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sab\nas\benutzer\user5\a001115\SAB\Desktop\"/>
    </mc:Choice>
  </mc:AlternateContent>
  <workbookProtection workbookAlgorithmName="SHA-512" workbookHashValue="M1yf/7UC6swc7MEoc+w1ye2tqTFccsQZD7kUxUY97HwvrvQ8GF0e30WRsTJCpASQY6qMGhYPRUQ6n29+vvMZQw==" workbookSaltValue="TOzUpYDTRDVG4V87dNVO0Q==" workbookSpinCount="100000" lockStructure="1"/>
  <bookViews>
    <workbookView xWindow="-120" yWindow="-120" windowWidth="29040" windowHeight="15840" tabRatio="788"/>
  </bookViews>
  <sheets>
    <sheet name="EINGABE Gebäude" sheetId="1" r:id="rId1"/>
    <sheet name="EINGABE Straßenbeleuchtung" sheetId="16" state="hidden" r:id="rId2"/>
    <sheet name="AUSWERTUNG Übersicht" sheetId="14" r:id="rId3"/>
    <sheet name="AUSWERTUNG Gebäude" sheetId="8" r:id="rId4"/>
    <sheet name="AUSWERTUNG Straßenbeleuchtung" sheetId="17" state="hidden" r:id="rId5"/>
    <sheet name="Karte Wetterstationen" sheetId="13" r:id="rId6"/>
    <sheet name="Notizen" sheetId="20" state="hidden" r:id="rId7"/>
    <sheet name="Berechnung Gebäude" sheetId="2" state="hidden" r:id="rId8"/>
    <sheet name="Hilftabelle" sheetId="19" state="hidden" r:id="rId9"/>
    <sheet name="Berechnung Straßenbeleuchtung" sheetId="18" state="hidden" r:id="rId10"/>
    <sheet name="Hilfswerte Witterung" sheetId="5" state="hidden" r:id="rId11"/>
    <sheet name="Hilfswerte Benchmark" sheetId="4" state="hidden" r:id="rId12"/>
    <sheet name="Hilfswerte Energiepreise" sheetId="12" state="hidden" r:id="rId13"/>
  </sheets>
  <definedNames>
    <definedName name="Auswahl_Beleuchtungsart">Hilftabelle!$A$2:$A$8</definedName>
    <definedName name="Auswahl_Steuerungsart">Hilftabelle!$C$2:$C$7</definedName>
    <definedName name="Auswahlliste_CO2Preise">Hilftabelle!$G$2:$G$6</definedName>
    <definedName name="Liste_Medien">'Hilfswerte Energiepreise'!$B$4:$B$17</definedName>
    <definedName name="Liste_Medien_Strabel">'Hilfswerte Energiepreise'!$B$25:$B$26</definedName>
    <definedName name="Monatsauswahl">OFFSET('Hilfswerte Witterung'!$B$6,,,COUNT('Hilfswerte Witterung'!$B:$B),1)</definedName>
    <definedName name="Nutzungsarten">'Hilfswerte Benchmark'!$A$4:$A$59</definedName>
    <definedName name="Wetterstationen">OFFSET('Hilfswerte Witterung'!$C$4,,,1,COUNT('Hilfswerte Witterung'!$5:$5))</definedName>
  </definedNames>
  <calcPr calcId="152511" iterate="1" iterateCount="2" calcOnSave="0"/>
</workbook>
</file>

<file path=xl/calcChain.xml><?xml version="1.0" encoding="utf-8"?>
<calcChain xmlns="http://schemas.openxmlformats.org/spreadsheetml/2006/main">
  <c r="G38" i="8" l="1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AG3" i="2" l="1"/>
  <c r="C10" i="8" l="1"/>
  <c r="E11" i="8" l="1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0" i="8"/>
  <c r="D10" i="8" l="1"/>
  <c r="E6" i="18" l="1"/>
  <c r="F9" i="17" s="1"/>
  <c r="E7" i="18"/>
  <c r="F10" i="17" s="1"/>
  <c r="E8" i="18"/>
  <c r="F11" i="17" s="1"/>
  <c r="E9" i="18"/>
  <c r="F12" i="17" s="1"/>
  <c r="E10" i="18"/>
  <c r="F13" i="17" s="1"/>
  <c r="E11" i="18"/>
  <c r="F14" i="17" s="1"/>
  <c r="E12" i="18"/>
  <c r="F15" i="17" s="1"/>
  <c r="E13" i="18"/>
  <c r="F16" i="17" s="1"/>
  <c r="E14" i="18"/>
  <c r="F17" i="17" s="1"/>
  <c r="E15" i="18"/>
  <c r="F18" i="17" s="1"/>
  <c r="E16" i="18"/>
  <c r="F19" i="17" s="1"/>
  <c r="E17" i="18"/>
  <c r="F20" i="17" s="1"/>
  <c r="E18" i="18"/>
  <c r="F21" i="17" s="1"/>
  <c r="E19" i="18"/>
  <c r="F22" i="17" s="1"/>
  <c r="E20" i="18"/>
  <c r="F23" i="17" s="1"/>
  <c r="E21" i="18"/>
  <c r="F24" i="17" s="1"/>
  <c r="E22" i="18"/>
  <c r="F25" i="17" s="1"/>
  <c r="E23" i="18"/>
  <c r="F26" i="17" s="1"/>
  <c r="E24" i="18"/>
  <c r="F27" i="17" s="1"/>
  <c r="E25" i="18"/>
  <c r="F28" i="17" s="1"/>
  <c r="E26" i="18"/>
  <c r="F29" i="17" s="1"/>
  <c r="E27" i="18"/>
  <c r="F30" i="17" s="1"/>
  <c r="E28" i="18"/>
  <c r="F31" i="17" s="1"/>
  <c r="E29" i="18"/>
  <c r="F32" i="17" s="1"/>
  <c r="E30" i="18"/>
  <c r="F33" i="17" s="1"/>
  <c r="E31" i="18"/>
  <c r="F34" i="17" s="1"/>
  <c r="E32" i="18"/>
  <c r="F35" i="17" s="1"/>
  <c r="E33" i="18"/>
  <c r="F36" i="17" s="1"/>
  <c r="E34" i="18"/>
  <c r="F37" i="17" s="1"/>
  <c r="E35" i="18"/>
  <c r="F38" i="17" s="1"/>
  <c r="E36" i="18"/>
  <c r="F39" i="17" s="1"/>
  <c r="E37" i="18"/>
  <c r="F40" i="17" s="1"/>
  <c r="E38" i="18"/>
  <c r="F41" i="17" s="1"/>
  <c r="E39" i="18"/>
  <c r="F42" i="17" s="1"/>
  <c r="E40" i="18"/>
  <c r="F43" i="17" s="1"/>
  <c r="E41" i="18"/>
  <c r="F44" i="17" s="1"/>
  <c r="E42" i="18"/>
  <c r="F45" i="17" s="1"/>
  <c r="E43" i="18"/>
  <c r="F46" i="17" s="1"/>
  <c r="E44" i="18"/>
  <c r="F47" i="17" s="1"/>
  <c r="E45" i="18"/>
  <c r="F48" i="17" s="1"/>
  <c r="E46" i="18"/>
  <c r="F49" i="17" s="1"/>
  <c r="E47" i="18"/>
  <c r="F50" i="17" s="1"/>
  <c r="E48" i="18"/>
  <c r="F51" i="17" s="1"/>
  <c r="E49" i="18"/>
  <c r="F52" i="17" s="1"/>
  <c r="E50" i="18"/>
  <c r="F53" i="17" s="1"/>
  <c r="E51" i="18"/>
  <c r="F54" i="17" s="1"/>
  <c r="E52" i="18"/>
  <c r="F55" i="17" s="1"/>
  <c r="E53" i="18"/>
  <c r="F56" i="17" s="1"/>
  <c r="E54" i="18"/>
  <c r="F57" i="17" s="1"/>
  <c r="E55" i="18"/>
  <c r="F58" i="17" s="1"/>
  <c r="E56" i="18"/>
  <c r="F59" i="17" s="1"/>
  <c r="E57" i="18"/>
  <c r="F60" i="17" s="1"/>
  <c r="E58" i="18"/>
  <c r="F61" i="17" s="1"/>
  <c r="E59" i="18"/>
  <c r="F62" i="17" s="1"/>
  <c r="E60" i="18"/>
  <c r="F63" i="17" s="1"/>
  <c r="E61" i="18"/>
  <c r="F64" i="17" s="1"/>
  <c r="E62" i="18"/>
  <c r="F65" i="17" s="1"/>
  <c r="E63" i="18"/>
  <c r="F66" i="17" s="1"/>
  <c r="E64" i="18"/>
  <c r="F67" i="17" s="1"/>
  <c r="E65" i="18"/>
  <c r="F68" i="17" s="1"/>
  <c r="E66" i="18"/>
  <c r="F69" i="17" s="1"/>
  <c r="E67" i="18"/>
  <c r="F70" i="17" s="1"/>
  <c r="E68" i="18"/>
  <c r="F71" i="17" s="1"/>
  <c r="E69" i="18"/>
  <c r="F72" i="17" s="1"/>
  <c r="E70" i="18"/>
  <c r="F73" i="17" s="1"/>
  <c r="E71" i="18"/>
  <c r="F74" i="17" s="1"/>
  <c r="E72" i="18"/>
  <c r="F75" i="17" s="1"/>
  <c r="E73" i="18"/>
  <c r="F76" i="17" s="1"/>
  <c r="E74" i="18"/>
  <c r="F77" i="17" s="1"/>
  <c r="E75" i="18"/>
  <c r="F78" i="17" s="1"/>
  <c r="E76" i="18"/>
  <c r="F79" i="17" s="1"/>
  <c r="E77" i="18"/>
  <c r="F80" i="17" s="1"/>
  <c r="E78" i="18"/>
  <c r="F81" i="17" s="1"/>
  <c r="E79" i="18"/>
  <c r="F82" i="17" s="1"/>
  <c r="E80" i="18"/>
  <c r="F83" i="17" s="1"/>
  <c r="E81" i="18"/>
  <c r="F84" i="17" s="1"/>
  <c r="E82" i="18"/>
  <c r="F85" i="17" s="1"/>
  <c r="E83" i="18"/>
  <c r="F86" i="17" s="1"/>
  <c r="E84" i="18"/>
  <c r="F87" i="17" s="1"/>
  <c r="E85" i="18"/>
  <c r="F88" i="17" s="1"/>
  <c r="E86" i="18"/>
  <c r="F89" i="17" s="1"/>
  <c r="E87" i="18"/>
  <c r="F90" i="17" s="1"/>
  <c r="E88" i="18"/>
  <c r="F91" i="17" s="1"/>
  <c r="E89" i="18"/>
  <c r="F92" i="17" s="1"/>
  <c r="E90" i="18"/>
  <c r="F93" i="17" s="1"/>
  <c r="E91" i="18"/>
  <c r="F94" i="17" s="1"/>
  <c r="E92" i="18"/>
  <c r="F95" i="17" s="1"/>
  <c r="E93" i="18"/>
  <c r="F96" i="17" s="1"/>
  <c r="E94" i="18"/>
  <c r="F97" i="17" s="1"/>
  <c r="E95" i="18"/>
  <c r="F98" i="17" s="1"/>
  <c r="E96" i="18"/>
  <c r="F99" i="17" s="1"/>
  <c r="E97" i="18"/>
  <c r="F100" i="17" s="1"/>
  <c r="E98" i="18"/>
  <c r="F101" i="17" s="1"/>
  <c r="E99" i="18"/>
  <c r="F102" i="17" s="1"/>
  <c r="E100" i="18"/>
  <c r="F103" i="17" s="1"/>
  <c r="E101" i="18"/>
  <c r="F104" i="17" s="1"/>
  <c r="E102" i="18"/>
  <c r="F105" i="17" s="1"/>
  <c r="E103" i="18"/>
  <c r="F106" i="17" s="1"/>
  <c r="E104" i="18"/>
  <c r="F107" i="17" s="1"/>
  <c r="E105" i="18"/>
  <c r="F108" i="17" s="1"/>
  <c r="E106" i="18"/>
  <c r="F109" i="17" s="1"/>
  <c r="E107" i="18"/>
  <c r="F110" i="17" s="1"/>
  <c r="E108" i="18"/>
  <c r="F111" i="17" s="1"/>
  <c r="E109" i="18"/>
  <c r="F112" i="17" s="1"/>
  <c r="E110" i="18"/>
  <c r="F113" i="17" s="1"/>
  <c r="E111" i="18"/>
  <c r="F114" i="17" s="1"/>
  <c r="E112" i="18"/>
  <c r="F115" i="17" s="1"/>
  <c r="E113" i="18"/>
  <c r="F116" i="17" s="1"/>
  <c r="E114" i="18"/>
  <c r="F117" i="17" s="1"/>
  <c r="E115" i="18"/>
  <c r="F118" i="17" s="1"/>
  <c r="E116" i="18"/>
  <c r="F119" i="17" s="1"/>
  <c r="E117" i="18"/>
  <c r="F120" i="17" s="1"/>
  <c r="E118" i="18"/>
  <c r="F121" i="17" s="1"/>
  <c r="E119" i="18"/>
  <c r="F122" i="17" s="1"/>
  <c r="E120" i="18"/>
  <c r="F123" i="17" s="1"/>
  <c r="E121" i="18"/>
  <c r="F124" i="17" s="1"/>
  <c r="E122" i="18"/>
  <c r="F125" i="17" s="1"/>
  <c r="E123" i="18"/>
  <c r="F126" i="17" s="1"/>
  <c r="E124" i="18"/>
  <c r="F127" i="17" s="1"/>
  <c r="E125" i="18"/>
  <c r="F128" i="17" s="1"/>
  <c r="E126" i="18"/>
  <c r="F129" i="17" s="1"/>
  <c r="E127" i="18"/>
  <c r="F130" i="17" s="1"/>
  <c r="E128" i="18"/>
  <c r="F131" i="17" s="1"/>
  <c r="E129" i="18"/>
  <c r="F132" i="17" s="1"/>
  <c r="E130" i="18"/>
  <c r="F133" i="17" s="1"/>
  <c r="E131" i="18"/>
  <c r="F134" i="17" s="1"/>
  <c r="E132" i="18"/>
  <c r="F135" i="17" s="1"/>
  <c r="E133" i="18"/>
  <c r="F136" i="17" s="1"/>
  <c r="E134" i="18"/>
  <c r="F137" i="17" s="1"/>
  <c r="E135" i="18"/>
  <c r="F138" i="17" s="1"/>
  <c r="E136" i="18"/>
  <c r="F139" i="17" s="1"/>
  <c r="E137" i="18"/>
  <c r="F140" i="17" s="1"/>
  <c r="E138" i="18"/>
  <c r="F141" i="17" s="1"/>
  <c r="E139" i="18"/>
  <c r="F142" i="17" s="1"/>
  <c r="E140" i="18"/>
  <c r="F143" i="17" s="1"/>
  <c r="E141" i="18"/>
  <c r="F144" i="17" s="1"/>
  <c r="E142" i="18"/>
  <c r="F145" i="17" s="1"/>
  <c r="E143" i="18"/>
  <c r="F146" i="17" s="1"/>
  <c r="E144" i="18"/>
  <c r="F147" i="17" s="1"/>
  <c r="E145" i="18"/>
  <c r="F148" i="17" s="1"/>
  <c r="E146" i="18"/>
  <c r="F149" i="17" s="1"/>
  <c r="E147" i="18"/>
  <c r="F150" i="17" s="1"/>
  <c r="E148" i="18"/>
  <c r="F151" i="17" s="1"/>
  <c r="E149" i="18"/>
  <c r="F152" i="17" s="1"/>
  <c r="E150" i="18"/>
  <c r="F153" i="17" s="1"/>
  <c r="E151" i="18"/>
  <c r="F154" i="17" s="1"/>
  <c r="E152" i="18"/>
  <c r="F155" i="17" s="1"/>
  <c r="E153" i="18"/>
  <c r="F156" i="17" s="1"/>
  <c r="E154" i="18"/>
  <c r="F157" i="17" s="1"/>
  <c r="E5" i="18"/>
  <c r="F8" i="17" s="1"/>
  <c r="D6" i="18" l="1"/>
  <c r="G6" i="18" s="1"/>
  <c r="D7" i="18"/>
  <c r="D8" i="18"/>
  <c r="E11" i="17" s="1"/>
  <c r="D9" i="18"/>
  <c r="D10" i="18"/>
  <c r="D11" i="18"/>
  <c r="E14" i="17" s="1"/>
  <c r="D12" i="18"/>
  <c r="D13" i="18"/>
  <c r="G13" i="18" s="1"/>
  <c r="D14" i="18"/>
  <c r="G14" i="18" s="1"/>
  <c r="D15" i="18"/>
  <c r="G15" i="18" s="1"/>
  <c r="D16" i="18"/>
  <c r="G16" i="18" s="1"/>
  <c r="D17" i="18"/>
  <c r="G17" i="18" s="1"/>
  <c r="D18" i="18"/>
  <c r="G18" i="18" s="1"/>
  <c r="D19" i="18"/>
  <c r="G19" i="18" s="1"/>
  <c r="D20" i="18"/>
  <c r="G20" i="18" s="1"/>
  <c r="D21" i="18"/>
  <c r="G21" i="18" s="1"/>
  <c r="D22" i="18"/>
  <c r="G22" i="18" s="1"/>
  <c r="D23" i="18"/>
  <c r="G23" i="18" s="1"/>
  <c r="D24" i="18"/>
  <c r="G24" i="18" s="1"/>
  <c r="D25" i="18"/>
  <c r="G25" i="18" s="1"/>
  <c r="D26" i="18"/>
  <c r="G26" i="18" s="1"/>
  <c r="D27" i="18"/>
  <c r="G27" i="18" s="1"/>
  <c r="D28" i="18"/>
  <c r="G28" i="18" s="1"/>
  <c r="D29" i="18"/>
  <c r="G29" i="18" s="1"/>
  <c r="D30" i="18"/>
  <c r="G30" i="18" s="1"/>
  <c r="D31" i="18"/>
  <c r="G31" i="18" s="1"/>
  <c r="D32" i="18"/>
  <c r="G32" i="18" s="1"/>
  <c r="D33" i="18"/>
  <c r="G33" i="18" s="1"/>
  <c r="D34" i="18"/>
  <c r="G34" i="18" s="1"/>
  <c r="D35" i="18"/>
  <c r="G35" i="18" s="1"/>
  <c r="D36" i="18"/>
  <c r="G36" i="18" s="1"/>
  <c r="D37" i="18"/>
  <c r="G37" i="18" s="1"/>
  <c r="D38" i="18"/>
  <c r="G38" i="18" s="1"/>
  <c r="D39" i="18"/>
  <c r="G39" i="18" s="1"/>
  <c r="D40" i="18"/>
  <c r="G40" i="18" s="1"/>
  <c r="D41" i="18"/>
  <c r="G41" i="18" s="1"/>
  <c r="D42" i="18"/>
  <c r="G42" i="18" s="1"/>
  <c r="D43" i="18"/>
  <c r="G43" i="18" s="1"/>
  <c r="D44" i="18"/>
  <c r="G44" i="18" s="1"/>
  <c r="D45" i="18"/>
  <c r="G45" i="18" s="1"/>
  <c r="D46" i="18"/>
  <c r="G46" i="18" s="1"/>
  <c r="D47" i="18"/>
  <c r="G47" i="18" s="1"/>
  <c r="D48" i="18"/>
  <c r="G48" i="18" s="1"/>
  <c r="D49" i="18"/>
  <c r="G49" i="18" s="1"/>
  <c r="D50" i="18"/>
  <c r="G50" i="18" s="1"/>
  <c r="D51" i="18"/>
  <c r="G51" i="18" s="1"/>
  <c r="D52" i="18"/>
  <c r="G52" i="18" s="1"/>
  <c r="D53" i="18"/>
  <c r="G53" i="18" s="1"/>
  <c r="D54" i="18"/>
  <c r="G54" i="18" s="1"/>
  <c r="D55" i="18"/>
  <c r="G55" i="18" s="1"/>
  <c r="D56" i="18"/>
  <c r="G56" i="18" s="1"/>
  <c r="D57" i="18"/>
  <c r="G57" i="18" s="1"/>
  <c r="D58" i="18"/>
  <c r="G58" i="18" s="1"/>
  <c r="D59" i="18"/>
  <c r="G59" i="18" s="1"/>
  <c r="D60" i="18"/>
  <c r="G60" i="18" s="1"/>
  <c r="D61" i="18"/>
  <c r="G61" i="18" s="1"/>
  <c r="D62" i="18"/>
  <c r="G62" i="18" s="1"/>
  <c r="D63" i="18"/>
  <c r="G63" i="18" s="1"/>
  <c r="D64" i="18"/>
  <c r="G64" i="18" s="1"/>
  <c r="D65" i="18"/>
  <c r="G65" i="18" s="1"/>
  <c r="D66" i="18"/>
  <c r="G66" i="18" s="1"/>
  <c r="D67" i="18"/>
  <c r="G67" i="18" s="1"/>
  <c r="D68" i="18"/>
  <c r="G68" i="18" s="1"/>
  <c r="D69" i="18"/>
  <c r="G69" i="18" s="1"/>
  <c r="D70" i="18"/>
  <c r="G70" i="18" s="1"/>
  <c r="D71" i="18"/>
  <c r="G71" i="18" s="1"/>
  <c r="D72" i="18"/>
  <c r="G72" i="18" s="1"/>
  <c r="D73" i="18"/>
  <c r="G73" i="18" s="1"/>
  <c r="D74" i="18"/>
  <c r="G74" i="18" s="1"/>
  <c r="D75" i="18"/>
  <c r="G75" i="18" s="1"/>
  <c r="D76" i="18"/>
  <c r="G76" i="18" s="1"/>
  <c r="D77" i="18"/>
  <c r="G77" i="18" s="1"/>
  <c r="D78" i="18"/>
  <c r="G78" i="18" s="1"/>
  <c r="D79" i="18"/>
  <c r="G79" i="18" s="1"/>
  <c r="D80" i="18"/>
  <c r="G80" i="18" s="1"/>
  <c r="D81" i="18"/>
  <c r="G81" i="18" s="1"/>
  <c r="D82" i="18"/>
  <c r="G82" i="18" s="1"/>
  <c r="D83" i="18"/>
  <c r="G83" i="18" s="1"/>
  <c r="D84" i="18"/>
  <c r="G84" i="18" s="1"/>
  <c r="D85" i="18"/>
  <c r="G85" i="18" s="1"/>
  <c r="D86" i="18"/>
  <c r="G86" i="18" s="1"/>
  <c r="D87" i="18"/>
  <c r="G87" i="18" s="1"/>
  <c r="D88" i="18"/>
  <c r="G88" i="18" s="1"/>
  <c r="D89" i="18"/>
  <c r="G89" i="18" s="1"/>
  <c r="D90" i="18"/>
  <c r="G90" i="18" s="1"/>
  <c r="D91" i="18"/>
  <c r="G91" i="18" s="1"/>
  <c r="D92" i="18"/>
  <c r="G92" i="18" s="1"/>
  <c r="D93" i="18"/>
  <c r="G93" i="18" s="1"/>
  <c r="D94" i="18"/>
  <c r="G94" i="18" s="1"/>
  <c r="D95" i="18"/>
  <c r="G95" i="18" s="1"/>
  <c r="D96" i="18"/>
  <c r="G96" i="18" s="1"/>
  <c r="D97" i="18"/>
  <c r="G97" i="18" s="1"/>
  <c r="D98" i="18"/>
  <c r="G98" i="18" s="1"/>
  <c r="D99" i="18"/>
  <c r="G99" i="18" s="1"/>
  <c r="D100" i="18"/>
  <c r="G100" i="18" s="1"/>
  <c r="D101" i="18"/>
  <c r="G101" i="18" s="1"/>
  <c r="D102" i="18"/>
  <c r="G102" i="18" s="1"/>
  <c r="D103" i="18"/>
  <c r="G103" i="18" s="1"/>
  <c r="D104" i="18"/>
  <c r="G104" i="18" s="1"/>
  <c r="D105" i="18"/>
  <c r="G105" i="18" s="1"/>
  <c r="D106" i="18"/>
  <c r="G106" i="18" s="1"/>
  <c r="D107" i="18"/>
  <c r="G107" i="18" s="1"/>
  <c r="D108" i="18"/>
  <c r="G108" i="18" s="1"/>
  <c r="D109" i="18"/>
  <c r="G109" i="18" s="1"/>
  <c r="D110" i="18"/>
  <c r="G110" i="18" s="1"/>
  <c r="D111" i="18"/>
  <c r="G111" i="18" s="1"/>
  <c r="D112" i="18"/>
  <c r="G112" i="18" s="1"/>
  <c r="D113" i="18"/>
  <c r="G113" i="18" s="1"/>
  <c r="D114" i="18"/>
  <c r="G114" i="18" s="1"/>
  <c r="D115" i="18"/>
  <c r="G115" i="18" s="1"/>
  <c r="D116" i="18"/>
  <c r="G116" i="18" s="1"/>
  <c r="D117" i="18"/>
  <c r="G117" i="18" s="1"/>
  <c r="D118" i="18"/>
  <c r="G118" i="18" s="1"/>
  <c r="D119" i="18"/>
  <c r="G119" i="18" s="1"/>
  <c r="D120" i="18"/>
  <c r="G120" i="18" s="1"/>
  <c r="D121" i="18"/>
  <c r="G121" i="18" s="1"/>
  <c r="D122" i="18"/>
  <c r="G122" i="18" s="1"/>
  <c r="D123" i="18"/>
  <c r="G123" i="18" s="1"/>
  <c r="D124" i="18"/>
  <c r="G124" i="18" s="1"/>
  <c r="D125" i="18"/>
  <c r="G125" i="18" s="1"/>
  <c r="D126" i="18"/>
  <c r="G126" i="18" s="1"/>
  <c r="D127" i="18"/>
  <c r="G127" i="18" s="1"/>
  <c r="D128" i="18"/>
  <c r="G128" i="18" s="1"/>
  <c r="D129" i="18"/>
  <c r="G129" i="18" s="1"/>
  <c r="D130" i="18"/>
  <c r="G130" i="18" s="1"/>
  <c r="D131" i="18"/>
  <c r="G131" i="18" s="1"/>
  <c r="D132" i="18"/>
  <c r="G132" i="18" s="1"/>
  <c r="D133" i="18"/>
  <c r="G133" i="18" s="1"/>
  <c r="D134" i="18"/>
  <c r="G134" i="18" s="1"/>
  <c r="D135" i="18"/>
  <c r="G135" i="18" s="1"/>
  <c r="D136" i="18"/>
  <c r="G136" i="18" s="1"/>
  <c r="D137" i="18"/>
  <c r="G137" i="18" s="1"/>
  <c r="D138" i="18"/>
  <c r="G138" i="18" s="1"/>
  <c r="D139" i="18"/>
  <c r="G139" i="18" s="1"/>
  <c r="D140" i="18"/>
  <c r="G140" i="18" s="1"/>
  <c r="D141" i="18"/>
  <c r="G141" i="18" s="1"/>
  <c r="D142" i="18"/>
  <c r="G142" i="18" s="1"/>
  <c r="D143" i="18"/>
  <c r="G143" i="18" s="1"/>
  <c r="D144" i="18"/>
  <c r="G144" i="18" s="1"/>
  <c r="D145" i="18"/>
  <c r="G145" i="18" s="1"/>
  <c r="D146" i="18"/>
  <c r="G146" i="18" s="1"/>
  <c r="D147" i="18"/>
  <c r="G147" i="18" s="1"/>
  <c r="D148" i="18"/>
  <c r="G148" i="18" s="1"/>
  <c r="D149" i="18"/>
  <c r="G149" i="18" s="1"/>
  <c r="D150" i="18"/>
  <c r="G150" i="18" s="1"/>
  <c r="D151" i="18"/>
  <c r="G151" i="18" s="1"/>
  <c r="D152" i="18"/>
  <c r="G152" i="18" s="1"/>
  <c r="D153" i="18"/>
  <c r="G153" i="18" s="1"/>
  <c r="D154" i="18"/>
  <c r="G154" i="18" s="1"/>
  <c r="C6" i="18"/>
  <c r="C7" i="18"/>
  <c r="D10" i="17" s="1"/>
  <c r="C8" i="18"/>
  <c r="D11" i="17" s="1"/>
  <c r="C9" i="18"/>
  <c r="D12" i="17" s="1"/>
  <c r="C10" i="18"/>
  <c r="D13" i="17" s="1"/>
  <c r="C11" i="18"/>
  <c r="D14" i="17" s="1"/>
  <c r="C12" i="18"/>
  <c r="D15" i="17" s="1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5" i="18"/>
  <c r="F5" i="18" s="1"/>
  <c r="G9" i="18" l="1"/>
  <c r="E12" i="17"/>
  <c r="E15" i="17"/>
  <c r="G12" i="18"/>
  <c r="G8" i="18"/>
  <c r="G11" i="18"/>
  <c r="G7" i="18"/>
  <c r="E10" i="17"/>
  <c r="G10" i="18"/>
  <c r="E13" i="17"/>
  <c r="D154" i="17"/>
  <c r="F151" i="18"/>
  <c r="H151" i="18" s="1"/>
  <c r="I151" i="18" s="1"/>
  <c r="K154" i="17" s="1"/>
  <c r="D142" i="17"/>
  <c r="F139" i="18"/>
  <c r="H139" i="18" s="1"/>
  <c r="I139" i="18" s="1"/>
  <c r="K142" i="17" s="1"/>
  <c r="D130" i="17"/>
  <c r="F127" i="18"/>
  <c r="H127" i="18" s="1"/>
  <c r="I127" i="18" s="1"/>
  <c r="K130" i="17" s="1"/>
  <c r="D122" i="17"/>
  <c r="F119" i="18"/>
  <c r="H119" i="18" s="1"/>
  <c r="I119" i="18" s="1"/>
  <c r="K122" i="17" s="1"/>
  <c r="D110" i="17"/>
  <c r="F107" i="18"/>
  <c r="H107" i="18" s="1"/>
  <c r="I107" i="18" s="1"/>
  <c r="K110" i="17" s="1"/>
  <c r="D98" i="17"/>
  <c r="F95" i="18"/>
  <c r="H95" i="18" s="1"/>
  <c r="I95" i="18" s="1"/>
  <c r="K98" i="17" s="1"/>
  <c r="D153" i="17"/>
  <c r="F150" i="18"/>
  <c r="H150" i="18" s="1"/>
  <c r="I150" i="18" s="1"/>
  <c r="K153" i="17" s="1"/>
  <c r="D145" i="17"/>
  <c r="F142" i="18"/>
  <c r="H142" i="18" s="1"/>
  <c r="I142" i="18" s="1"/>
  <c r="K145" i="17" s="1"/>
  <c r="D137" i="17"/>
  <c r="F134" i="18"/>
  <c r="H134" i="18" s="1"/>
  <c r="I134" i="18" s="1"/>
  <c r="K137" i="17" s="1"/>
  <c r="D129" i="17"/>
  <c r="F126" i="18"/>
  <c r="H126" i="18" s="1"/>
  <c r="I126" i="18" s="1"/>
  <c r="K129" i="17" s="1"/>
  <c r="D125" i="17"/>
  <c r="F122" i="18"/>
  <c r="H122" i="18" s="1"/>
  <c r="I122" i="18" s="1"/>
  <c r="K125" i="17" s="1"/>
  <c r="D113" i="17"/>
  <c r="F110" i="18"/>
  <c r="H110" i="18" s="1"/>
  <c r="I110" i="18" s="1"/>
  <c r="K113" i="17" s="1"/>
  <c r="D105" i="17"/>
  <c r="F102" i="18"/>
  <c r="H102" i="18" s="1"/>
  <c r="I102" i="18" s="1"/>
  <c r="K105" i="17" s="1"/>
  <c r="D97" i="17"/>
  <c r="F94" i="18"/>
  <c r="H94" i="18" s="1"/>
  <c r="I94" i="18" s="1"/>
  <c r="K97" i="17" s="1"/>
  <c r="D152" i="17"/>
  <c r="F149" i="18"/>
  <c r="H149" i="18" s="1"/>
  <c r="D148" i="17"/>
  <c r="F145" i="18"/>
  <c r="H145" i="18" s="1"/>
  <c r="D144" i="17"/>
  <c r="F141" i="18"/>
  <c r="H141" i="18" s="1"/>
  <c r="D140" i="17"/>
  <c r="F137" i="18"/>
  <c r="H137" i="18" s="1"/>
  <c r="D132" i="17"/>
  <c r="F129" i="18"/>
  <c r="H129" i="18" s="1"/>
  <c r="D128" i="17"/>
  <c r="F125" i="18"/>
  <c r="H125" i="18" s="1"/>
  <c r="D124" i="17"/>
  <c r="F121" i="18"/>
  <c r="H121" i="18" s="1"/>
  <c r="D116" i="17"/>
  <c r="F113" i="18"/>
  <c r="H113" i="18" s="1"/>
  <c r="D112" i="17"/>
  <c r="F109" i="18"/>
  <c r="H109" i="18" s="1"/>
  <c r="D108" i="17"/>
  <c r="F105" i="18"/>
  <c r="H105" i="18" s="1"/>
  <c r="D104" i="17"/>
  <c r="F101" i="18"/>
  <c r="H101" i="18" s="1"/>
  <c r="D96" i="17"/>
  <c r="F93" i="18"/>
  <c r="H93" i="18" s="1"/>
  <c r="D92" i="17"/>
  <c r="F89" i="18"/>
  <c r="H89" i="18" s="1"/>
  <c r="D88" i="17"/>
  <c r="F85" i="18"/>
  <c r="H85" i="18" s="1"/>
  <c r="D80" i="17"/>
  <c r="F77" i="18"/>
  <c r="H77" i="18" s="1"/>
  <c r="D76" i="17"/>
  <c r="F73" i="18"/>
  <c r="H73" i="18" s="1"/>
  <c r="D72" i="17"/>
  <c r="F69" i="18"/>
  <c r="H69" i="18" s="1"/>
  <c r="D68" i="17"/>
  <c r="F65" i="18"/>
  <c r="H65" i="18" s="1"/>
  <c r="D60" i="17"/>
  <c r="F57" i="18"/>
  <c r="H57" i="18" s="1"/>
  <c r="D56" i="17"/>
  <c r="F53" i="18"/>
  <c r="H53" i="18" s="1"/>
  <c r="D52" i="17"/>
  <c r="F49" i="18"/>
  <c r="H49" i="18" s="1"/>
  <c r="D48" i="17"/>
  <c r="F45" i="18"/>
  <c r="H45" i="18" s="1"/>
  <c r="D40" i="17"/>
  <c r="F37" i="18"/>
  <c r="H37" i="18" s="1"/>
  <c r="D36" i="17"/>
  <c r="F33" i="18"/>
  <c r="H33" i="18" s="1"/>
  <c r="D32" i="17"/>
  <c r="F29" i="18"/>
  <c r="H29" i="18" s="1"/>
  <c r="D24" i="17"/>
  <c r="F21" i="18"/>
  <c r="H21" i="18" s="1"/>
  <c r="D16" i="17"/>
  <c r="F13" i="18"/>
  <c r="H13" i="18" s="1"/>
  <c r="D155" i="17"/>
  <c r="F152" i="18"/>
  <c r="H152" i="18" s="1"/>
  <c r="D151" i="17"/>
  <c r="F148" i="18"/>
  <c r="H148" i="18" s="1"/>
  <c r="D147" i="17"/>
  <c r="F144" i="18"/>
  <c r="H144" i="18" s="1"/>
  <c r="D143" i="17"/>
  <c r="F140" i="18"/>
  <c r="H140" i="18" s="1"/>
  <c r="D139" i="17"/>
  <c r="F136" i="18"/>
  <c r="H136" i="18" s="1"/>
  <c r="D135" i="17"/>
  <c r="F132" i="18"/>
  <c r="H132" i="18" s="1"/>
  <c r="D131" i="17"/>
  <c r="F128" i="18"/>
  <c r="H128" i="18" s="1"/>
  <c r="D127" i="17"/>
  <c r="F124" i="18"/>
  <c r="H124" i="18" s="1"/>
  <c r="D123" i="17"/>
  <c r="F120" i="18"/>
  <c r="H120" i="18" s="1"/>
  <c r="D119" i="17"/>
  <c r="F116" i="18"/>
  <c r="H116" i="18" s="1"/>
  <c r="D115" i="17"/>
  <c r="F112" i="18"/>
  <c r="H112" i="18" s="1"/>
  <c r="D111" i="17"/>
  <c r="F108" i="18"/>
  <c r="H108" i="18" s="1"/>
  <c r="D107" i="17"/>
  <c r="F104" i="18"/>
  <c r="H104" i="18" s="1"/>
  <c r="D103" i="17"/>
  <c r="F100" i="18"/>
  <c r="H100" i="18" s="1"/>
  <c r="D99" i="17"/>
  <c r="F96" i="18"/>
  <c r="H96" i="18" s="1"/>
  <c r="D95" i="17"/>
  <c r="F92" i="18"/>
  <c r="H92" i="18" s="1"/>
  <c r="D91" i="17"/>
  <c r="F88" i="18"/>
  <c r="H88" i="18" s="1"/>
  <c r="D87" i="17"/>
  <c r="F84" i="18"/>
  <c r="H84" i="18" s="1"/>
  <c r="D83" i="17"/>
  <c r="F80" i="18"/>
  <c r="H80" i="18" s="1"/>
  <c r="D79" i="17"/>
  <c r="F76" i="18"/>
  <c r="H76" i="18" s="1"/>
  <c r="D75" i="17"/>
  <c r="F72" i="18"/>
  <c r="H72" i="18" s="1"/>
  <c r="D71" i="17"/>
  <c r="F68" i="18"/>
  <c r="H68" i="18" s="1"/>
  <c r="D67" i="17"/>
  <c r="F64" i="18"/>
  <c r="H64" i="18" s="1"/>
  <c r="D63" i="17"/>
  <c r="F60" i="18"/>
  <c r="H60" i="18" s="1"/>
  <c r="D59" i="17"/>
  <c r="F56" i="18"/>
  <c r="H56" i="18" s="1"/>
  <c r="D55" i="17"/>
  <c r="F52" i="18"/>
  <c r="H52" i="18" s="1"/>
  <c r="D51" i="17"/>
  <c r="F48" i="18"/>
  <c r="H48" i="18" s="1"/>
  <c r="D47" i="17"/>
  <c r="F44" i="18"/>
  <c r="H44" i="18" s="1"/>
  <c r="D43" i="17"/>
  <c r="F40" i="18"/>
  <c r="H40" i="18" s="1"/>
  <c r="D39" i="17"/>
  <c r="F36" i="18"/>
  <c r="H36" i="18" s="1"/>
  <c r="D35" i="17"/>
  <c r="F32" i="18"/>
  <c r="H32" i="18" s="1"/>
  <c r="D31" i="17"/>
  <c r="F28" i="18"/>
  <c r="H28" i="18" s="1"/>
  <c r="D27" i="17"/>
  <c r="F24" i="18"/>
  <c r="H24" i="18" s="1"/>
  <c r="D23" i="17"/>
  <c r="F20" i="18"/>
  <c r="H20" i="18" s="1"/>
  <c r="D19" i="17"/>
  <c r="F16" i="18"/>
  <c r="H16" i="18" s="1"/>
  <c r="F12" i="18"/>
  <c r="F8" i="18"/>
  <c r="H8" i="18" s="1"/>
  <c r="D150" i="17"/>
  <c r="F147" i="18"/>
  <c r="H147" i="18" s="1"/>
  <c r="I147" i="18" s="1"/>
  <c r="K150" i="17" s="1"/>
  <c r="D134" i="17"/>
  <c r="F131" i="18"/>
  <c r="H131" i="18" s="1"/>
  <c r="I131" i="18" s="1"/>
  <c r="K134" i="17" s="1"/>
  <c r="D118" i="17"/>
  <c r="F115" i="18"/>
  <c r="H115" i="18" s="1"/>
  <c r="I115" i="18" s="1"/>
  <c r="K118" i="17" s="1"/>
  <c r="D106" i="17"/>
  <c r="F103" i="18"/>
  <c r="H103" i="18" s="1"/>
  <c r="I103" i="18" s="1"/>
  <c r="K106" i="17" s="1"/>
  <c r="D94" i="17"/>
  <c r="F91" i="18"/>
  <c r="H91" i="18" s="1"/>
  <c r="I91" i="18" s="1"/>
  <c r="K94" i="17" s="1"/>
  <c r="D90" i="17"/>
  <c r="F87" i="18"/>
  <c r="H87" i="18" s="1"/>
  <c r="I87" i="18" s="1"/>
  <c r="K90" i="17" s="1"/>
  <c r="D86" i="17"/>
  <c r="F83" i="18"/>
  <c r="H83" i="18" s="1"/>
  <c r="I83" i="18" s="1"/>
  <c r="K86" i="17" s="1"/>
  <c r="D82" i="17"/>
  <c r="F79" i="18"/>
  <c r="H79" i="18" s="1"/>
  <c r="I79" i="18" s="1"/>
  <c r="K82" i="17" s="1"/>
  <c r="D78" i="17"/>
  <c r="F75" i="18"/>
  <c r="H75" i="18" s="1"/>
  <c r="I75" i="18" s="1"/>
  <c r="K78" i="17" s="1"/>
  <c r="D74" i="17"/>
  <c r="F71" i="18"/>
  <c r="H71" i="18" s="1"/>
  <c r="I71" i="18" s="1"/>
  <c r="K74" i="17" s="1"/>
  <c r="D70" i="17"/>
  <c r="F67" i="18"/>
  <c r="H67" i="18" s="1"/>
  <c r="I67" i="18" s="1"/>
  <c r="K70" i="17" s="1"/>
  <c r="D66" i="17"/>
  <c r="F63" i="18"/>
  <c r="H63" i="18" s="1"/>
  <c r="I63" i="18" s="1"/>
  <c r="K66" i="17" s="1"/>
  <c r="D62" i="17"/>
  <c r="F59" i="18"/>
  <c r="H59" i="18" s="1"/>
  <c r="I59" i="18" s="1"/>
  <c r="K62" i="17" s="1"/>
  <c r="D58" i="17"/>
  <c r="F55" i="18"/>
  <c r="H55" i="18" s="1"/>
  <c r="I55" i="18" s="1"/>
  <c r="K58" i="17" s="1"/>
  <c r="D54" i="17"/>
  <c r="F51" i="18"/>
  <c r="H51" i="18" s="1"/>
  <c r="I51" i="18" s="1"/>
  <c r="K54" i="17" s="1"/>
  <c r="D50" i="17"/>
  <c r="F47" i="18"/>
  <c r="H47" i="18" s="1"/>
  <c r="I47" i="18" s="1"/>
  <c r="K50" i="17" s="1"/>
  <c r="D46" i="17"/>
  <c r="F43" i="18"/>
  <c r="H43" i="18" s="1"/>
  <c r="I43" i="18" s="1"/>
  <c r="K46" i="17" s="1"/>
  <c r="D42" i="17"/>
  <c r="F39" i="18"/>
  <c r="H39" i="18" s="1"/>
  <c r="I39" i="18" s="1"/>
  <c r="K42" i="17" s="1"/>
  <c r="D38" i="17"/>
  <c r="F35" i="18"/>
  <c r="H35" i="18" s="1"/>
  <c r="I35" i="18" s="1"/>
  <c r="K38" i="17" s="1"/>
  <c r="D34" i="17"/>
  <c r="F31" i="18"/>
  <c r="H31" i="18" s="1"/>
  <c r="I31" i="18" s="1"/>
  <c r="K34" i="17" s="1"/>
  <c r="D30" i="17"/>
  <c r="F27" i="18"/>
  <c r="H27" i="18" s="1"/>
  <c r="I27" i="18" s="1"/>
  <c r="K30" i="17" s="1"/>
  <c r="D26" i="17"/>
  <c r="F23" i="18"/>
  <c r="H23" i="18" s="1"/>
  <c r="I23" i="18" s="1"/>
  <c r="K26" i="17" s="1"/>
  <c r="D22" i="17"/>
  <c r="F19" i="18"/>
  <c r="H19" i="18" s="1"/>
  <c r="I19" i="18" s="1"/>
  <c r="K22" i="17" s="1"/>
  <c r="D18" i="17"/>
  <c r="F15" i="18"/>
  <c r="H15" i="18" s="1"/>
  <c r="I15" i="18" s="1"/>
  <c r="K18" i="17" s="1"/>
  <c r="F11" i="18"/>
  <c r="F7" i="18"/>
  <c r="D146" i="17"/>
  <c r="F143" i="18"/>
  <c r="H143" i="18" s="1"/>
  <c r="I143" i="18" s="1"/>
  <c r="K146" i="17" s="1"/>
  <c r="D126" i="17"/>
  <c r="F123" i="18"/>
  <c r="H123" i="18" s="1"/>
  <c r="I123" i="18" s="1"/>
  <c r="K126" i="17" s="1"/>
  <c r="D102" i="17"/>
  <c r="F99" i="18"/>
  <c r="H99" i="18" s="1"/>
  <c r="I99" i="18" s="1"/>
  <c r="K102" i="17" s="1"/>
  <c r="D149" i="17"/>
  <c r="F146" i="18"/>
  <c r="H146" i="18" s="1"/>
  <c r="I146" i="18" s="1"/>
  <c r="K149" i="17" s="1"/>
  <c r="D133" i="17"/>
  <c r="F130" i="18"/>
  <c r="H130" i="18" s="1"/>
  <c r="I130" i="18" s="1"/>
  <c r="K133" i="17" s="1"/>
  <c r="D121" i="17"/>
  <c r="F118" i="18"/>
  <c r="H118" i="18" s="1"/>
  <c r="I118" i="18" s="1"/>
  <c r="K121" i="17" s="1"/>
  <c r="D109" i="17"/>
  <c r="F106" i="18"/>
  <c r="H106" i="18" s="1"/>
  <c r="I106" i="18" s="1"/>
  <c r="K109" i="17" s="1"/>
  <c r="D101" i="17"/>
  <c r="F98" i="18"/>
  <c r="H98" i="18" s="1"/>
  <c r="I98" i="18" s="1"/>
  <c r="K101" i="17" s="1"/>
  <c r="D93" i="17"/>
  <c r="F90" i="18"/>
  <c r="H90" i="18" s="1"/>
  <c r="I90" i="18" s="1"/>
  <c r="K93" i="17" s="1"/>
  <c r="D89" i="17"/>
  <c r="F86" i="18"/>
  <c r="H86" i="18" s="1"/>
  <c r="I86" i="18" s="1"/>
  <c r="K89" i="17" s="1"/>
  <c r="D85" i="17"/>
  <c r="F82" i="18"/>
  <c r="H82" i="18" s="1"/>
  <c r="I82" i="18" s="1"/>
  <c r="K85" i="17" s="1"/>
  <c r="D81" i="17"/>
  <c r="F78" i="18"/>
  <c r="H78" i="18" s="1"/>
  <c r="I78" i="18" s="1"/>
  <c r="K81" i="17" s="1"/>
  <c r="D77" i="17"/>
  <c r="F74" i="18"/>
  <c r="H74" i="18" s="1"/>
  <c r="I74" i="18" s="1"/>
  <c r="K77" i="17" s="1"/>
  <c r="D73" i="17"/>
  <c r="F70" i="18"/>
  <c r="H70" i="18" s="1"/>
  <c r="I70" i="18" s="1"/>
  <c r="K73" i="17" s="1"/>
  <c r="D69" i="17"/>
  <c r="F66" i="18"/>
  <c r="H66" i="18" s="1"/>
  <c r="I66" i="18" s="1"/>
  <c r="K69" i="17" s="1"/>
  <c r="D65" i="17"/>
  <c r="F62" i="18"/>
  <c r="H62" i="18" s="1"/>
  <c r="I62" i="18" s="1"/>
  <c r="K65" i="17" s="1"/>
  <c r="D61" i="17"/>
  <c r="F58" i="18"/>
  <c r="H58" i="18" s="1"/>
  <c r="I58" i="18" s="1"/>
  <c r="K61" i="17" s="1"/>
  <c r="D57" i="17"/>
  <c r="F54" i="18"/>
  <c r="H54" i="18" s="1"/>
  <c r="I54" i="18" s="1"/>
  <c r="K57" i="17" s="1"/>
  <c r="D53" i="17"/>
  <c r="F50" i="18"/>
  <c r="H50" i="18" s="1"/>
  <c r="I50" i="18" s="1"/>
  <c r="K53" i="17" s="1"/>
  <c r="D49" i="17"/>
  <c r="F46" i="18"/>
  <c r="H46" i="18" s="1"/>
  <c r="I46" i="18" s="1"/>
  <c r="K49" i="17" s="1"/>
  <c r="D45" i="17"/>
  <c r="F42" i="18"/>
  <c r="H42" i="18" s="1"/>
  <c r="I42" i="18" s="1"/>
  <c r="K45" i="17" s="1"/>
  <c r="D41" i="17"/>
  <c r="F38" i="18"/>
  <c r="H38" i="18" s="1"/>
  <c r="I38" i="18" s="1"/>
  <c r="K41" i="17" s="1"/>
  <c r="D37" i="17"/>
  <c r="F34" i="18"/>
  <c r="H34" i="18" s="1"/>
  <c r="I34" i="18" s="1"/>
  <c r="K37" i="17" s="1"/>
  <c r="D33" i="17"/>
  <c r="F30" i="18"/>
  <c r="H30" i="18" s="1"/>
  <c r="I30" i="18" s="1"/>
  <c r="K33" i="17" s="1"/>
  <c r="D29" i="17"/>
  <c r="F26" i="18"/>
  <c r="H26" i="18" s="1"/>
  <c r="I26" i="18" s="1"/>
  <c r="K29" i="17" s="1"/>
  <c r="D25" i="17"/>
  <c r="F22" i="18"/>
  <c r="H22" i="18" s="1"/>
  <c r="I22" i="18" s="1"/>
  <c r="K25" i="17" s="1"/>
  <c r="D21" i="17"/>
  <c r="F18" i="18"/>
  <c r="H18" i="18" s="1"/>
  <c r="I18" i="18" s="1"/>
  <c r="K21" i="17" s="1"/>
  <c r="D17" i="17"/>
  <c r="F14" i="18"/>
  <c r="H14" i="18" s="1"/>
  <c r="I14" i="18" s="1"/>
  <c r="K17" i="17" s="1"/>
  <c r="F10" i="18"/>
  <c r="H10" i="18" s="1"/>
  <c r="D9" i="17"/>
  <c r="F6" i="18"/>
  <c r="H6" i="18" s="1"/>
  <c r="D138" i="17"/>
  <c r="F135" i="18"/>
  <c r="H135" i="18" s="1"/>
  <c r="I135" i="18" s="1"/>
  <c r="K138" i="17" s="1"/>
  <c r="D114" i="17"/>
  <c r="F111" i="18"/>
  <c r="H111" i="18" s="1"/>
  <c r="I111" i="18" s="1"/>
  <c r="K114" i="17" s="1"/>
  <c r="D157" i="17"/>
  <c r="F154" i="18"/>
  <c r="H154" i="18" s="1"/>
  <c r="I154" i="18" s="1"/>
  <c r="K157" i="17" s="1"/>
  <c r="D141" i="17"/>
  <c r="F138" i="18"/>
  <c r="H138" i="18" s="1"/>
  <c r="I138" i="18" s="1"/>
  <c r="K141" i="17" s="1"/>
  <c r="D117" i="17"/>
  <c r="F114" i="18"/>
  <c r="H114" i="18" s="1"/>
  <c r="I114" i="18" s="1"/>
  <c r="K117" i="17" s="1"/>
  <c r="D156" i="17"/>
  <c r="F153" i="18"/>
  <c r="H153" i="18" s="1"/>
  <c r="D136" i="17"/>
  <c r="F133" i="18"/>
  <c r="H133" i="18" s="1"/>
  <c r="D120" i="17"/>
  <c r="F117" i="18"/>
  <c r="H117" i="18" s="1"/>
  <c r="D100" i="17"/>
  <c r="F97" i="18"/>
  <c r="H97" i="18" s="1"/>
  <c r="D84" i="17"/>
  <c r="F81" i="18"/>
  <c r="H81" i="18" s="1"/>
  <c r="D64" i="17"/>
  <c r="F61" i="18"/>
  <c r="H61" i="18" s="1"/>
  <c r="D44" i="17"/>
  <c r="F41" i="18"/>
  <c r="H41" i="18" s="1"/>
  <c r="D28" i="17"/>
  <c r="F25" i="18"/>
  <c r="H25" i="18" s="1"/>
  <c r="D20" i="17"/>
  <c r="F17" i="18"/>
  <c r="H17" i="18" s="1"/>
  <c r="F9" i="18"/>
  <c r="H9" i="18" s="1"/>
  <c r="D8" i="17"/>
  <c r="X6" i="18"/>
  <c r="Z6" i="18" s="1"/>
  <c r="X7" i="18"/>
  <c r="X8" i="18"/>
  <c r="Z8" i="18" s="1"/>
  <c r="X9" i="18"/>
  <c r="Z9" i="18" s="1"/>
  <c r="X10" i="18"/>
  <c r="Z10" i="18" s="1"/>
  <c r="X11" i="18"/>
  <c r="X12" i="18"/>
  <c r="Z12" i="18" s="1"/>
  <c r="X13" i="18"/>
  <c r="Z13" i="18" s="1"/>
  <c r="X14" i="18"/>
  <c r="Z14" i="18" s="1"/>
  <c r="X15" i="18"/>
  <c r="X16" i="18"/>
  <c r="Z16" i="18" s="1"/>
  <c r="X17" i="18"/>
  <c r="Z17" i="18" s="1"/>
  <c r="X18" i="18"/>
  <c r="Z18" i="18" s="1"/>
  <c r="X19" i="18"/>
  <c r="X20" i="18"/>
  <c r="Z20" i="18" s="1"/>
  <c r="X21" i="18"/>
  <c r="Z21" i="18" s="1"/>
  <c r="X22" i="18"/>
  <c r="Z22" i="18" s="1"/>
  <c r="X23" i="18"/>
  <c r="X24" i="18"/>
  <c r="Z24" i="18" s="1"/>
  <c r="X25" i="18"/>
  <c r="Z25" i="18" s="1"/>
  <c r="X26" i="18"/>
  <c r="Z26" i="18" s="1"/>
  <c r="X27" i="18"/>
  <c r="X28" i="18"/>
  <c r="Z28" i="18" s="1"/>
  <c r="X29" i="18"/>
  <c r="Z29" i="18" s="1"/>
  <c r="X30" i="18"/>
  <c r="Z30" i="18" s="1"/>
  <c r="X31" i="18"/>
  <c r="X32" i="18"/>
  <c r="Z32" i="18" s="1"/>
  <c r="X33" i="18"/>
  <c r="Z33" i="18" s="1"/>
  <c r="X34" i="18"/>
  <c r="Z34" i="18" s="1"/>
  <c r="X35" i="18"/>
  <c r="X36" i="18"/>
  <c r="Z36" i="18" s="1"/>
  <c r="X37" i="18"/>
  <c r="AA37" i="18" s="1"/>
  <c r="X38" i="18"/>
  <c r="Z38" i="18" s="1"/>
  <c r="X39" i="18"/>
  <c r="X40" i="18"/>
  <c r="Z40" i="18" s="1"/>
  <c r="X41" i="18"/>
  <c r="Z41" i="18" s="1"/>
  <c r="X42" i="18"/>
  <c r="Z42" i="18" s="1"/>
  <c r="X43" i="18"/>
  <c r="X44" i="18"/>
  <c r="Z44" i="18" s="1"/>
  <c r="X45" i="18"/>
  <c r="Z45" i="18" s="1"/>
  <c r="X46" i="18"/>
  <c r="Z46" i="18" s="1"/>
  <c r="X47" i="18"/>
  <c r="X48" i="18"/>
  <c r="Z48" i="18" s="1"/>
  <c r="X49" i="18"/>
  <c r="Z49" i="18" s="1"/>
  <c r="X50" i="18"/>
  <c r="Z50" i="18" s="1"/>
  <c r="X51" i="18"/>
  <c r="X52" i="18"/>
  <c r="Z52" i="18" s="1"/>
  <c r="X53" i="18"/>
  <c r="AA53" i="18" s="1"/>
  <c r="X54" i="18"/>
  <c r="Z54" i="18" s="1"/>
  <c r="X55" i="18"/>
  <c r="X56" i="18"/>
  <c r="Z56" i="18" s="1"/>
  <c r="X57" i="18"/>
  <c r="Z57" i="18" s="1"/>
  <c r="X58" i="18"/>
  <c r="Z58" i="18" s="1"/>
  <c r="X59" i="18"/>
  <c r="X60" i="18"/>
  <c r="Z60" i="18" s="1"/>
  <c r="X61" i="18"/>
  <c r="Z61" i="18" s="1"/>
  <c r="X62" i="18"/>
  <c r="Z62" i="18" s="1"/>
  <c r="X63" i="18"/>
  <c r="X64" i="18"/>
  <c r="Z64" i="18" s="1"/>
  <c r="X65" i="18"/>
  <c r="Z65" i="18" s="1"/>
  <c r="X66" i="18"/>
  <c r="Z66" i="18" s="1"/>
  <c r="X67" i="18"/>
  <c r="X68" i="18"/>
  <c r="Z68" i="18" s="1"/>
  <c r="X69" i="18"/>
  <c r="Z69" i="18" s="1"/>
  <c r="X70" i="18"/>
  <c r="Z70" i="18" s="1"/>
  <c r="X71" i="18"/>
  <c r="X72" i="18"/>
  <c r="Z72" i="18" s="1"/>
  <c r="X73" i="18"/>
  <c r="Z73" i="18" s="1"/>
  <c r="X74" i="18"/>
  <c r="Z74" i="18" s="1"/>
  <c r="X75" i="18"/>
  <c r="X76" i="18"/>
  <c r="Z76" i="18" s="1"/>
  <c r="X77" i="18"/>
  <c r="Z77" i="18" s="1"/>
  <c r="X78" i="18"/>
  <c r="Z78" i="18" s="1"/>
  <c r="X79" i="18"/>
  <c r="X80" i="18"/>
  <c r="Z80" i="18" s="1"/>
  <c r="X81" i="18"/>
  <c r="Z81" i="18" s="1"/>
  <c r="X82" i="18"/>
  <c r="Z82" i="18" s="1"/>
  <c r="X83" i="18"/>
  <c r="X84" i="18"/>
  <c r="Z84" i="18" s="1"/>
  <c r="X85" i="18"/>
  <c r="Z85" i="18" s="1"/>
  <c r="X86" i="18"/>
  <c r="Z86" i="18" s="1"/>
  <c r="X87" i="18"/>
  <c r="X88" i="18"/>
  <c r="Z88" i="18" s="1"/>
  <c r="X89" i="18"/>
  <c r="Z89" i="18" s="1"/>
  <c r="X90" i="18"/>
  <c r="Z90" i="18" s="1"/>
  <c r="X91" i="18"/>
  <c r="X92" i="18"/>
  <c r="Z92" i="18" s="1"/>
  <c r="X93" i="18"/>
  <c r="Z93" i="18" s="1"/>
  <c r="X94" i="18"/>
  <c r="Z94" i="18" s="1"/>
  <c r="X95" i="18"/>
  <c r="X96" i="18"/>
  <c r="AA96" i="18" s="1"/>
  <c r="X97" i="18"/>
  <c r="AA97" i="18" s="1"/>
  <c r="X98" i="18"/>
  <c r="AA98" i="18" s="1"/>
  <c r="X99" i="18"/>
  <c r="X100" i="18"/>
  <c r="Z100" i="18" s="1"/>
  <c r="X101" i="18"/>
  <c r="Z101" i="18" s="1"/>
  <c r="X102" i="18"/>
  <c r="Z102" i="18" s="1"/>
  <c r="X103" i="18"/>
  <c r="X104" i="18"/>
  <c r="Z104" i="18" s="1"/>
  <c r="X105" i="18"/>
  <c r="Z105" i="18" s="1"/>
  <c r="X106" i="18"/>
  <c r="Z106" i="18" s="1"/>
  <c r="X107" i="18"/>
  <c r="X108" i="18"/>
  <c r="Z108" i="18" s="1"/>
  <c r="X109" i="18"/>
  <c r="Z109" i="18" s="1"/>
  <c r="X110" i="18"/>
  <c r="Z110" i="18" s="1"/>
  <c r="X111" i="18"/>
  <c r="X112" i="18"/>
  <c r="AA112" i="18" s="1"/>
  <c r="X113" i="18"/>
  <c r="AA113" i="18" s="1"/>
  <c r="X114" i="18"/>
  <c r="AA114" i="18" s="1"/>
  <c r="X115" i="18"/>
  <c r="X116" i="18"/>
  <c r="Z116" i="18" s="1"/>
  <c r="X117" i="18"/>
  <c r="Z117" i="18" s="1"/>
  <c r="X118" i="18"/>
  <c r="Z118" i="18" s="1"/>
  <c r="X119" i="18"/>
  <c r="X120" i="18"/>
  <c r="Z120" i="18" s="1"/>
  <c r="X121" i="18"/>
  <c r="Z121" i="18" s="1"/>
  <c r="X122" i="18"/>
  <c r="Z122" i="18" s="1"/>
  <c r="X123" i="18"/>
  <c r="X124" i="18"/>
  <c r="Z124" i="18" s="1"/>
  <c r="X125" i="18"/>
  <c r="Z125" i="18" s="1"/>
  <c r="X126" i="18"/>
  <c r="Z126" i="18" s="1"/>
  <c r="X127" i="18"/>
  <c r="X128" i="18"/>
  <c r="AA128" i="18" s="1"/>
  <c r="X129" i="18"/>
  <c r="AA129" i="18" s="1"/>
  <c r="X130" i="18"/>
  <c r="AA130" i="18" s="1"/>
  <c r="X131" i="18"/>
  <c r="X132" i="18"/>
  <c r="Z132" i="18" s="1"/>
  <c r="X133" i="18"/>
  <c r="Z133" i="18" s="1"/>
  <c r="X134" i="18"/>
  <c r="Z134" i="18" s="1"/>
  <c r="X135" i="18"/>
  <c r="X136" i="18"/>
  <c r="X137" i="18"/>
  <c r="Z137" i="18" s="1"/>
  <c r="X138" i="18"/>
  <c r="Z138" i="18" s="1"/>
  <c r="X139" i="18"/>
  <c r="X140" i="18"/>
  <c r="Z140" i="18" s="1"/>
  <c r="X141" i="18"/>
  <c r="Z141" i="18" s="1"/>
  <c r="X142" i="18"/>
  <c r="Z142" i="18" s="1"/>
  <c r="X143" i="18"/>
  <c r="X144" i="18"/>
  <c r="Y144" i="18" s="1"/>
  <c r="X145" i="18"/>
  <c r="AA145" i="18" s="1"/>
  <c r="X146" i="18"/>
  <c r="AA146" i="18" s="1"/>
  <c r="X147" i="18"/>
  <c r="X148" i="18"/>
  <c r="X149" i="18"/>
  <c r="Z149" i="18" s="1"/>
  <c r="X150" i="18"/>
  <c r="Z150" i="18" s="1"/>
  <c r="X151" i="18"/>
  <c r="X152" i="18"/>
  <c r="Z152" i="18" s="1"/>
  <c r="X153" i="18"/>
  <c r="X154" i="18"/>
  <c r="Z154" i="18" s="1"/>
  <c r="X5" i="18"/>
  <c r="H11" i="18" l="1"/>
  <c r="H7" i="18"/>
  <c r="I7" i="18" s="1"/>
  <c r="K10" i="17" s="1"/>
  <c r="H12" i="18"/>
  <c r="I12" i="18" s="1"/>
  <c r="K15" i="17" s="1"/>
  <c r="I8" i="18"/>
  <c r="K11" i="17" s="1"/>
  <c r="I9" i="18"/>
  <c r="K12" i="17" s="1"/>
  <c r="I61" i="18"/>
  <c r="K64" i="17" s="1"/>
  <c r="I97" i="18"/>
  <c r="K100" i="17" s="1"/>
  <c r="I10" i="18"/>
  <c r="K13" i="17" s="1"/>
  <c r="I28" i="18"/>
  <c r="K31" i="17" s="1"/>
  <c r="I36" i="18"/>
  <c r="K39" i="17" s="1"/>
  <c r="I44" i="18"/>
  <c r="K47" i="17" s="1"/>
  <c r="K63" i="17"/>
  <c r="I60" i="18"/>
  <c r="I68" i="18"/>
  <c r="K71" i="17" s="1"/>
  <c r="I84" i="18"/>
  <c r="K87" i="17" s="1"/>
  <c r="I92" i="18"/>
  <c r="K95" i="17" s="1"/>
  <c r="I100" i="18"/>
  <c r="K103" i="17" s="1"/>
  <c r="I116" i="18"/>
  <c r="K119" i="17" s="1"/>
  <c r="I124" i="18"/>
  <c r="K127" i="17" s="1"/>
  <c r="I132" i="18"/>
  <c r="K135" i="17" s="1"/>
  <c r="K151" i="17"/>
  <c r="I148" i="18"/>
  <c r="I13" i="18"/>
  <c r="K16" i="17" s="1"/>
  <c r="I37" i="18"/>
  <c r="K40" i="17" s="1"/>
  <c r="I49" i="18"/>
  <c r="K52" i="17" s="1"/>
  <c r="I57" i="18"/>
  <c r="K60" i="17" s="1"/>
  <c r="I77" i="18"/>
  <c r="K80" i="17" s="1"/>
  <c r="I101" i="18"/>
  <c r="K104" i="17" s="1"/>
  <c r="I149" i="18"/>
  <c r="K152" i="17" s="1"/>
  <c r="K20" i="17"/>
  <c r="I17" i="18"/>
  <c r="I41" i="18"/>
  <c r="K44" i="17" s="1"/>
  <c r="I117" i="18"/>
  <c r="K120" i="17" s="1"/>
  <c r="I6" i="18"/>
  <c r="K9" i="17" s="1"/>
  <c r="I16" i="18"/>
  <c r="K19" i="17" s="1"/>
  <c r="I24" i="18"/>
  <c r="K27" i="17" s="1"/>
  <c r="I40" i="18"/>
  <c r="K43" i="17" s="1"/>
  <c r="I48" i="18"/>
  <c r="K51" i="17" s="1"/>
  <c r="I64" i="18"/>
  <c r="K67" i="17" s="1"/>
  <c r="I80" i="18"/>
  <c r="K83" i="17" s="1"/>
  <c r="I96" i="18"/>
  <c r="K99" i="17" s="1"/>
  <c r="I104" i="18"/>
  <c r="K107" i="17" s="1"/>
  <c r="K123" i="17"/>
  <c r="I120" i="18"/>
  <c r="I128" i="18"/>
  <c r="K131" i="17" s="1"/>
  <c r="I136" i="18"/>
  <c r="K139" i="17" s="1"/>
  <c r="I152" i="18"/>
  <c r="K155" i="17" s="1"/>
  <c r="I21" i="18"/>
  <c r="K24" i="17" s="1"/>
  <c r="I33" i="18"/>
  <c r="K36" i="17" s="1"/>
  <c r="I45" i="18"/>
  <c r="K48" i="17" s="1"/>
  <c r="I53" i="18"/>
  <c r="K56" i="17" s="1"/>
  <c r="K68" i="17"/>
  <c r="I65" i="18"/>
  <c r="I73" i="18"/>
  <c r="K76" i="17" s="1"/>
  <c r="I93" i="18"/>
  <c r="K96" i="17" s="1"/>
  <c r="I105" i="18"/>
  <c r="K108" i="17" s="1"/>
  <c r="I113" i="18"/>
  <c r="K116" i="17" s="1"/>
  <c r="I125" i="18"/>
  <c r="K128" i="17" s="1"/>
  <c r="K140" i="17"/>
  <c r="I137" i="18"/>
  <c r="I145" i="18"/>
  <c r="K148" i="17" s="1"/>
  <c r="I81" i="18"/>
  <c r="K84" i="17" s="1"/>
  <c r="I153" i="18"/>
  <c r="K156" i="17" s="1"/>
  <c r="K35" i="17"/>
  <c r="I32" i="18"/>
  <c r="I56" i="18"/>
  <c r="K59" i="17" s="1"/>
  <c r="I72" i="18"/>
  <c r="K75" i="17" s="1"/>
  <c r="I88" i="18"/>
  <c r="K91" i="17" s="1"/>
  <c r="I112" i="18"/>
  <c r="K115" i="17" s="1"/>
  <c r="I144" i="18"/>
  <c r="K147" i="17" s="1"/>
  <c r="K88" i="17"/>
  <c r="I85" i="18"/>
  <c r="I25" i="18"/>
  <c r="K28" i="17" s="1"/>
  <c r="I133" i="18"/>
  <c r="K136" i="17" s="1"/>
  <c r="I11" i="18"/>
  <c r="K14" i="17" s="1"/>
  <c r="I20" i="18"/>
  <c r="K23" i="17" s="1"/>
  <c r="I52" i="18"/>
  <c r="K55" i="17" s="1"/>
  <c r="K79" i="17"/>
  <c r="I76" i="18"/>
  <c r="I108" i="18"/>
  <c r="K111" i="17" s="1"/>
  <c r="I140" i="18"/>
  <c r="K143" i="17" s="1"/>
  <c r="I29" i="18"/>
  <c r="K32" i="17" s="1"/>
  <c r="K72" i="17"/>
  <c r="I69" i="18"/>
  <c r="I89" i="18"/>
  <c r="K92" i="17" s="1"/>
  <c r="I109" i="18"/>
  <c r="K112" i="17" s="1"/>
  <c r="I121" i="18"/>
  <c r="K124" i="17" s="1"/>
  <c r="I129" i="18"/>
  <c r="K132" i="17" s="1"/>
  <c r="I141" i="18"/>
  <c r="K144" i="17" s="1"/>
  <c r="AD148" i="18"/>
  <c r="AD136" i="18"/>
  <c r="Y147" i="18"/>
  <c r="AD147" i="18"/>
  <c r="AA147" i="18"/>
  <c r="AB147" i="18" s="1"/>
  <c r="O150" i="17" s="1"/>
  <c r="Y135" i="18"/>
  <c r="AD135" i="18"/>
  <c r="AA135" i="18"/>
  <c r="AB135" i="18" s="1"/>
  <c r="O138" i="17" s="1"/>
  <c r="Y127" i="18"/>
  <c r="AD127" i="18"/>
  <c r="AA127" i="18"/>
  <c r="AB127" i="18" s="1"/>
  <c r="O130" i="17" s="1"/>
  <c r="Y123" i="18"/>
  <c r="AD123" i="18"/>
  <c r="AA123" i="18"/>
  <c r="AB123" i="18" s="1"/>
  <c r="O126" i="17" s="1"/>
  <c r="Y119" i="18"/>
  <c r="AD119" i="18"/>
  <c r="AA119" i="18"/>
  <c r="AB119" i="18" s="1"/>
  <c r="O122" i="17" s="1"/>
  <c r="Y115" i="18"/>
  <c r="AD115" i="18"/>
  <c r="AA115" i="18"/>
  <c r="AB115" i="18" s="1"/>
  <c r="O118" i="17" s="1"/>
  <c r="Y111" i="18"/>
  <c r="AD111" i="18"/>
  <c r="AA111" i="18"/>
  <c r="AB111" i="18" s="1"/>
  <c r="O114" i="17" s="1"/>
  <c r="Y107" i="18"/>
  <c r="AD107" i="18"/>
  <c r="AA107" i="18"/>
  <c r="AB107" i="18" s="1"/>
  <c r="O110" i="17" s="1"/>
  <c r="Y103" i="18"/>
  <c r="AD103" i="18"/>
  <c r="AA103" i="18"/>
  <c r="AB103" i="18" s="1"/>
  <c r="O106" i="17" s="1"/>
  <c r="Y99" i="18"/>
  <c r="AD99" i="18"/>
  <c r="AA99" i="18"/>
  <c r="AB99" i="18" s="1"/>
  <c r="O102" i="17" s="1"/>
  <c r="Y95" i="18"/>
  <c r="AD95" i="18"/>
  <c r="AA95" i="18"/>
  <c r="AB95" i="18" s="1"/>
  <c r="O98" i="17" s="1"/>
  <c r="Y91" i="18"/>
  <c r="AD91" i="18"/>
  <c r="AA91" i="18"/>
  <c r="AB91" i="18" s="1"/>
  <c r="O94" i="17" s="1"/>
  <c r="Y87" i="18"/>
  <c r="AD87" i="18"/>
  <c r="AA87" i="18"/>
  <c r="AB87" i="18" s="1"/>
  <c r="O90" i="17" s="1"/>
  <c r="Y83" i="18"/>
  <c r="AD83" i="18"/>
  <c r="AA83" i="18"/>
  <c r="AB83" i="18" s="1"/>
  <c r="O86" i="17" s="1"/>
  <c r="Y79" i="18"/>
  <c r="AD79" i="18"/>
  <c r="AA79" i="18"/>
  <c r="AB79" i="18" s="1"/>
  <c r="O82" i="17" s="1"/>
  <c r="Y75" i="18"/>
  <c r="AD75" i="18"/>
  <c r="AA75" i="18"/>
  <c r="AB75" i="18" s="1"/>
  <c r="O78" i="17" s="1"/>
  <c r="Y71" i="18"/>
  <c r="AD71" i="18"/>
  <c r="AA71" i="18"/>
  <c r="AB71" i="18" s="1"/>
  <c r="O74" i="17" s="1"/>
  <c r="Y67" i="18"/>
  <c r="AD67" i="18"/>
  <c r="AA67" i="18"/>
  <c r="AB67" i="18" s="1"/>
  <c r="O70" i="17" s="1"/>
  <c r="Y63" i="18"/>
  <c r="AD63" i="18"/>
  <c r="AA63" i="18"/>
  <c r="AB63" i="18" s="1"/>
  <c r="O66" i="17" s="1"/>
  <c r="Y59" i="18"/>
  <c r="AD59" i="18"/>
  <c r="AA59" i="18"/>
  <c r="AB59" i="18" s="1"/>
  <c r="O62" i="17" s="1"/>
  <c r="Y55" i="18"/>
  <c r="AD55" i="18"/>
  <c r="AA55" i="18"/>
  <c r="AB55" i="18" s="1"/>
  <c r="O58" i="17" s="1"/>
  <c r="Y51" i="18"/>
  <c r="AD51" i="18"/>
  <c r="AA51" i="18"/>
  <c r="AB51" i="18" s="1"/>
  <c r="O54" i="17" s="1"/>
  <c r="Y47" i="18"/>
  <c r="AD47" i="18"/>
  <c r="AA47" i="18"/>
  <c r="AB47" i="18" s="1"/>
  <c r="O50" i="17" s="1"/>
  <c r="Y43" i="18"/>
  <c r="AD43" i="18"/>
  <c r="AA43" i="18"/>
  <c r="AB43" i="18" s="1"/>
  <c r="O46" i="17" s="1"/>
  <c r="Y39" i="18"/>
  <c r="AD39" i="18"/>
  <c r="AA39" i="18"/>
  <c r="AB39" i="18" s="1"/>
  <c r="O42" i="17" s="1"/>
  <c r="Y35" i="18"/>
  <c r="AD35" i="18"/>
  <c r="AA35" i="18"/>
  <c r="AB35" i="18" s="1"/>
  <c r="O38" i="17" s="1"/>
  <c r="Y31" i="18"/>
  <c r="AD31" i="18"/>
  <c r="AA31" i="18"/>
  <c r="AB31" i="18" s="1"/>
  <c r="O34" i="17" s="1"/>
  <c r="Y27" i="18"/>
  <c r="AD27" i="18"/>
  <c r="AA27" i="18"/>
  <c r="AB27" i="18" s="1"/>
  <c r="O30" i="17" s="1"/>
  <c r="Y23" i="18"/>
  <c r="AD23" i="18"/>
  <c r="AA23" i="18"/>
  <c r="AB23" i="18" s="1"/>
  <c r="O26" i="17" s="1"/>
  <c r="Y19" i="18"/>
  <c r="AD19" i="18"/>
  <c r="AA19" i="18"/>
  <c r="AB19" i="18" s="1"/>
  <c r="O22" i="17" s="1"/>
  <c r="Y15" i="18"/>
  <c r="AD15" i="18"/>
  <c r="AA15" i="18"/>
  <c r="AB15" i="18" s="1"/>
  <c r="O18" i="17" s="1"/>
  <c r="Y11" i="18"/>
  <c r="AD11" i="18"/>
  <c r="AA11" i="18"/>
  <c r="AB11" i="18" s="1"/>
  <c r="O14" i="17" s="1"/>
  <c r="Y7" i="18"/>
  <c r="AD7" i="18"/>
  <c r="AA7" i="18"/>
  <c r="Y128" i="18"/>
  <c r="Y112" i="18"/>
  <c r="Y96" i="18"/>
  <c r="Y80" i="18"/>
  <c r="Y64" i="18"/>
  <c r="Y48" i="18"/>
  <c r="Y32" i="18"/>
  <c r="Y16" i="18"/>
  <c r="Z146" i="18"/>
  <c r="Z130" i="18"/>
  <c r="Z114" i="18"/>
  <c r="Z98" i="18"/>
  <c r="AA152" i="18"/>
  <c r="AA141" i="18"/>
  <c r="AB141" i="18" s="1"/>
  <c r="AA136" i="18"/>
  <c r="AB136" i="18" s="1"/>
  <c r="O139" i="17" s="1"/>
  <c r="AA125" i="18"/>
  <c r="AA120" i="18"/>
  <c r="AB120" i="18" s="1"/>
  <c r="O123" i="17" s="1"/>
  <c r="AA109" i="18"/>
  <c r="AB109" i="18" s="1"/>
  <c r="AA104" i="18"/>
  <c r="AA93" i="18"/>
  <c r="AB93" i="18" s="1"/>
  <c r="AA85" i="18"/>
  <c r="AB85" i="18" s="1"/>
  <c r="AA77" i="18"/>
  <c r="AB77" i="18" s="1"/>
  <c r="AA69" i="18"/>
  <c r="AB69" i="18" s="1"/>
  <c r="AA57" i="18"/>
  <c r="AB57" i="18" s="1"/>
  <c r="AA41" i="18"/>
  <c r="AB41" i="18" s="1"/>
  <c r="Y153" i="18"/>
  <c r="AD153" i="18"/>
  <c r="AD144" i="18"/>
  <c r="Y5" i="18"/>
  <c r="AD5" i="18"/>
  <c r="Y151" i="18"/>
  <c r="AD151" i="18"/>
  <c r="AA151" i="18"/>
  <c r="AB151" i="18" s="1"/>
  <c r="O154" i="17" s="1"/>
  <c r="Y143" i="18"/>
  <c r="AD143" i="18"/>
  <c r="AA143" i="18"/>
  <c r="AB143" i="18" s="1"/>
  <c r="O146" i="17" s="1"/>
  <c r="Y139" i="18"/>
  <c r="AD139" i="18"/>
  <c r="AA139" i="18"/>
  <c r="AB139" i="18" s="1"/>
  <c r="O142" i="17" s="1"/>
  <c r="Y131" i="18"/>
  <c r="AD131" i="18"/>
  <c r="AA131" i="18"/>
  <c r="AB131" i="18" s="1"/>
  <c r="O134" i="17" s="1"/>
  <c r="Y154" i="18"/>
  <c r="AD154" i="18"/>
  <c r="Y150" i="18"/>
  <c r="AD150" i="18"/>
  <c r="Y146" i="18"/>
  <c r="AB146" i="18"/>
  <c r="O149" i="17" s="1"/>
  <c r="AD146" i="18"/>
  <c r="Y142" i="18"/>
  <c r="AD142" i="18"/>
  <c r="Y138" i="18"/>
  <c r="AD138" i="18"/>
  <c r="Y134" i="18"/>
  <c r="AD134" i="18"/>
  <c r="Y130" i="18"/>
  <c r="AB130" i="18"/>
  <c r="O133" i="17" s="1"/>
  <c r="AD130" i="18"/>
  <c r="Y126" i="18"/>
  <c r="AD126" i="18"/>
  <c r="Y122" i="18"/>
  <c r="AD122" i="18"/>
  <c r="Y118" i="18"/>
  <c r="AD118" i="18"/>
  <c r="Y114" i="18"/>
  <c r="AB114" i="18"/>
  <c r="O117" i="17" s="1"/>
  <c r="AD114" i="18"/>
  <c r="Y110" i="18"/>
  <c r="AD110" i="18"/>
  <c r="Y106" i="18"/>
  <c r="AD106" i="18"/>
  <c r="Y102" i="18"/>
  <c r="AD102" i="18"/>
  <c r="Y98" i="18"/>
  <c r="AB98" i="18"/>
  <c r="O101" i="17" s="1"/>
  <c r="AD98" i="18"/>
  <c r="Y94" i="18"/>
  <c r="AD94" i="18"/>
  <c r="Y90" i="18"/>
  <c r="AA90" i="18"/>
  <c r="AB90" i="18" s="1"/>
  <c r="O93" i="17" s="1"/>
  <c r="AD90" i="18"/>
  <c r="Y86" i="18"/>
  <c r="AA86" i="18"/>
  <c r="AB86" i="18" s="1"/>
  <c r="O89" i="17" s="1"/>
  <c r="AD86" i="18"/>
  <c r="Y82" i="18"/>
  <c r="AA82" i="18"/>
  <c r="AB82" i="18" s="1"/>
  <c r="O85" i="17" s="1"/>
  <c r="AD82" i="18"/>
  <c r="Y78" i="18"/>
  <c r="AA78" i="18"/>
  <c r="AB78" i="18" s="1"/>
  <c r="O81" i="17" s="1"/>
  <c r="AD78" i="18"/>
  <c r="Y74" i="18"/>
  <c r="AA74" i="18"/>
  <c r="AB74" i="18" s="1"/>
  <c r="O77" i="17" s="1"/>
  <c r="AD74" i="18"/>
  <c r="Y70" i="18"/>
  <c r="AA70" i="18"/>
  <c r="AB70" i="18" s="1"/>
  <c r="O73" i="17" s="1"/>
  <c r="AD70" i="18"/>
  <c r="Y66" i="18"/>
  <c r="AA66" i="18"/>
  <c r="AB66" i="18" s="1"/>
  <c r="O69" i="17" s="1"/>
  <c r="AD66" i="18"/>
  <c r="Y62" i="18"/>
  <c r="AA62" i="18"/>
  <c r="AB62" i="18" s="1"/>
  <c r="O65" i="17" s="1"/>
  <c r="AD62" i="18"/>
  <c r="Y58" i="18"/>
  <c r="AA58" i="18"/>
  <c r="AB58" i="18" s="1"/>
  <c r="O61" i="17" s="1"/>
  <c r="AD58" i="18"/>
  <c r="Y54" i="18"/>
  <c r="AA54" i="18"/>
  <c r="AB54" i="18" s="1"/>
  <c r="O57" i="17" s="1"/>
  <c r="AD54" i="18"/>
  <c r="Y50" i="18"/>
  <c r="AA50" i="18"/>
  <c r="AB50" i="18" s="1"/>
  <c r="O53" i="17" s="1"/>
  <c r="AD50" i="18"/>
  <c r="Y46" i="18"/>
  <c r="AA46" i="18"/>
  <c r="AB46" i="18" s="1"/>
  <c r="O49" i="17" s="1"/>
  <c r="AD46" i="18"/>
  <c r="Y42" i="18"/>
  <c r="AA42" i="18"/>
  <c r="AB42" i="18" s="1"/>
  <c r="O45" i="17" s="1"/>
  <c r="AD42" i="18"/>
  <c r="Y38" i="18"/>
  <c r="AA38" i="18"/>
  <c r="AB38" i="18" s="1"/>
  <c r="O41" i="17" s="1"/>
  <c r="AD38" i="18"/>
  <c r="Y34" i="18"/>
  <c r="AA34" i="18"/>
  <c r="AB34" i="18" s="1"/>
  <c r="O37" i="17" s="1"/>
  <c r="AD34" i="18"/>
  <c r="Y30" i="18"/>
  <c r="AA30" i="18"/>
  <c r="AB30" i="18" s="1"/>
  <c r="O33" i="17" s="1"/>
  <c r="AD30" i="18"/>
  <c r="Y26" i="18"/>
  <c r="AA26" i="18"/>
  <c r="AB26" i="18" s="1"/>
  <c r="O29" i="17" s="1"/>
  <c r="AD26" i="18"/>
  <c r="Y22" i="18"/>
  <c r="AA22" i="18"/>
  <c r="AB22" i="18" s="1"/>
  <c r="O25" i="17" s="1"/>
  <c r="AD22" i="18"/>
  <c r="Y18" i="18"/>
  <c r="AA18" i="18"/>
  <c r="AB18" i="18" s="1"/>
  <c r="O21" i="17" s="1"/>
  <c r="AD18" i="18"/>
  <c r="Y14" i="18"/>
  <c r="AA14" i="18"/>
  <c r="AB14" i="18" s="1"/>
  <c r="O17" i="17" s="1"/>
  <c r="AD14" i="18"/>
  <c r="Y10" i="18"/>
  <c r="AA10" i="18"/>
  <c r="AB10" i="18" s="1"/>
  <c r="O13" i="17" s="1"/>
  <c r="AD10" i="18"/>
  <c r="Y6" i="18"/>
  <c r="AA6" i="18"/>
  <c r="AD6" i="18"/>
  <c r="Y140" i="18"/>
  <c r="Y124" i="18"/>
  <c r="Y108" i="18"/>
  <c r="Y92" i="18"/>
  <c r="Y76" i="18"/>
  <c r="Y60" i="18"/>
  <c r="Y44" i="18"/>
  <c r="Y28" i="18"/>
  <c r="Y12" i="18"/>
  <c r="Z153" i="18"/>
  <c r="Z145" i="18"/>
  <c r="Z129" i="18"/>
  <c r="Z113" i="18"/>
  <c r="Z97" i="18"/>
  <c r="Z53" i="18"/>
  <c r="Z37" i="18"/>
  <c r="AA5" i="18"/>
  <c r="AA150" i="18"/>
  <c r="AB150" i="18" s="1"/>
  <c r="O153" i="17" s="1"/>
  <c r="AA140" i="18"/>
  <c r="AB140" i="18" s="1"/>
  <c r="O143" i="17" s="1"/>
  <c r="AA134" i="18"/>
  <c r="AB134" i="18" s="1"/>
  <c r="O137" i="17" s="1"/>
  <c r="AA124" i="18"/>
  <c r="AB124" i="18" s="1"/>
  <c r="O127" i="17" s="1"/>
  <c r="AA118" i="18"/>
  <c r="AB118" i="18" s="1"/>
  <c r="O121" i="17" s="1"/>
  <c r="AA108" i="18"/>
  <c r="AB108" i="18" s="1"/>
  <c r="O111" i="17" s="1"/>
  <c r="AA102" i="18"/>
  <c r="AB102" i="18" s="1"/>
  <c r="O105" i="17" s="1"/>
  <c r="AA92" i="18"/>
  <c r="AB92" i="18" s="1"/>
  <c r="O95" i="17" s="1"/>
  <c r="AA84" i="18"/>
  <c r="AB84" i="18" s="1"/>
  <c r="O87" i="17" s="1"/>
  <c r="AA76" i="18"/>
  <c r="AB76" i="18" s="1"/>
  <c r="O79" i="17" s="1"/>
  <c r="AA68" i="18"/>
  <c r="AB68" i="18" s="1"/>
  <c r="O71" i="17" s="1"/>
  <c r="Y149" i="18"/>
  <c r="AD149" i="18"/>
  <c r="Y145" i="18"/>
  <c r="AB145" i="18"/>
  <c r="AD145" i="18"/>
  <c r="Y141" i="18"/>
  <c r="AD141" i="18"/>
  <c r="Y137" i="18"/>
  <c r="AD137" i="18"/>
  <c r="Y133" i="18"/>
  <c r="AD133" i="18"/>
  <c r="Y129" i="18"/>
  <c r="AB129" i="18"/>
  <c r="AD129" i="18"/>
  <c r="Y125" i="18"/>
  <c r="AB125" i="18"/>
  <c r="AD125" i="18"/>
  <c r="Y121" i="18"/>
  <c r="AD121" i="18"/>
  <c r="Y117" i="18"/>
  <c r="AD117" i="18"/>
  <c r="Y113" i="18"/>
  <c r="AB113" i="18"/>
  <c r="AD113" i="18"/>
  <c r="Y109" i="18"/>
  <c r="AD109" i="18"/>
  <c r="Y105" i="18"/>
  <c r="AD105" i="18"/>
  <c r="Y101" i="18"/>
  <c r="AD101" i="18"/>
  <c r="Y97" i="18"/>
  <c r="AB97" i="18"/>
  <c r="AD97" i="18"/>
  <c r="Y93" i="18"/>
  <c r="AD93" i="18"/>
  <c r="Y89" i="18"/>
  <c r="AD89" i="18"/>
  <c r="Y85" i="18"/>
  <c r="AD85" i="18"/>
  <c r="Y81" i="18"/>
  <c r="AD81" i="18"/>
  <c r="Y77" i="18"/>
  <c r="AD77" i="18"/>
  <c r="Y73" i="18"/>
  <c r="AD73" i="18"/>
  <c r="Y69" i="18"/>
  <c r="AD69" i="18"/>
  <c r="Y65" i="18"/>
  <c r="AD65" i="18"/>
  <c r="Y61" i="18"/>
  <c r="AD61" i="18"/>
  <c r="Y57" i="18"/>
  <c r="AD57" i="18"/>
  <c r="Y53" i="18"/>
  <c r="AB53" i="18"/>
  <c r="AD53" i="18"/>
  <c r="Y49" i="18"/>
  <c r="AD49" i="18"/>
  <c r="Y45" i="18"/>
  <c r="AD45" i="18"/>
  <c r="Y41" i="18"/>
  <c r="AD41" i="18"/>
  <c r="Y37" i="18"/>
  <c r="AB37" i="18"/>
  <c r="AD37" i="18"/>
  <c r="Y33" i="18"/>
  <c r="AA33" i="18"/>
  <c r="AB33" i="18" s="1"/>
  <c r="AD33" i="18"/>
  <c r="Y29" i="18"/>
  <c r="AA29" i="18"/>
  <c r="AB29" i="18" s="1"/>
  <c r="AD29" i="18"/>
  <c r="Y25" i="18"/>
  <c r="AA25" i="18"/>
  <c r="AB25" i="18" s="1"/>
  <c r="AD25" i="18"/>
  <c r="Y21" i="18"/>
  <c r="AA21" i="18"/>
  <c r="AB21" i="18" s="1"/>
  <c r="AD21" i="18"/>
  <c r="Y17" i="18"/>
  <c r="AA17" i="18"/>
  <c r="AB17" i="18" s="1"/>
  <c r="AD17" i="18"/>
  <c r="Y13" i="18"/>
  <c r="AA13" i="18"/>
  <c r="AB13" i="18" s="1"/>
  <c r="AD13" i="18"/>
  <c r="Y9" i="18"/>
  <c r="AA9" i="18"/>
  <c r="AB9" i="18" s="1"/>
  <c r="AD9" i="18"/>
  <c r="Y152" i="18"/>
  <c r="Y136" i="18"/>
  <c r="Y120" i="18"/>
  <c r="Y104" i="18"/>
  <c r="Y88" i="18"/>
  <c r="Y72" i="18"/>
  <c r="Y56" i="18"/>
  <c r="Y40" i="18"/>
  <c r="Y24" i="18"/>
  <c r="Y8" i="18"/>
  <c r="Z148" i="18"/>
  <c r="Z144" i="18"/>
  <c r="Z136" i="18"/>
  <c r="Z128" i="18"/>
  <c r="Z112" i="18"/>
  <c r="Z96" i="18"/>
  <c r="AA154" i="18"/>
  <c r="AB154" i="18" s="1"/>
  <c r="O157" i="17" s="1"/>
  <c r="AA149" i="18"/>
  <c r="AB149" i="18" s="1"/>
  <c r="AA144" i="18"/>
  <c r="AB144" i="18" s="1"/>
  <c r="O147" i="17" s="1"/>
  <c r="AA138" i="18"/>
  <c r="AB138" i="18" s="1"/>
  <c r="O141" i="17" s="1"/>
  <c r="AA133" i="18"/>
  <c r="AB133" i="18" s="1"/>
  <c r="AA122" i="18"/>
  <c r="AB122" i="18" s="1"/>
  <c r="O125" i="17" s="1"/>
  <c r="AA117" i="18"/>
  <c r="AB117" i="18" s="1"/>
  <c r="AA106" i="18"/>
  <c r="AB106" i="18" s="1"/>
  <c r="O109" i="17" s="1"/>
  <c r="AA101" i="18"/>
  <c r="AB101" i="18" s="1"/>
  <c r="AA89" i="18"/>
  <c r="AB89" i="18" s="1"/>
  <c r="AA81" i="18"/>
  <c r="AB81" i="18" s="1"/>
  <c r="AA73" i="18"/>
  <c r="AB73" i="18" s="1"/>
  <c r="AA65" i="18"/>
  <c r="AB65" i="18" s="1"/>
  <c r="AA49" i="18"/>
  <c r="AB49" i="18" s="1"/>
  <c r="AD152" i="18"/>
  <c r="AB152" i="18"/>
  <c r="O155" i="17" s="1"/>
  <c r="AD140" i="18"/>
  <c r="AD132" i="18"/>
  <c r="AD128" i="18"/>
  <c r="AB128" i="18"/>
  <c r="O131" i="17" s="1"/>
  <c r="AD124" i="18"/>
  <c r="AD120" i="18"/>
  <c r="AD116" i="18"/>
  <c r="AD112" i="18"/>
  <c r="AB112" i="18"/>
  <c r="O115" i="17" s="1"/>
  <c r="AD108" i="18"/>
  <c r="AD104" i="18"/>
  <c r="AB104" i="18"/>
  <c r="O107" i="17" s="1"/>
  <c r="AD100" i="18"/>
  <c r="AD96" i="18"/>
  <c r="AB96" i="18"/>
  <c r="O99" i="17" s="1"/>
  <c r="AD92" i="18"/>
  <c r="AD88" i="18"/>
  <c r="AD84" i="18"/>
  <c r="AD80" i="18"/>
  <c r="AD76" i="18"/>
  <c r="AD72" i="18"/>
  <c r="AD68" i="18"/>
  <c r="AA64" i="18"/>
  <c r="AB64" i="18" s="1"/>
  <c r="O67" i="17" s="1"/>
  <c r="AD64" i="18"/>
  <c r="AA60" i="18"/>
  <c r="AB60" i="18" s="1"/>
  <c r="O63" i="17" s="1"/>
  <c r="AD60" i="18"/>
  <c r="AA56" i="18"/>
  <c r="AB56" i="18" s="1"/>
  <c r="O59" i="17" s="1"/>
  <c r="AD56" i="18"/>
  <c r="AA52" i="18"/>
  <c r="AB52" i="18" s="1"/>
  <c r="O55" i="17" s="1"/>
  <c r="AD52" i="18"/>
  <c r="AA48" i="18"/>
  <c r="AB48" i="18" s="1"/>
  <c r="O51" i="17" s="1"/>
  <c r="AD48" i="18"/>
  <c r="AA44" i="18"/>
  <c r="AB44" i="18" s="1"/>
  <c r="O47" i="17" s="1"/>
  <c r="AD44" i="18"/>
  <c r="AA40" i="18"/>
  <c r="AB40" i="18" s="1"/>
  <c r="O43" i="17" s="1"/>
  <c r="AD40" i="18"/>
  <c r="AA36" i="18"/>
  <c r="AB36" i="18" s="1"/>
  <c r="O39" i="17" s="1"/>
  <c r="AD36" i="18"/>
  <c r="AA32" i="18"/>
  <c r="AB32" i="18" s="1"/>
  <c r="O35" i="17" s="1"/>
  <c r="AD32" i="18"/>
  <c r="AA28" i="18"/>
  <c r="AB28" i="18" s="1"/>
  <c r="O31" i="17" s="1"/>
  <c r="AD28" i="18"/>
  <c r="AA24" i="18"/>
  <c r="AB24" i="18" s="1"/>
  <c r="O27" i="17" s="1"/>
  <c r="AD24" i="18"/>
  <c r="AA20" i="18"/>
  <c r="AB20" i="18" s="1"/>
  <c r="O23" i="17" s="1"/>
  <c r="AD20" i="18"/>
  <c r="AA16" i="18"/>
  <c r="AB16" i="18" s="1"/>
  <c r="O19" i="17" s="1"/>
  <c r="AD16" i="18"/>
  <c r="AA12" i="18"/>
  <c r="AB12" i="18" s="1"/>
  <c r="O15" i="17" s="1"/>
  <c r="AD12" i="18"/>
  <c r="AA8" i="18"/>
  <c r="AD8" i="18"/>
  <c r="Y148" i="18"/>
  <c r="Y132" i="18"/>
  <c r="Y116" i="18"/>
  <c r="Y100" i="18"/>
  <c r="Y84" i="18"/>
  <c r="Y68" i="18"/>
  <c r="Y52" i="18"/>
  <c r="Y36" i="18"/>
  <c r="Y20" i="18"/>
  <c r="Z5" i="18"/>
  <c r="Z151" i="18"/>
  <c r="Z147" i="18"/>
  <c r="Z143" i="18"/>
  <c r="Z139" i="18"/>
  <c r="Z135" i="18"/>
  <c r="Z131" i="18"/>
  <c r="Z127" i="18"/>
  <c r="Z123" i="18"/>
  <c r="Z119" i="18"/>
  <c r="Z115" i="18"/>
  <c r="Z111" i="18"/>
  <c r="Z107" i="18"/>
  <c r="Z103" i="18"/>
  <c r="Z99" i="18"/>
  <c r="Z95" i="18"/>
  <c r="Z91" i="18"/>
  <c r="Z87" i="18"/>
  <c r="Z83" i="18"/>
  <c r="Z79" i="18"/>
  <c r="Z75" i="18"/>
  <c r="Z71" i="18"/>
  <c r="Z67" i="18"/>
  <c r="Z63" i="18"/>
  <c r="Z59" i="18"/>
  <c r="Z55" i="18"/>
  <c r="Z51" i="18"/>
  <c r="Z47" i="18"/>
  <c r="Z43" i="18"/>
  <c r="Z39" i="18"/>
  <c r="Z35" i="18"/>
  <c r="Z31" i="18"/>
  <c r="Z27" i="18"/>
  <c r="Z23" i="18"/>
  <c r="Z19" i="18"/>
  <c r="Z15" i="18"/>
  <c r="Z11" i="18"/>
  <c r="Z7" i="18"/>
  <c r="AA153" i="18"/>
  <c r="AB153" i="18" s="1"/>
  <c r="AA148" i="18"/>
  <c r="AB148" i="18" s="1"/>
  <c r="O151" i="17" s="1"/>
  <c r="AA142" i="18"/>
  <c r="AB142" i="18" s="1"/>
  <c r="O145" i="17" s="1"/>
  <c r="AA137" i="18"/>
  <c r="AB137" i="18" s="1"/>
  <c r="AA132" i="18"/>
  <c r="AB132" i="18" s="1"/>
  <c r="O135" i="17" s="1"/>
  <c r="AA126" i="18"/>
  <c r="AB126" i="18" s="1"/>
  <c r="O129" i="17" s="1"/>
  <c r="AA121" i="18"/>
  <c r="AB121" i="18" s="1"/>
  <c r="AA116" i="18"/>
  <c r="AB116" i="18" s="1"/>
  <c r="O119" i="17" s="1"/>
  <c r="AA110" i="18"/>
  <c r="AB110" i="18" s="1"/>
  <c r="O113" i="17" s="1"/>
  <c r="AA105" i="18"/>
  <c r="AB105" i="18" s="1"/>
  <c r="AA100" i="18"/>
  <c r="AB100" i="18" s="1"/>
  <c r="O103" i="17" s="1"/>
  <c r="AA94" i="18"/>
  <c r="AB94" i="18" s="1"/>
  <c r="O97" i="17" s="1"/>
  <c r="AA88" i="18"/>
  <c r="AB88" i="18" s="1"/>
  <c r="O91" i="17" s="1"/>
  <c r="AA80" i="18"/>
  <c r="AB80" i="18" s="1"/>
  <c r="O83" i="17" s="1"/>
  <c r="AA72" i="18"/>
  <c r="AB72" i="18" s="1"/>
  <c r="O75" i="17" s="1"/>
  <c r="AA61" i="18"/>
  <c r="AB61" i="18" s="1"/>
  <c r="AA45" i="18"/>
  <c r="AB45" i="18" s="1"/>
  <c r="S6" i="18"/>
  <c r="S7" i="18"/>
  <c r="S8" i="18"/>
  <c r="S9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S37" i="18"/>
  <c r="S38" i="18"/>
  <c r="S39" i="18"/>
  <c r="S40" i="18"/>
  <c r="S41" i="18"/>
  <c r="S42" i="18"/>
  <c r="S43" i="18"/>
  <c r="S44" i="18"/>
  <c r="S45" i="18"/>
  <c r="S46" i="18"/>
  <c r="S47" i="18"/>
  <c r="S48" i="18"/>
  <c r="S49" i="18"/>
  <c r="S50" i="18"/>
  <c r="S51" i="18"/>
  <c r="S52" i="18"/>
  <c r="S53" i="18"/>
  <c r="S54" i="18"/>
  <c r="S55" i="18"/>
  <c r="S56" i="18"/>
  <c r="S57" i="18"/>
  <c r="S58" i="18"/>
  <c r="S59" i="18"/>
  <c r="S60" i="18"/>
  <c r="S61" i="18"/>
  <c r="S62" i="18"/>
  <c r="S63" i="18"/>
  <c r="S64" i="18"/>
  <c r="S65" i="18"/>
  <c r="S66" i="18"/>
  <c r="S67" i="18"/>
  <c r="S68" i="18"/>
  <c r="S69" i="18"/>
  <c r="S70" i="18"/>
  <c r="S71" i="18"/>
  <c r="S72" i="18"/>
  <c r="S73" i="18"/>
  <c r="S74" i="18"/>
  <c r="S75" i="18"/>
  <c r="S76" i="18"/>
  <c r="S77" i="18"/>
  <c r="S78" i="18"/>
  <c r="S79" i="18"/>
  <c r="S80" i="18"/>
  <c r="S81" i="18"/>
  <c r="S82" i="18"/>
  <c r="S83" i="18"/>
  <c r="S84" i="18"/>
  <c r="S85" i="18"/>
  <c r="S86" i="18"/>
  <c r="S87" i="18"/>
  <c r="S88" i="18"/>
  <c r="S89" i="18"/>
  <c r="S90" i="18"/>
  <c r="S91" i="18"/>
  <c r="S92" i="18"/>
  <c r="S93" i="18"/>
  <c r="S94" i="18"/>
  <c r="S95" i="18"/>
  <c r="S96" i="18"/>
  <c r="S97" i="18"/>
  <c r="S98" i="18"/>
  <c r="S99" i="18"/>
  <c r="S100" i="18"/>
  <c r="S101" i="18"/>
  <c r="S102" i="18"/>
  <c r="S103" i="18"/>
  <c r="S104" i="18"/>
  <c r="S105" i="18"/>
  <c r="S106" i="18"/>
  <c r="S107" i="18"/>
  <c r="S108" i="18"/>
  <c r="S109" i="18"/>
  <c r="S110" i="18"/>
  <c r="S111" i="18"/>
  <c r="S112" i="18"/>
  <c r="S113" i="18"/>
  <c r="S114" i="18"/>
  <c r="S115" i="18"/>
  <c r="S116" i="18"/>
  <c r="S117" i="18"/>
  <c r="S118" i="18"/>
  <c r="S119" i="18"/>
  <c r="S120" i="18"/>
  <c r="S121" i="18"/>
  <c r="S122" i="18"/>
  <c r="S123" i="18"/>
  <c r="S124" i="18"/>
  <c r="S125" i="18"/>
  <c r="S126" i="18"/>
  <c r="S127" i="18"/>
  <c r="S128" i="18"/>
  <c r="S129" i="18"/>
  <c r="S130" i="18"/>
  <c r="S131" i="18"/>
  <c r="S132" i="18"/>
  <c r="S133" i="18"/>
  <c r="S134" i="18"/>
  <c r="S135" i="18"/>
  <c r="S136" i="18"/>
  <c r="S137" i="18"/>
  <c r="S138" i="18"/>
  <c r="S139" i="18"/>
  <c r="S140" i="18"/>
  <c r="S141" i="18"/>
  <c r="S142" i="18"/>
  <c r="S143" i="18"/>
  <c r="S144" i="18"/>
  <c r="S145" i="18"/>
  <c r="S146" i="18"/>
  <c r="S147" i="18"/>
  <c r="S148" i="18"/>
  <c r="S149" i="18"/>
  <c r="S150" i="18"/>
  <c r="S151" i="18"/>
  <c r="S152" i="18"/>
  <c r="S153" i="18"/>
  <c r="S154" i="18"/>
  <c r="S5" i="18"/>
  <c r="M6" i="18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M53" i="18"/>
  <c r="M54" i="18"/>
  <c r="M55" i="18"/>
  <c r="M56" i="18"/>
  <c r="M57" i="18"/>
  <c r="M58" i="18"/>
  <c r="M59" i="18"/>
  <c r="M60" i="18"/>
  <c r="M61" i="18"/>
  <c r="M62" i="18"/>
  <c r="M63" i="18"/>
  <c r="M64" i="18"/>
  <c r="M65" i="18"/>
  <c r="M66" i="18"/>
  <c r="M67" i="18"/>
  <c r="M68" i="18"/>
  <c r="M69" i="18"/>
  <c r="M70" i="18"/>
  <c r="M71" i="18"/>
  <c r="M72" i="18"/>
  <c r="M73" i="18"/>
  <c r="M74" i="18"/>
  <c r="M75" i="18"/>
  <c r="M76" i="18"/>
  <c r="M77" i="18"/>
  <c r="M78" i="18"/>
  <c r="M79" i="18"/>
  <c r="M80" i="18"/>
  <c r="M81" i="18"/>
  <c r="M82" i="18"/>
  <c r="M83" i="18"/>
  <c r="M84" i="18"/>
  <c r="M85" i="18"/>
  <c r="M86" i="18"/>
  <c r="M87" i="18"/>
  <c r="M88" i="18"/>
  <c r="M89" i="18"/>
  <c r="M90" i="18"/>
  <c r="M91" i="18"/>
  <c r="M92" i="18"/>
  <c r="M93" i="18"/>
  <c r="M94" i="18"/>
  <c r="M95" i="18"/>
  <c r="M96" i="18"/>
  <c r="M97" i="18"/>
  <c r="M98" i="18"/>
  <c r="M99" i="18"/>
  <c r="M100" i="18"/>
  <c r="M101" i="18"/>
  <c r="M102" i="18"/>
  <c r="M103" i="18"/>
  <c r="M104" i="18"/>
  <c r="M105" i="18"/>
  <c r="M106" i="18"/>
  <c r="M107" i="18"/>
  <c r="M108" i="18"/>
  <c r="M109" i="18"/>
  <c r="M110" i="18"/>
  <c r="M111" i="18"/>
  <c r="M112" i="18"/>
  <c r="M113" i="18"/>
  <c r="M114" i="18"/>
  <c r="M115" i="18"/>
  <c r="M116" i="18"/>
  <c r="M117" i="18"/>
  <c r="M118" i="18"/>
  <c r="M119" i="18"/>
  <c r="M120" i="18"/>
  <c r="N120" i="18" s="1"/>
  <c r="O120" i="18" s="1"/>
  <c r="J123" i="17" s="1"/>
  <c r="M121" i="18"/>
  <c r="M122" i="18"/>
  <c r="M123" i="18"/>
  <c r="M124" i="18"/>
  <c r="M125" i="18"/>
  <c r="M126" i="18"/>
  <c r="M127" i="18"/>
  <c r="M128" i="18"/>
  <c r="M129" i="18"/>
  <c r="M130" i="18"/>
  <c r="M131" i="18"/>
  <c r="M132" i="18"/>
  <c r="M133" i="18"/>
  <c r="M134" i="18"/>
  <c r="M135" i="18"/>
  <c r="M136" i="18"/>
  <c r="M137" i="18"/>
  <c r="M138" i="18"/>
  <c r="M139" i="18"/>
  <c r="M140" i="18"/>
  <c r="M141" i="18"/>
  <c r="M142" i="18"/>
  <c r="M143" i="18"/>
  <c r="M144" i="18"/>
  <c r="M145" i="18"/>
  <c r="M146" i="18"/>
  <c r="M147" i="18"/>
  <c r="M148" i="18"/>
  <c r="M149" i="18"/>
  <c r="M150" i="18"/>
  <c r="M151" i="18"/>
  <c r="M152" i="18"/>
  <c r="M153" i="18"/>
  <c r="M154" i="18"/>
  <c r="M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19" i="18"/>
  <c r="K120" i="18"/>
  <c r="K121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49" i="18"/>
  <c r="K150" i="18"/>
  <c r="K151" i="18"/>
  <c r="K152" i="18"/>
  <c r="K153" i="18"/>
  <c r="K154" i="18"/>
  <c r="K5" i="18"/>
  <c r="J6" i="18"/>
  <c r="J7" i="18"/>
  <c r="J8" i="18"/>
  <c r="J9" i="18"/>
  <c r="L9" i="18" s="1"/>
  <c r="N9" i="18" s="1"/>
  <c r="O9" i="18" s="1"/>
  <c r="J12" i="17" s="1"/>
  <c r="J10" i="18"/>
  <c r="L10" i="18" s="1"/>
  <c r="N10" i="18" s="1"/>
  <c r="O10" i="18" s="1"/>
  <c r="J13" i="17" s="1"/>
  <c r="J11" i="18"/>
  <c r="L11" i="18" s="1"/>
  <c r="N11" i="18" s="1"/>
  <c r="O11" i="18" s="1"/>
  <c r="J14" i="17" s="1"/>
  <c r="J12" i="18"/>
  <c r="L12" i="18" s="1"/>
  <c r="N12" i="18" s="1"/>
  <c r="O12" i="18" s="1"/>
  <c r="J15" i="17" s="1"/>
  <c r="J13" i="18"/>
  <c r="L13" i="18" s="1"/>
  <c r="N13" i="18" s="1"/>
  <c r="O13" i="18" s="1"/>
  <c r="J16" i="17" s="1"/>
  <c r="J14" i="18"/>
  <c r="L14" i="18" s="1"/>
  <c r="N14" i="18" s="1"/>
  <c r="O14" i="18" s="1"/>
  <c r="J17" i="17" s="1"/>
  <c r="J15" i="18"/>
  <c r="J16" i="18"/>
  <c r="L16" i="18" s="1"/>
  <c r="N16" i="18" s="1"/>
  <c r="O16" i="18" s="1"/>
  <c r="J19" i="17" s="1"/>
  <c r="J17" i="18"/>
  <c r="L17" i="18" s="1"/>
  <c r="N17" i="18" s="1"/>
  <c r="O17" i="18" s="1"/>
  <c r="J20" i="17" s="1"/>
  <c r="J18" i="18"/>
  <c r="L18" i="18" s="1"/>
  <c r="N18" i="18" s="1"/>
  <c r="O18" i="18" s="1"/>
  <c r="J21" i="17" s="1"/>
  <c r="J19" i="18"/>
  <c r="L19" i="18" s="1"/>
  <c r="J20" i="18"/>
  <c r="L20" i="18" s="1"/>
  <c r="N20" i="18" s="1"/>
  <c r="O20" i="18" s="1"/>
  <c r="J23" i="17" s="1"/>
  <c r="J21" i="18"/>
  <c r="L21" i="18" s="1"/>
  <c r="N21" i="18" s="1"/>
  <c r="O21" i="18" s="1"/>
  <c r="J24" i="17" s="1"/>
  <c r="J22" i="18"/>
  <c r="L22" i="18" s="1"/>
  <c r="N22" i="18" s="1"/>
  <c r="O22" i="18" s="1"/>
  <c r="J25" i="17" s="1"/>
  <c r="J23" i="18"/>
  <c r="L23" i="18" s="1"/>
  <c r="J24" i="18"/>
  <c r="L24" i="18" s="1"/>
  <c r="N24" i="18" s="1"/>
  <c r="O24" i="18" s="1"/>
  <c r="J27" i="17" s="1"/>
  <c r="J25" i="18"/>
  <c r="L25" i="18" s="1"/>
  <c r="N25" i="18" s="1"/>
  <c r="O25" i="18" s="1"/>
  <c r="J28" i="17" s="1"/>
  <c r="J26" i="18"/>
  <c r="L26" i="18" s="1"/>
  <c r="N26" i="18" s="1"/>
  <c r="O26" i="18" s="1"/>
  <c r="J29" i="17" s="1"/>
  <c r="J27" i="18"/>
  <c r="L27" i="18" s="1"/>
  <c r="N27" i="18" s="1"/>
  <c r="O27" i="18" s="1"/>
  <c r="J30" i="17" s="1"/>
  <c r="J28" i="18"/>
  <c r="L28" i="18" s="1"/>
  <c r="N28" i="18" s="1"/>
  <c r="O28" i="18" s="1"/>
  <c r="J31" i="17" s="1"/>
  <c r="J29" i="18"/>
  <c r="L29" i="18" s="1"/>
  <c r="N29" i="18" s="1"/>
  <c r="O29" i="18" s="1"/>
  <c r="J32" i="17" s="1"/>
  <c r="J30" i="18"/>
  <c r="L30" i="18" s="1"/>
  <c r="N30" i="18" s="1"/>
  <c r="O30" i="18" s="1"/>
  <c r="J33" i="17" s="1"/>
  <c r="J31" i="18"/>
  <c r="J32" i="18"/>
  <c r="L32" i="18" s="1"/>
  <c r="N32" i="18" s="1"/>
  <c r="O32" i="18" s="1"/>
  <c r="J35" i="17" s="1"/>
  <c r="J33" i="18"/>
  <c r="L33" i="18" s="1"/>
  <c r="N33" i="18" s="1"/>
  <c r="O33" i="18" s="1"/>
  <c r="J36" i="17" s="1"/>
  <c r="J34" i="18"/>
  <c r="L34" i="18" s="1"/>
  <c r="N34" i="18" s="1"/>
  <c r="O34" i="18" s="1"/>
  <c r="J37" i="17" s="1"/>
  <c r="J35" i="18"/>
  <c r="L35" i="18" s="1"/>
  <c r="J36" i="18"/>
  <c r="L36" i="18" s="1"/>
  <c r="N36" i="18" s="1"/>
  <c r="O36" i="18" s="1"/>
  <c r="J39" i="17" s="1"/>
  <c r="J37" i="18"/>
  <c r="L37" i="18" s="1"/>
  <c r="N37" i="18" s="1"/>
  <c r="O37" i="18" s="1"/>
  <c r="J40" i="17" s="1"/>
  <c r="J38" i="18"/>
  <c r="L38" i="18" s="1"/>
  <c r="N38" i="18" s="1"/>
  <c r="O38" i="18" s="1"/>
  <c r="J41" i="17" s="1"/>
  <c r="J39" i="18"/>
  <c r="L39" i="18" s="1"/>
  <c r="J40" i="18"/>
  <c r="L40" i="18" s="1"/>
  <c r="N40" i="18" s="1"/>
  <c r="O40" i="18" s="1"/>
  <c r="J43" i="17" s="1"/>
  <c r="J41" i="18"/>
  <c r="L41" i="18" s="1"/>
  <c r="N41" i="18" s="1"/>
  <c r="O41" i="18" s="1"/>
  <c r="J44" i="17" s="1"/>
  <c r="J42" i="18"/>
  <c r="L42" i="18" s="1"/>
  <c r="N42" i="18" s="1"/>
  <c r="O42" i="18" s="1"/>
  <c r="J45" i="17" s="1"/>
  <c r="J43" i="18"/>
  <c r="L43" i="18" s="1"/>
  <c r="N43" i="18" s="1"/>
  <c r="O43" i="18" s="1"/>
  <c r="J46" i="17" s="1"/>
  <c r="J44" i="18"/>
  <c r="L44" i="18" s="1"/>
  <c r="N44" i="18" s="1"/>
  <c r="O44" i="18" s="1"/>
  <c r="J47" i="17" s="1"/>
  <c r="J45" i="18"/>
  <c r="L45" i="18" s="1"/>
  <c r="N45" i="18" s="1"/>
  <c r="O45" i="18" s="1"/>
  <c r="J48" i="17" s="1"/>
  <c r="J46" i="18"/>
  <c r="L46" i="18" s="1"/>
  <c r="N46" i="18" s="1"/>
  <c r="O46" i="18" s="1"/>
  <c r="J49" i="17" s="1"/>
  <c r="J47" i="18"/>
  <c r="J48" i="18"/>
  <c r="L48" i="18" s="1"/>
  <c r="N48" i="18" s="1"/>
  <c r="O48" i="18" s="1"/>
  <c r="J51" i="17" s="1"/>
  <c r="J49" i="18"/>
  <c r="L49" i="18" s="1"/>
  <c r="N49" i="18" s="1"/>
  <c r="O49" i="18" s="1"/>
  <c r="J52" i="17" s="1"/>
  <c r="J50" i="18"/>
  <c r="L50" i="18" s="1"/>
  <c r="N50" i="18" s="1"/>
  <c r="O50" i="18" s="1"/>
  <c r="J53" i="17" s="1"/>
  <c r="J51" i="18"/>
  <c r="L51" i="18" s="1"/>
  <c r="J52" i="18"/>
  <c r="L52" i="18" s="1"/>
  <c r="N52" i="18" s="1"/>
  <c r="O52" i="18" s="1"/>
  <c r="J55" i="17" s="1"/>
  <c r="J53" i="18"/>
  <c r="L53" i="18" s="1"/>
  <c r="N53" i="18" s="1"/>
  <c r="O53" i="18" s="1"/>
  <c r="J56" i="17" s="1"/>
  <c r="J54" i="18"/>
  <c r="L54" i="18" s="1"/>
  <c r="N54" i="18" s="1"/>
  <c r="O54" i="18" s="1"/>
  <c r="J57" i="17" s="1"/>
  <c r="J55" i="18"/>
  <c r="L55" i="18" s="1"/>
  <c r="J56" i="18"/>
  <c r="L56" i="18" s="1"/>
  <c r="N56" i="18" s="1"/>
  <c r="O56" i="18" s="1"/>
  <c r="J59" i="17" s="1"/>
  <c r="J57" i="18"/>
  <c r="L57" i="18" s="1"/>
  <c r="N57" i="18" s="1"/>
  <c r="O57" i="18" s="1"/>
  <c r="J60" i="17" s="1"/>
  <c r="J58" i="18"/>
  <c r="L58" i="18" s="1"/>
  <c r="N58" i="18" s="1"/>
  <c r="O58" i="18" s="1"/>
  <c r="J61" i="17" s="1"/>
  <c r="J59" i="18"/>
  <c r="L59" i="18" s="1"/>
  <c r="N59" i="18" s="1"/>
  <c r="O59" i="18" s="1"/>
  <c r="J62" i="17" s="1"/>
  <c r="J60" i="18"/>
  <c r="L60" i="18" s="1"/>
  <c r="N60" i="18" s="1"/>
  <c r="O60" i="18" s="1"/>
  <c r="J63" i="17" s="1"/>
  <c r="J61" i="18"/>
  <c r="L61" i="18" s="1"/>
  <c r="N61" i="18" s="1"/>
  <c r="O61" i="18" s="1"/>
  <c r="J64" i="17" s="1"/>
  <c r="J62" i="18"/>
  <c r="L62" i="18" s="1"/>
  <c r="N62" i="18" s="1"/>
  <c r="O62" i="18" s="1"/>
  <c r="J65" i="17" s="1"/>
  <c r="J63" i="18"/>
  <c r="J64" i="18"/>
  <c r="L64" i="18" s="1"/>
  <c r="N64" i="18" s="1"/>
  <c r="O64" i="18" s="1"/>
  <c r="J67" i="17" s="1"/>
  <c r="J65" i="18"/>
  <c r="L65" i="18" s="1"/>
  <c r="N65" i="18" s="1"/>
  <c r="O65" i="18" s="1"/>
  <c r="J68" i="17" s="1"/>
  <c r="J66" i="18"/>
  <c r="L66" i="18" s="1"/>
  <c r="N66" i="18" s="1"/>
  <c r="O66" i="18" s="1"/>
  <c r="J69" i="17" s="1"/>
  <c r="J67" i="18"/>
  <c r="L67" i="18" s="1"/>
  <c r="J68" i="18"/>
  <c r="L68" i="18" s="1"/>
  <c r="N68" i="18" s="1"/>
  <c r="O68" i="18" s="1"/>
  <c r="J71" i="17" s="1"/>
  <c r="J69" i="18"/>
  <c r="L69" i="18" s="1"/>
  <c r="N69" i="18" s="1"/>
  <c r="O69" i="18" s="1"/>
  <c r="J72" i="17" s="1"/>
  <c r="J70" i="18"/>
  <c r="L70" i="18" s="1"/>
  <c r="N70" i="18" s="1"/>
  <c r="O70" i="18" s="1"/>
  <c r="J73" i="17" s="1"/>
  <c r="J71" i="18"/>
  <c r="L71" i="18" s="1"/>
  <c r="J72" i="18"/>
  <c r="L72" i="18" s="1"/>
  <c r="N72" i="18" s="1"/>
  <c r="O72" i="18" s="1"/>
  <c r="J75" i="17" s="1"/>
  <c r="J73" i="18"/>
  <c r="L73" i="18" s="1"/>
  <c r="N73" i="18" s="1"/>
  <c r="O73" i="18" s="1"/>
  <c r="J76" i="17" s="1"/>
  <c r="J74" i="18"/>
  <c r="L74" i="18" s="1"/>
  <c r="N74" i="18" s="1"/>
  <c r="O74" i="18" s="1"/>
  <c r="J77" i="17" s="1"/>
  <c r="J75" i="18"/>
  <c r="L75" i="18" s="1"/>
  <c r="N75" i="18" s="1"/>
  <c r="O75" i="18" s="1"/>
  <c r="J78" i="17" s="1"/>
  <c r="J76" i="18"/>
  <c r="L76" i="18" s="1"/>
  <c r="N76" i="18" s="1"/>
  <c r="O76" i="18" s="1"/>
  <c r="J79" i="17" s="1"/>
  <c r="J77" i="18"/>
  <c r="L77" i="18" s="1"/>
  <c r="N77" i="18" s="1"/>
  <c r="O77" i="18" s="1"/>
  <c r="J80" i="17" s="1"/>
  <c r="J78" i="18"/>
  <c r="L78" i="18" s="1"/>
  <c r="N78" i="18" s="1"/>
  <c r="O78" i="18" s="1"/>
  <c r="J81" i="17" s="1"/>
  <c r="J79" i="18"/>
  <c r="J80" i="18"/>
  <c r="L80" i="18" s="1"/>
  <c r="N80" i="18" s="1"/>
  <c r="O80" i="18" s="1"/>
  <c r="J83" i="17" s="1"/>
  <c r="J81" i="18"/>
  <c r="L81" i="18" s="1"/>
  <c r="N81" i="18" s="1"/>
  <c r="O81" i="18" s="1"/>
  <c r="J84" i="17" s="1"/>
  <c r="J82" i="18"/>
  <c r="L82" i="18" s="1"/>
  <c r="N82" i="18" s="1"/>
  <c r="O82" i="18" s="1"/>
  <c r="J85" i="17" s="1"/>
  <c r="J83" i="18"/>
  <c r="L83" i="18" s="1"/>
  <c r="J84" i="18"/>
  <c r="L84" i="18" s="1"/>
  <c r="N84" i="18" s="1"/>
  <c r="O84" i="18" s="1"/>
  <c r="J87" i="17" s="1"/>
  <c r="J85" i="18"/>
  <c r="L85" i="18" s="1"/>
  <c r="N85" i="18" s="1"/>
  <c r="O85" i="18" s="1"/>
  <c r="J88" i="17" s="1"/>
  <c r="J86" i="18"/>
  <c r="L86" i="18" s="1"/>
  <c r="N86" i="18" s="1"/>
  <c r="O86" i="18" s="1"/>
  <c r="J89" i="17" s="1"/>
  <c r="J87" i="18"/>
  <c r="L87" i="18" s="1"/>
  <c r="J88" i="18"/>
  <c r="L88" i="18" s="1"/>
  <c r="N88" i="18" s="1"/>
  <c r="O88" i="18" s="1"/>
  <c r="J91" i="17" s="1"/>
  <c r="J89" i="18"/>
  <c r="L89" i="18" s="1"/>
  <c r="N89" i="18" s="1"/>
  <c r="O89" i="18" s="1"/>
  <c r="J92" i="17" s="1"/>
  <c r="J90" i="18"/>
  <c r="L90" i="18" s="1"/>
  <c r="N90" i="18" s="1"/>
  <c r="O90" i="18" s="1"/>
  <c r="J93" i="17" s="1"/>
  <c r="J91" i="18"/>
  <c r="J92" i="18"/>
  <c r="L92" i="18" s="1"/>
  <c r="N92" i="18" s="1"/>
  <c r="O92" i="18" s="1"/>
  <c r="J95" i="17" s="1"/>
  <c r="J93" i="18"/>
  <c r="J94" i="18"/>
  <c r="L94" i="18" s="1"/>
  <c r="J95" i="18"/>
  <c r="J96" i="18"/>
  <c r="L96" i="18" s="1"/>
  <c r="J97" i="18"/>
  <c r="J98" i="18"/>
  <c r="L98" i="18" s="1"/>
  <c r="J99" i="18"/>
  <c r="J100" i="18"/>
  <c r="L100" i="18" s="1"/>
  <c r="J101" i="18"/>
  <c r="J102" i="18"/>
  <c r="L102" i="18" s="1"/>
  <c r="J103" i="18"/>
  <c r="J104" i="18"/>
  <c r="L104" i="18" s="1"/>
  <c r="J105" i="18"/>
  <c r="J106" i="18"/>
  <c r="L106" i="18" s="1"/>
  <c r="J107" i="18"/>
  <c r="J108" i="18"/>
  <c r="L108" i="18" s="1"/>
  <c r="J109" i="18"/>
  <c r="J110" i="18"/>
  <c r="L110" i="18" s="1"/>
  <c r="J111" i="18"/>
  <c r="J112" i="18"/>
  <c r="L112" i="18" s="1"/>
  <c r="J113" i="18"/>
  <c r="J114" i="18"/>
  <c r="L114" i="18" s="1"/>
  <c r="J115" i="18"/>
  <c r="J116" i="18"/>
  <c r="L116" i="18" s="1"/>
  <c r="J117" i="18"/>
  <c r="J118" i="18"/>
  <c r="J119" i="18"/>
  <c r="J120" i="18"/>
  <c r="L120" i="18" s="1"/>
  <c r="J121" i="18"/>
  <c r="J122" i="18"/>
  <c r="L122" i="18" s="1"/>
  <c r="J123" i="18"/>
  <c r="J124" i="18"/>
  <c r="L124" i="18" s="1"/>
  <c r="J125" i="18"/>
  <c r="J126" i="18"/>
  <c r="L126" i="18" s="1"/>
  <c r="J127" i="18"/>
  <c r="J128" i="18"/>
  <c r="L128" i="18" s="1"/>
  <c r="J129" i="18"/>
  <c r="J130" i="18"/>
  <c r="L130" i="18" s="1"/>
  <c r="J131" i="18"/>
  <c r="J132" i="18"/>
  <c r="L132" i="18" s="1"/>
  <c r="J133" i="18"/>
  <c r="J134" i="18"/>
  <c r="L134" i="18" s="1"/>
  <c r="N134" i="18" s="1"/>
  <c r="O134" i="18" s="1"/>
  <c r="J137" i="17" s="1"/>
  <c r="J135" i="18"/>
  <c r="J136" i="18"/>
  <c r="L136" i="18" s="1"/>
  <c r="N136" i="18" s="1"/>
  <c r="O136" i="18" s="1"/>
  <c r="J139" i="17" s="1"/>
  <c r="J137" i="18"/>
  <c r="L137" i="18" s="1"/>
  <c r="N137" i="18" s="1"/>
  <c r="O137" i="18" s="1"/>
  <c r="J140" i="17" s="1"/>
  <c r="J138" i="18"/>
  <c r="L138" i="18" s="1"/>
  <c r="N138" i="18" s="1"/>
  <c r="O138" i="18" s="1"/>
  <c r="J141" i="17" s="1"/>
  <c r="J139" i="18"/>
  <c r="L139" i="18" s="1"/>
  <c r="J140" i="18"/>
  <c r="L140" i="18" s="1"/>
  <c r="N140" i="18" s="1"/>
  <c r="O140" i="18" s="1"/>
  <c r="J143" i="17" s="1"/>
  <c r="J141" i="18"/>
  <c r="L141" i="18" s="1"/>
  <c r="N141" i="18" s="1"/>
  <c r="O141" i="18" s="1"/>
  <c r="J144" i="17" s="1"/>
  <c r="J142" i="18"/>
  <c r="L142" i="18" s="1"/>
  <c r="N142" i="18" s="1"/>
  <c r="O142" i="18" s="1"/>
  <c r="J145" i="17" s="1"/>
  <c r="J143" i="18"/>
  <c r="L143" i="18" s="1"/>
  <c r="N143" i="18" s="1"/>
  <c r="O143" i="18" s="1"/>
  <c r="J146" i="17" s="1"/>
  <c r="J144" i="18"/>
  <c r="L144" i="18" s="1"/>
  <c r="N144" i="18" s="1"/>
  <c r="O144" i="18" s="1"/>
  <c r="J147" i="17" s="1"/>
  <c r="J145" i="18"/>
  <c r="L145" i="18" s="1"/>
  <c r="N145" i="18" s="1"/>
  <c r="O145" i="18" s="1"/>
  <c r="J148" i="17" s="1"/>
  <c r="J146" i="18"/>
  <c r="L146" i="18" s="1"/>
  <c r="N146" i="18" s="1"/>
  <c r="O146" i="18" s="1"/>
  <c r="J149" i="17" s="1"/>
  <c r="J147" i="18"/>
  <c r="L147" i="18" s="1"/>
  <c r="J148" i="18"/>
  <c r="L148" i="18" s="1"/>
  <c r="N148" i="18" s="1"/>
  <c r="O148" i="18" s="1"/>
  <c r="J151" i="17" s="1"/>
  <c r="J149" i="18"/>
  <c r="L149" i="18" s="1"/>
  <c r="N149" i="18" s="1"/>
  <c r="O149" i="18" s="1"/>
  <c r="J152" i="17" s="1"/>
  <c r="J150" i="18"/>
  <c r="L150" i="18" s="1"/>
  <c r="N150" i="18" s="1"/>
  <c r="O150" i="18" s="1"/>
  <c r="J153" i="17" s="1"/>
  <c r="J151" i="18"/>
  <c r="J152" i="18"/>
  <c r="L152" i="18" s="1"/>
  <c r="N152" i="18" s="1"/>
  <c r="O152" i="18" s="1"/>
  <c r="J155" i="17" s="1"/>
  <c r="J153" i="18"/>
  <c r="L153" i="18" s="1"/>
  <c r="N153" i="18" s="1"/>
  <c r="O153" i="18" s="1"/>
  <c r="J156" i="17" s="1"/>
  <c r="J154" i="18"/>
  <c r="L154" i="18" s="1"/>
  <c r="N154" i="18" s="1"/>
  <c r="O154" i="18" s="1"/>
  <c r="J157" i="17" s="1"/>
  <c r="J5" i="18"/>
  <c r="E9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D5" i="18"/>
  <c r="B6" i="18"/>
  <c r="C9" i="17" s="1"/>
  <c r="B7" i="18"/>
  <c r="C10" i="17" s="1"/>
  <c r="B8" i="18"/>
  <c r="C11" i="17" s="1"/>
  <c r="B9" i="18"/>
  <c r="C12" i="17" s="1"/>
  <c r="B10" i="18"/>
  <c r="C13" i="17" s="1"/>
  <c r="B11" i="18"/>
  <c r="C14" i="17" s="1"/>
  <c r="B12" i="18"/>
  <c r="C15" i="17" s="1"/>
  <c r="B13" i="18"/>
  <c r="C16" i="17" s="1"/>
  <c r="B14" i="18"/>
  <c r="C17" i="17" s="1"/>
  <c r="B15" i="18"/>
  <c r="C18" i="17" s="1"/>
  <c r="B16" i="18"/>
  <c r="C19" i="17" s="1"/>
  <c r="B17" i="18"/>
  <c r="C20" i="17" s="1"/>
  <c r="B18" i="18"/>
  <c r="C21" i="17" s="1"/>
  <c r="B19" i="18"/>
  <c r="C22" i="17" s="1"/>
  <c r="B20" i="18"/>
  <c r="C23" i="17" s="1"/>
  <c r="B21" i="18"/>
  <c r="C24" i="17" s="1"/>
  <c r="B22" i="18"/>
  <c r="C25" i="17" s="1"/>
  <c r="B23" i="18"/>
  <c r="C26" i="17" s="1"/>
  <c r="B24" i="18"/>
  <c r="C27" i="17" s="1"/>
  <c r="B25" i="18"/>
  <c r="C28" i="17" s="1"/>
  <c r="B26" i="18"/>
  <c r="C29" i="17" s="1"/>
  <c r="B27" i="18"/>
  <c r="C30" i="17" s="1"/>
  <c r="B28" i="18"/>
  <c r="C31" i="17" s="1"/>
  <c r="B29" i="18"/>
  <c r="C32" i="17" s="1"/>
  <c r="B30" i="18"/>
  <c r="C33" i="17" s="1"/>
  <c r="B31" i="18"/>
  <c r="C34" i="17" s="1"/>
  <c r="B32" i="18"/>
  <c r="C35" i="17" s="1"/>
  <c r="B33" i="18"/>
  <c r="C36" i="17" s="1"/>
  <c r="B34" i="18"/>
  <c r="C37" i="17" s="1"/>
  <c r="B35" i="18"/>
  <c r="C38" i="17" s="1"/>
  <c r="B36" i="18"/>
  <c r="C39" i="17" s="1"/>
  <c r="B37" i="18"/>
  <c r="C40" i="17" s="1"/>
  <c r="B38" i="18"/>
  <c r="C41" i="17" s="1"/>
  <c r="B39" i="18"/>
  <c r="C42" i="17" s="1"/>
  <c r="B40" i="18"/>
  <c r="C43" i="17" s="1"/>
  <c r="B41" i="18"/>
  <c r="C44" i="17" s="1"/>
  <c r="B42" i="18"/>
  <c r="C45" i="17" s="1"/>
  <c r="B43" i="18"/>
  <c r="C46" i="17" s="1"/>
  <c r="B44" i="18"/>
  <c r="C47" i="17" s="1"/>
  <c r="B45" i="18"/>
  <c r="C48" i="17" s="1"/>
  <c r="B46" i="18"/>
  <c r="C49" i="17" s="1"/>
  <c r="B47" i="18"/>
  <c r="C50" i="17" s="1"/>
  <c r="B48" i="18"/>
  <c r="C51" i="17" s="1"/>
  <c r="B49" i="18"/>
  <c r="C52" i="17" s="1"/>
  <c r="B50" i="18"/>
  <c r="C53" i="17" s="1"/>
  <c r="B51" i="18"/>
  <c r="C54" i="17" s="1"/>
  <c r="B52" i="18"/>
  <c r="C55" i="17" s="1"/>
  <c r="B53" i="18"/>
  <c r="C56" i="17" s="1"/>
  <c r="B54" i="18"/>
  <c r="C57" i="17" s="1"/>
  <c r="B55" i="18"/>
  <c r="C58" i="17" s="1"/>
  <c r="B56" i="18"/>
  <c r="C59" i="17" s="1"/>
  <c r="B57" i="18"/>
  <c r="C60" i="17" s="1"/>
  <c r="B58" i="18"/>
  <c r="C61" i="17" s="1"/>
  <c r="B59" i="18"/>
  <c r="C62" i="17" s="1"/>
  <c r="B60" i="18"/>
  <c r="C63" i="17" s="1"/>
  <c r="B61" i="18"/>
  <c r="C64" i="17" s="1"/>
  <c r="B62" i="18"/>
  <c r="C65" i="17" s="1"/>
  <c r="B63" i="18"/>
  <c r="C66" i="17" s="1"/>
  <c r="B64" i="18"/>
  <c r="C67" i="17" s="1"/>
  <c r="B65" i="18"/>
  <c r="C68" i="17" s="1"/>
  <c r="B66" i="18"/>
  <c r="C69" i="17" s="1"/>
  <c r="B67" i="18"/>
  <c r="C70" i="17" s="1"/>
  <c r="B68" i="18"/>
  <c r="C71" i="17" s="1"/>
  <c r="B69" i="18"/>
  <c r="C72" i="17" s="1"/>
  <c r="B70" i="18"/>
  <c r="C73" i="17" s="1"/>
  <c r="B71" i="18"/>
  <c r="C74" i="17" s="1"/>
  <c r="B72" i="18"/>
  <c r="C75" i="17" s="1"/>
  <c r="B73" i="18"/>
  <c r="C76" i="17" s="1"/>
  <c r="B74" i="18"/>
  <c r="C77" i="17" s="1"/>
  <c r="B75" i="18"/>
  <c r="C78" i="17" s="1"/>
  <c r="B76" i="18"/>
  <c r="C79" i="17" s="1"/>
  <c r="B77" i="18"/>
  <c r="C80" i="17" s="1"/>
  <c r="B78" i="18"/>
  <c r="C81" i="17" s="1"/>
  <c r="B79" i="18"/>
  <c r="C82" i="17" s="1"/>
  <c r="B80" i="18"/>
  <c r="C83" i="17" s="1"/>
  <c r="B81" i="18"/>
  <c r="C84" i="17" s="1"/>
  <c r="B82" i="18"/>
  <c r="C85" i="17" s="1"/>
  <c r="B83" i="18"/>
  <c r="C86" i="17" s="1"/>
  <c r="B84" i="18"/>
  <c r="C87" i="17" s="1"/>
  <c r="B85" i="18"/>
  <c r="C88" i="17" s="1"/>
  <c r="B86" i="18"/>
  <c r="C89" i="17" s="1"/>
  <c r="B87" i="18"/>
  <c r="C90" i="17" s="1"/>
  <c r="B88" i="18"/>
  <c r="C91" i="17" s="1"/>
  <c r="B89" i="18"/>
  <c r="C92" i="17" s="1"/>
  <c r="B90" i="18"/>
  <c r="C93" i="17" s="1"/>
  <c r="B91" i="18"/>
  <c r="C94" i="17" s="1"/>
  <c r="B92" i="18"/>
  <c r="C95" i="17" s="1"/>
  <c r="B93" i="18"/>
  <c r="C96" i="17" s="1"/>
  <c r="B94" i="18"/>
  <c r="C97" i="17" s="1"/>
  <c r="B95" i="18"/>
  <c r="C98" i="17" s="1"/>
  <c r="B96" i="18"/>
  <c r="C99" i="17" s="1"/>
  <c r="B97" i="18"/>
  <c r="C100" i="17" s="1"/>
  <c r="B98" i="18"/>
  <c r="C101" i="17" s="1"/>
  <c r="B99" i="18"/>
  <c r="C102" i="17" s="1"/>
  <c r="B100" i="18"/>
  <c r="C103" i="17" s="1"/>
  <c r="B101" i="18"/>
  <c r="C104" i="17" s="1"/>
  <c r="B102" i="18"/>
  <c r="C105" i="17" s="1"/>
  <c r="B103" i="18"/>
  <c r="C106" i="17" s="1"/>
  <c r="B104" i="18"/>
  <c r="C107" i="17" s="1"/>
  <c r="B105" i="18"/>
  <c r="C108" i="17" s="1"/>
  <c r="B106" i="18"/>
  <c r="C109" i="17" s="1"/>
  <c r="B107" i="18"/>
  <c r="C110" i="17" s="1"/>
  <c r="B108" i="18"/>
  <c r="C111" i="17" s="1"/>
  <c r="B109" i="18"/>
  <c r="C112" i="17" s="1"/>
  <c r="B110" i="18"/>
  <c r="C113" i="17" s="1"/>
  <c r="B111" i="18"/>
  <c r="C114" i="17" s="1"/>
  <c r="B112" i="18"/>
  <c r="C115" i="17" s="1"/>
  <c r="B113" i="18"/>
  <c r="C116" i="17" s="1"/>
  <c r="B114" i="18"/>
  <c r="C117" i="17" s="1"/>
  <c r="B115" i="18"/>
  <c r="C118" i="17" s="1"/>
  <c r="B116" i="18"/>
  <c r="C119" i="17" s="1"/>
  <c r="B117" i="18"/>
  <c r="C120" i="17" s="1"/>
  <c r="B118" i="18"/>
  <c r="C121" i="17" s="1"/>
  <c r="B119" i="18"/>
  <c r="C122" i="17" s="1"/>
  <c r="B120" i="18"/>
  <c r="C123" i="17" s="1"/>
  <c r="B121" i="18"/>
  <c r="C124" i="17" s="1"/>
  <c r="B122" i="18"/>
  <c r="C125" i="17" s="1"/>
  <c r="B123" i="18"/>
  <c r="C126" i="17" s="1"/>
  <c r="B124" i="18"/>
  <c r="C127" i="17" s="1"/>
  <c r="B125" i="18"/>
  <c r="C128" i="17" s="1"/>
  <c r="B126" i="18"/>
  <c r="C129" i="17" s="1"/>
  <c r="B127" i="18"/>
  <c r="C130" i="17" s="1"/>
  <c r="B128" i="18"/>
  <c r="C131" i="17" s="1"/>
  <c r="B129" i="18"/>
  <c r="C132" i="17" s="1"/>
  <c r="B130" i="18"/>
  <c r="C133" i="17" s="1"/>
  <c r="B131" i="18"/>
  <c r="C134" i="17" s="1"/>
  <c r="B132" i="18"/>
  <c r="C135" i="17" s="1"/>
  <c r="B133" i="18"/>
  <c r="C136" i="17" s="1"/>
  <c r="B134" i="18"/>
  <c r="C137" i="17" s="1"/>
  <c r="B135" i="18"/>
  <c r="C138" i="17" s="1"/>
  <c r="B136" i="18"/>
  <c r="C139" i="17" s="1"/>
  <c r="B137" i="18"/>
  <c r="C140" i="17" s="1"/>
  <c r="B138" i="18"/>
  <c r="C141" i="17" s="1"/>
  <c r="B139" i="18"/>
  <c r="C142" i="17" s="1"/>
  <c r="B140" i="18"/>
  <c r="C143" i="17" s="1"/>
  <c r="B141" i="18"/>
  <c r="C144" i="17" s="1"/>
  <c r="B142" i="18"/>
  <c r="C145" i="17" s="1"/>
  <c r="B143" i="18"/>
  <c r="C146" i="17" s="1"/>
  <c r="B144" i="18"/>
  <c r="C147" i="17" s="1"/>
  <c r="B145" i="18"/>
  <c r="C148" i="17" s="1"/>
  <c r="B146" i="18"/>
  <c r="C149" i="17" s="1"/>
  <c r="B147" i="18"/>
  <c r="C150" i="17" s="1"/>
  <c r="B148" i="18"/>
  <c r="C151" i="17" s="1"/>
  <c r="B149" i="18"/>
  <c r="C152" i="17" s="1"/>
  <c r="B150" i="18"/>
  <c r="C153" i="17" s="1"/>
  <c r="B151" i="18"/>
  <c r="C154" i="17" s="1"/>
  <c r="B152" i="18"/>
  <c r="C155" i="17" s="1"/>
  <c r="B153" i="18"/>
  <c r="C156" i="17" s="1"/>
  <c r="B154" i="18"/>
  <c r="C157" i="17" s="1"/>
  <c r="B5" i="18"/>
  <c r="C8" i="17" s="1"/>
  <c r="L15" i="18"/>
  <c r="L31" i="18"/>
  <c r="L47" i="18"/>
  <c r="L63" i="18"/>
  <c r="L79" i="18"/>
  <c r="L118" i="18"/>
  <c r="L135" i="18"/>
  <c r="L151" i="18"/>
  <c r="E8" i="17" l="1"/>
  <c r="G5" i="18"/>
  <c r="H5" i="18" s="1"/>
  <c r="I5" i="18" s="1"/>
  <c r="K8" i="17" s="1"/>
  <c r="AB8" i="18"/>
  <c r="O11" i="17" s="1"/>
  <c r="L8" i="18"/>
  <c r="N8" i="18" s="1"/>
  <c r="O8" i="18" s="1"/>
  <c r="J11" i="17" s="1"/>
  <c r="L7" i="18"/>
  <c r="T151" i="18"/>
  <c r="W151" i="18" s="1"/>
  <c r="N154" i="17" s="1"/>
  <c r="T147" i="18"/>
  <c r="W147" i="18" s="1"/>
  <c r="AC147" i="18" s="1"/>
  <c r="P150" i="17" s="1"/>
  <c r="T143" i="18"/>
  <c r="W143" i="18" s="1"/>
  <c r="N146" i="17" s="1"/>
  <c r="T139" i="18"/>
  <c r="W139" i="18" s="1"/>
  <c r="T135" i="18"/>
  <c r="W135" i="18" s="1"/>
  <c r="N138" i="17" s="1"/>
  <c r="T131" i="18"/>
  <c r="W131" i="18" s="1"/>
  <c r="N134" i="17" s="1"/>
  <c r="T127" i="18"/>
  <c r="W127" i="18" s="1"/>
  <c r="N130" i="17" s="1"/>
  <c r="T123" i="18"/>
  <c r="W123" i="18" s="1"/>
  <c r="T119" i="18"/>
  <c r="W119" i="18" s="1"/>
  <c r="N122" i="17" s="1"/>
  <c r="T115" i="18"/>
  <c r="W115" i="18" s="1"/>
  <c r="AC115" i="18" s="1"/>
  <c r="P118" i="17" s="1"/>
  <c r="T111" i="18"/>
  <c r="W111" i="18" s="1"/>
  <c r="N114" i="17" s="1"/>
  <c r="T107" i="18"/>
  <c r="W107" i="18" s="1"/>
  <c r="T103" i="18"/>
  <c r="W103" i="18" s="1"/>
  <c r="N106" i="17" s="1"/>
  <c r="T99" i="18"/>
  <c r="W99" i="18" s="1"/>
  <c r="N102" i="17" s="1"/>
  <c r="T95" i="18"/>
  <c r="W95" i="18" s="1"/>
  <c r="N98" i="17" s="1"/>
  <c r="T91" i="18"/>
  <c r="W91" i="18" s="1"/>
  <c r="T87" i="18"/>
  <c r="W87" i="18" s="1"/>
  <c r="N90" i="17" s="1"/>
  <c r="T83" i="18"/>
  <c r="W83" i="18" s="1"/>
  <c r="AC83" i="18" s="1"/>
  <c r="P86" i="17" s="1"/>
  <c r="T79" i="18"/>
  <c r="W79" i="18" s="1"/>
  <c r="N82" i="17" s="1"/>
  <c r="T75" i="18"/>
  <c r="W75" i="18" s="1"/>
  <c r="T71" i="18"/>
  <c r="W71" i="18" s="1"/>
  <c r="N74" i="17" s="1"/>
  <c r="T67" i="18"/>
  <c r="W67" i="18" s="1"/>
  <c r="N70" i="17" s="1"/>
  <c r="T63" i="18"/>
  <c r="W63" i="18" s="1"/>
  <c r="N66" i="17" s="1"/>
  <c r="T59" i="18"/>
  <c r="W59" i="18" s="1"/>
  <c r="T55" i="18"/>
  <c r="W55" i="18" s="1"/>
  <c r="AC55" i="18" s="1"/>
  <c r="P58" i="17" s="1"/>
  <c r="T51" i="18"/>
  <c r="W51" i="18" s="1"/>
  <c r="AC51" i="18" s="1"/>
  <c r="P54" i="17" s="1"/>
  <c r="T47" i="18"/>
  <c r="W47" i="18" s="1"/>
  <c r="N50" i="17" s="1"/>
  <c r="T43" i="18"/>
  <c r="W43" i="18" s="1"/>
  <c r="AB6" i="18"/>
  <c r="O9" i="17" s="1"/>
  <c r="AB7" i="18"/>
  <c r="O10" i="17" s="1"/>
  <c r="T5" i="18"/>
  <c r="W5" i="18" s="1"/>
  <c r="N8" i="17" s="1"/>
  <c r="L5" i="18"/>
  <c r="H47" i="17"/>
  <c r="Q44" i="18"/>
  <c r="H157" i="17"/>
  <c r="Q154" i="18"/>
  <c r="H153" i="17"/>
  <c r="Q150" i="18"/>
  <c r="H149" i="17"/>
  <c r="Q146" i="18"/>
  <c r="H145" i="17"/>
  <c r="Q142" i="18"/>
  <c r="H141" i="17"/>
  <c r="Q138" i="18"/>
  <c r="H137" i="17"/>
  <c r="Q134" i="18"/>
  <c r="H93" i="17"/>
  <c r="Q90" i="18"/>
  <c r="H89" i="17"/>
  <c r="Q86" i="18"/>
  <c r="H85" i="17"/>
  <c r="Q82" i="18"/>
  <c r="H81" i="17"/>
  <c r="Q78" i="18"/>
  <c r="H77" i="17"/>
  <c r="Q74" i="18"/>
  <c r="H73" i="17"/>
  <c r="Q70" i="18"/>
  <c r="H69" i="17"/>
  <c r="Q66" i="18"/>
  <c r="H65" i="17"/>
  <c r="Q62" i="18"/>
  <c r="H61" i="17"/>
  <c r="Q58" i="18"/>
  <c r="H57" i="17"/>
  <c r="Q54" i="18"/>
  <c r="H53" i="17"/>
  <c r="Q50" i="18"/>
  <c r="H49" i="17"/>
  <c r="Q46" i="18"/>
  <c r="H45" i="17"/>
  <c r="Q42" i="18"/>
  <c r="H41" i="17"/>
  <c r="Q38" i="18"/>
  <c r="H37" i="17"/>
  <c r="Q34" i="18"/>
  <c r="H33" i="17"/>
  <c r="Q30" i="18"/>
  <c r="H29" i="17"/>
  <c r="Q26" i="18"/>
  <c r="H25" i="17"/>
  <c r="Q22" i="18"/>
  <c r="H21" i="17"/>
  <c r="Q18" i="18"/>
  <c r="H17" i="17"/>
  <c r="Q14" i="18"/>
  <c r="H13" i="17"/>
  <c r="Q10" i="18"/>
  <c r="AB5" i="18"/>
  <c r="O8" i="17" s="1"/>
  <c r="H30" i="17"/>
  <c r="Q27" i="18"/>
  <c r="H152" i="17"/>
  <c r="Q149" i="18"/>
  <c r="H140" i="17"/>
  <c r="Q137" i="18"/>
  <c r="H84" i="17"/>
  <c r="Q81" i="18"/>
  <c r="H80" i="17"/>
  <c r="Q77" i="18"/>
  <c r="H76" i="17"/>
  <c r="Q73" i="18"/>
  <c r="H64" i="17"/>
  <c r="Q61" i="18"/>
  <c r="H60" i="17"/>
  <c r="Q57" i="18"/>
  <c r="H56" i="17"/>
  <c r="Q53" i="18"/>
  <c r="H52" i="17"/>
  <c r="Q49" i="18"/>
  <c r="H48" i="17"/>
  <c r="Q45" i="18"/>
  <c r="H44" i="17"/>
  <c r="Q41" i="18"/>
  <c r="H40" i="17"/>
  <c r="Q37" i="18"/>
  <c r="H36" i="17"/>
  <c r="Q33" i="18"/>
  <c r="H32" i="17"/>
  <c r="Q29" i="18"/>
  <c r="H28" i="17"/>
  <c r="Q25" i="18"/>
  <c r="H24" i="17"/>
  <c r="Q21" i="18"/>
  <c r="H20" i="17"/>
  <c r="Q17" i="18"/>
  <c r="H16" i="17"/>
  <c r="Q13" i="18"/>
  <c r="T39" i="18"/>
  <c r="W39" i="18" s="1"/>
  <c r="N42" i="17" s="1"/>
  <c r="T35" i="18"/>
  <c r="W35" i="18" s="1"/>
  <c r="N38" i="17" s="1"/>
  <c r="T31" i="18"/>
  <c r="W31" i="18" s="1"/>
  <c r="N34" i="17" s="1"/>
  <c r="T27" i="18"/>
  <c r="W27" i="18" s="1"/>
  <c r="AC27" i="18" s="1"/>
  <c r="P30" i="17" s="1"/>
  <c r="T23" i="18"/>
  <c r="W23" i="18" s="1"/>
  <c r="AC23" i="18" s="1"/>
  <c r="P26" i="17" s="1"/>
  <c r="T19" i="18"/>
  <c r="W19" i="18" s="1"/>
  <c r="N22" i="17" s="1"/>
  <c r="T15" i="18"/>
  <c r="W15" i="18" s="1"/>
  <c r="AC15" i="18" s="1"/>
  <c r="P18" i="17" s="1"/>
  <c r="T11" i="18"/>
  <c r="W11" i="18" s="1"/>
  <c r="AC11" i="18" s="1"/>
  <c r="P14" i="17" s="1"/>
  <c r="T7" i="18"/>
  <c r="W7" i="18" s="1"/>
  <c r="H14" i="17"/>
  <c r="Q11" i="18"/>
  <c r="H12" i="17"/>
  <c r="Q9" i="18"/>
  <c r="H156" i="17"/>
  <c r="Q153" i="18"/>
  <c r="H144" i="17"/>
  <c r="Q141" i="18"/>
  <c r="H88" i="17"/>
  <c r="Q85" i="18"/>
  <c r="H72" i="17"/>
  <c r="Q69" i="18"/>
  <c r="H146" i="17"/>
  <c r="Q143" i="18"/>
  <c r="H155" i="17"/>
  <c r="Q152" i="18"/>
  <c r="H147" i="17"/>
  <c r="Q144" i="18"/>
  <c r="H139" i="17"/>
  <c r="Q136" i="18"/>
  <c r="H95" i="17"/>
  <c r="Q92" i="18"/>
  <c r="H87" i="17"/>
  <c r="Q84" i="18"/>
  <c r="H79" i="17"/>
  <c r="Q76" i="18"/>
  <c r="H75" i="17"/>
  <c r="Q72" i="18"/>
  <c r="H67" i="17"/>
  <c r="Q64" i="18"/>
  <c r="H59" i="17"/>
  <c r="Q56" i="18"/>
  <c r="H51" i="17"/>
  <c r="Q48" i="18"/>
  <c r="H39" i="17"/>
  <c r="Q36" i="18"/>
  <c r="H27" i="17"/>
  <c r="Q24" i="18"/>
  <c r="H19" i="17"/>
  <c r="Q16" i="18"/>
  <c r="H123" i="17"/>
  <c r="Q120" i="18"/>
  <c r="T150" i="18"/>
  <c r="W150" i="18" s="1"/>
  <c r="N153" i="17" s="1"/>
  <c r="T142" i="18"/>
  <c r="W142" i="18" s="1"/>
  <c r="AC142" i="18" s="1"/>
  <c r="P145" i="17" s="1"/>
  <c r="T134" i="18"/>
  <c r="W134" i="18" s="1"/>
  <c r="N137" i="17" s="1"/>
  <c r="T130" i="18"/>
  <c r="W130" i="18" s="1"/>
  <c r="AC130" i="18" s="1"/>
  <c r="P133" i="17" s="1"/>
  <c r="T126" i="18"/>
  <c r="W126" i="18" s="1"/>
  <c r="N129" i="17" s="1"/>
  <c r="T122" i="18"/>
  <c r="W122" i="18" s="1"/>
  <c r="AC122" i="18" s="1"/>
  <c r="P125" i="17" s="1"/>
  <c r="T118" i="18"/>
  <c r="W118" i="18" s="1"/>
  <c r="AC118" i="18" s="1"/>
  <c r="P121" i="17" s="1"/>
  <c r="H46" i="17"/>
  <c r="Q43" i="18"/>
  <c r="H148" i="17"/>
  <c r="Q145" i="18"/>
  <c r="H92" i="17"/>
  <c r="Q89" i="18"/>
  <c r="H68" i="17"/>
  <c r="Q65" i="18"/>
  <c r="H151" i="17"/>
  <c r="Q148" i="18"/>
  <c r="H143" i="17"/>
  <c r="Q140" i="18"/>
  <c r="H91" i="17"/>
  <c r="Q88" i="18"/>
  <c r="H83" i="17"/>
  <c r="Q80" i="18"/>
  <c r="H71" i="17"/>
  <c r="Q68" i="18"/>
  <c r="H63" i="17"/>
  <c r="Q60" i="18"/>
  <c r="H55" i="17"/>
  <c r="Q52" i="18"/>
  <c r="H43" i="17"/>
  <c r="Q40" i="18"/>
  <c r="H35" i="17"/>
  <c r="Q32" i="18"/>
  <c r="H31" i="17"/>
  <c r="Q28" i="18"/>
  <c r="H23" i="17"/>
  <c r="Q20" i="18"/>
  <c r="H15" i="17"/>
  <c r="Q12" i="18"/>
  <c r="H78" i="17"/>
  <c r="Q75" i="18"/>
  <c r="H62" i="17"/>
  <c r="Q59" i="18"/>
  <c r="O48" i="17"/>
  <c r="O156" i="17"/>
  <c r="O76" i="17"/>
  <c r="O16" i="17"/>
  <c r="O32" i="17"/>
  <c r="O64" i="17"/>
  <c r="O140" i="17"/>
  <c r="O84" i="17"/>
  <c r="O120" i="17"/>
  <c r="O12" i="17"/>
  <c r="O28" i="17"/>
  <c r="O124" i="17"/>
  <c r="O52" i="17"/>
  <c r="O24" i="17"/>
  <c r="O68" i="17"/>
  <c r="O104" i="17"/>
  <c r="O136" i="17"/>
  <c r="O20" i="17"/>
  <c r="O36" i="17"/>
  <c r="N142" i="17"/>
  <c r="AC139" i="18"/>
  <c r="P142" i="17" s="1"/>
  <c r="N126" i="17"/>
  <c r="AC123" i="18"/>
  <c r="P126" i="17" s="1"/>
  <c r="N110" i="17"/>
  <c r="AC107" i="18"/>
  <c r="P110" i="17" s="1"/>
  <c r="N94" i="17"/>
  <c r="AC91" i="18"/>
  <c r="P94" i="17" s="1"/>
  <c r="N78" i="17"/>
  <c r="AC75" i="18"/>
  <c r="P78" i="17" s="1"/>
  <c r="N62" i="17"/>
  <c r="AC59" i="18"/>
  <c r="P62" i="17" s="1"/>
  <c r="N46" i="17"/>
  <c r="AC43" i="18"/>
  <c r="P46" i="17" s="1"/>
  <c r="AC39" i="18"/>
  <c r="P42" i="17" s="1"/>
  <c r="N26" i="17"/>
  <c r="N18" i="17"/>
  <c r="AE8" i="18"/>
  <c r="AE24" i="18"/>
  <c r="AE40" i="18"/>
  <c r="AE56" i="18"/>
  <c r="AE9" i="18"/>
  <c r="AE13" i="18"/>
  <c r="AE17" i="18"/>
  <c r="AE21" i="18"/>
  <c r="AE25" i="18"/>
  <c r="AE29" i="18"/>
  <c r="AE33" i="18"/>
  <c r="AE37" i="18"/>
  <c r="O44" i="17"/>
  <c r="AE53" i="18"/>
  <c r="O60" i="17"/>
  <c r="AE69" i="18"/>
  <c r="AE85" i="18"/>
  <c r="O92" i="17"/>
  <c r="O108" i="17"/>
  <c r="AE149" i="18"/>
  <c r="AE138" i="18"/>
  <c r="AE154" i="18"/>
  <c r="AE153" i="18"/>
  <c r="U154" i="18"/>
  <c r="L157" i="17" s="1"/>
  <c r="T154" i="18"/>
  <c r="W154" i="18" s="1"/>
  <c r="U146" i="18"/>
  <c r="L149" i="17" s="1"/>
  <c r="T146" i="18"/>
  <c r="W146" i="18" s="1"/>
  <c r="U138" i="18"/>
  <c r="L141" i="17" s="1"/>
  <c r="T138" i="18"/>
  <c r="W138" i="18" s="1"/>
  <c r="N125" i="17"/>
  <c r="U114" i="18"/>
  <c r="L117" i="17" s="1"/>
  <c r="T114" i="18"/>
  <c r="W114" i="18" s="1"/>
  <c r="U110" i="18"/>
  <c r="L113" i="17" s="1"/>
  <c r="T110" i="18"/>
  <c r="W110" i="18" s="1"/>
  <c r="U106" i="18"/>
  <c r="L109" i="17" s="1"/>
  <c r="T106" i="18"/>
  <c r="W106" i="18" s="1"/>
  <c r="U102" i="18"/>
  <c r="L105" i="17" s="1"/>
  <c r="T102" i="18"/>
  <c r="W102" i="18" s="1"/>
  <c r="U98" i="18"/>
  <c r="L101" i="17" s="1"/>
  <c r="T98" i="18"/>
  <c r="W98" i="18" s="1"/>
  <c r="U94" i="18"/>
  <c r="L97" i="17" s="1"/>
  <c r="T94" i="18"/>
  <c r="W94" i="18" s="1"/>
  <c r="U90" i="18"/>
  <c r="L93" i="17" s="1"/>
  <c r="T90" i="18"/>
  <c r="W90" i="18" s="1"/>
  <c r="U86" i="18"/>
  <c r="L89" i="17" s="1"/>
  <c r="T86" i="18"/>
  <c r="W86" i="18" s="1"/>
  <c r="U82" i="18"/>
  <c r="L85" i="17" s="1"/>
  <c r="T82" i="18"/>
  <c r="W82" i="18" s="1"/>
  <c r="U78" i="18"/>
  <c r="L81" i="17" s="1"/>
  <c r="T78" i="18"/>
  <c r="W78" i="18" s="1"/>
  <c r="U74" i="18"/>
  <c r="L77" i="17" s="1"/>
  <c r="T74" i="18"/>
  <c r="W74" i="18" s="1"/>
  <c r="U70" i="18"/>
  <c r="L73" i="17" s="1"/>
  <c r="T70" i="18"/>
  <c r="W70" i="18" s="1"/>
  <c r="U66" i="18"/>
  <c r="L69" i="17" s="1"/>
  <c r="T66" i="18"/>
  <c r="W66" i="18" s="1"/>
  <c r="U62" i="18"/>
  <c r="L65" i="17" s="1"/>
  <c r="T62" i="18"/>
  <c r="W62" i="18" s="1"/>
  <c r="U58" i="18"/>
  <c r="L61" i="17" s="1"/>
  <c r="T58" i="18"/>
  <c r="W58" i="18" s="1"/>
  <c r="U54" i="18"/>
  <c r="L57" i="17" s="1"/>
  <c r="T54" i="18"/>
  <c r="W54" i="18" s="1"/>
  <c r="U50" i="18"/>
  <c r="L53" i="17" s="1"/>
  <c r="T50" i="18"/>
  <c r="W50" i="18" s="1"/>
  <c r="U46" i="18"/>
  <c r="L49" i="17" s="1"/>
  <c r="T46" i="18"/>
  <c r="W46" i="18" s="1"/>
  <c r="U42" i="18"/>
  <c r="L45" i="17" s="1"/>
  <c r="T42" i="18"/>
  <c r="W42" i="18" s="1"/>
  <c r="U38" i="18"/>
  <c r="L41" i="17" s="1"/>
  <c r="T38" i="18"/>
  <c r="W38" i="18" s="1"/>
  <c r="U34" i="18"/>
  <c r="L37" i="17" s="1"/>
  <c r="T34" i="18"/>
  <c r="W34" i="18" s="1"/>
  <c r="U30" i="18"/>
  <c r="L33" i="17" s="1"/>
  <c r="T30" i="18"/>
  <c r="W30" i="18" s="1"/>
  <c r="U26" i="18"/>
  <c r="L29" i="17" s="1"/>
  <c r="T26" i="18"/>
  <c r="W26" i="18" s="1"/>
  <c r="U22" i="18"/>
  <c r="L25" i="17" s="1"/>
  <c r="T22" i="18"/>
  <c r="W22" i="18" s="1"/>
  <c r="U18" i="18"/>
  <c r="L21" i="17" s="1"/>
  <c r="T18" i="18"/>
  <c r="W18" i="18" s="1"/>
  <c r="U14" i="18"/>
  <c r="L17" i="17" s="1"/>
  <c r="T14" i="18"/>
  <c r="W14" i="18" s="1"/>
  <c r="U10" i="18"/>
  <c r="L13" i="17" s="1"/>
  <c r="T10" i="18"/>
  <c r="W10" i="18" s="1"/>
  <c r="T6" i="18"/>
  <c r="W6" i="18" s="1"/>
  <c r="AE20" i="18"/>
  <c r="AE36" i="18"/>
  <c r="AE52" i="18"/>
  <c r="AE68" i="18"/>
  <c r="AE76" i="18"/>
  <c r="AE84" i="18"/>
  <c r="AE92" i="18"/>
  <c r="AE152" i="18"/>
  <c r="O40" i="17"/>
  <c r="AE49" i="18"/>
  <c r="O56" i="17"/>
  <c r="AE65" i="18"/>
  <c r="O72" i="17"/>
  <c r="AE81" i="18"/>
  <c r="O88" i="17"/>
  <c r="AE145" i="18"/>
  <c r="O152" i="17"/>
  <c r="AE134" i="18"/>
  <c r="AE150" i="18"/>
  <c r="AE143" i="18"/>
  <c r="AE136" i="18"/>
  <c r="T153" i="18"/>
  <c r="W153" i="18" s="1"/>
  <c r="N156" i="17" s="1"/>
  <c r="T149" i="18"/>
  <c r="W149" i="18" s="1"/>
  <c r="N152" i="17" s="1"/>
  <c r="T145" i="18"/>
  <c r="W145" i="18" s="1"/>
  <c r="N148" i="17" s="1"/>
  <c r="T141" i="18"/>
  <c r="W141" i="18" s="1"/>
  <c r="N144" i="17" s="1"/>
  <c r="T137" i="18"/>
  <c r="W137" i="18" s="1"/>
  <c r="N140" i="17" s="1"/>
  <c r="T133" i="18"/>
  <c r="W133" i="18" s="1"/>
  <c r="N136" i="17" s="1"/>
  <c r="T129" i="18"/>
  <c r="W129" i="18" s="1"/>
  <c r="N132" i="17" s="1"/>
  <c r="U125" i="18"/>
  <c r="L128" i="17" s="1"/>
  <c r="T125" i="18"/>
  <c r="W125" i="18" s="1"/>
  <c r="N128" i="17" s="1"/>
  <c r="T121" i="18"/>
  <c r="W121" i="18" s="1"/>
  <c r="N124" i="17" s="1"/>
  <c r="U117" i="18"/>
  <c r="L120" i="17" s="1"/>
  <c r="T117" i="18"/>
  <c r="W117" i="18" s="1"/>
  <c r="N120" i="17" s="1"/>
  <c r="T113" i="18"/>
  <c r="W113" i="18" s="1"/>
  <c r="N116" i="17" s="1"/>
  <c r="U109" i="18"/>
  <c r="L112" i="17" s="1"/>
  <c r="T109" i="18"/>
  <c r="W109" i="18" s="1"/>
  <c r="N112" i="17" s="1"/>
  <c r="T105" i="18"/>
  <c r="W105" i="18" s="1"/>
  <c r="N108" i="17" s="1"/>
  <c r="U101" i="18"/>
  <c r="L104" i="17" s="1"/>
  <c r="T101" i="18"/>
  <c r="W101" i="18" s="1"/>
  <c r="N104" i="17" s="1"/>
  <c r="T97" i="18"/>
  <c r="W97" i="18" s="1"/>
  <c r="N100" i="17" s="1"/>
  <c r="U93" i="18"/>
  <c r="L96" i="17" s="1"/>
  <c r="T93" i="18"/>
  <c r="W93" i="18" s="1"/>
  <c r="N96" i="17" s="1"/>
  <c r="T89" i="18"/>
  <c r="W89" i="18" s="1"/>
  <c r="N92" i="17" s="1"/>
  <c r="U85" i="18"/>
  <c r="L88" i="17" s="1"/>
  <c r="T85" i="18"/>
  <c r="W85" i="18" s="1"/>
  <c r="N88" i="17" s="1"/>
  <c r="T81" i="18"/>
  <c r="W81" i="18" s="1"/>
  <c r="N84" i="17" s="1"/>
  <c r="U77" i="18"/>
  <c r="L80" i="17" s="1"/>
  <c r="T77" i="18"/>
  <c r="W77" i="18" s="1"/>
  <c r="N80" i="17" s="1"/>
  <c r="T73" i="18"/>
  <c r="W73" i="18" s="1"/>
  <c r="N76" i="17" s="1"/>
  <c r="U69" i="18"/>
  <c r="L72" i="17" s="1"/>
  <c r="T69" i="18"/>
  <c r="W69" i="18" s="1"/>
  <c r="N72" i="17" s="1"/>
  <c r="T65" i="18"/>
  <c r="W65" i="18" s="1"/>
  <c r="N68" i="17" s="1"/>
  <c r="U61" i="18"/>
  <c r="L64" i="17" s="1"/>
  <c r="T61" i="18"/>
  <c r="W61" i="18" s="1"/>
  <c r="N64" i="17" s="1"/>
  <c r="T57" i="18"/>
  <c r="W57" i="18" s="1"/>
  <c r="N60" i="17" s="1"/>
  <c r="U53" i="18"/>
  <c r="L56" i="17" s="1"/>
  <c r="T53" i="18"/>
  <c r="W53" i="18" s="1"/>
  <c r="N56" i="17" s="1"/>
  <c r="T49" i="18"/>
  <c r="W49" i="18" s="1"/>
  <c r="N52" i="17" s="1"/>
  <c r="U45" i="18"/>
  <c r="L48" i="17" s="1"/>
  <c r="T45" i="18"/>
  <c r="W45" i="18" s="1"/>
  <c r="N48" i="17" s="1"/>
  <c r="T41" i="18"/>
  <c r="W41" i="18" s="1"/>
  <c r="N44" i="17" s="1"/>
  <c r="U37" i="18"/>
  <c r="L40" i="17" s="1"/>
  <c r="T37" i="18"/>
  <c r="W37" i="18" s="1"/>
  <c r="N40" i="17" s="1"/>
  <c r="T33" i="18"/>
  <c r="W33" i="18" s="1"/>
  <c r="N36" i="17" s="1"/>
  <c r="U29" i="18"/>
  <c r="L32" i="17" s="1"/>
  <c r="T29" i="18"/>
  <c r="W29" i="18" s="1"/>
  <c r="N32" i="17" s="1"/>
  <c r="T25" i="18"/>
  <c r="W25" i="18" s="1"/>
  <c r="N28" i="17" s="1"/>
  <c r="U21" i="18"/>
  <c r="L24" i="17" s="1"/>
  <c r="T21" i="18"/>
  <c r="W21" i="18" s="1"/>
  <c r="N24" i="17" s="1"/>
  <c r="T17" i="18"/>
  <c r="W17" i="18" s="1"/>
  <c r="N20" i="17" s="1"/>
  <c r="U13" i="18"/>
  <c r="L16" i="17" s="1"/>
  <c r="T13" i="18"/>
  <c r="W13" i="18" s="1"/>
  <c r="N16" i="17" s="1"/>
  <c r="T9" i="18"/>
  <c r="W9" i="18" s="1"/>
  <c r="N12" i="17" s="1"/>
  <c r="AE16" i="18"/>
  <c r="AE32" i="18"/>
  <c r="AE48" i="18"/>
  <c r="AE64" i="18"/>
  <c r="AE45" i="18"/>
  <c r="AE61" i="18"/>
  <c r="AE77" i="18"/>
  <c r="O100" i="17"/>
  <c r="O116" i="17"/>
  <c r="O132" i="17"/>
  <c r="AE141" i="18"/>
  <c r="O148" i="17"/>
  <c r="AE146" i="18"/>
  <c r="AE11" i="18"/>
  <c r="AE27" i="18"/>
  <c r="AE43" i="18"/>
  <c r="AE59" i="18"/>
  <c r="AE75" i="18"/>
  <c r="T152" i="18"/>
  <c r="W152" i="18" s="1"/>
  <c r="T148" i="18"/>
  <c r="W148" i="18" s="1"/>
  <c r="T144" i="18"/>
  <c r="W144" i="18" s="1"/>
  <c r="T140" i="18"/>
  <c r="W140" i="18" s="1"/>
  <c r="T136" i="18"/>
  <c r="W136" i="18" s="1"/>
  <c r="T132" i="18"/>
  <c r="W132" i="18" s="1"/>
  <c r="T128" i="18"/>
  <c r="W128" i="18" s="1"/>
  <c r="T124" i="18"/>
  <c r="W124" i="18" s="1"/>
  <c r="T120" i="18"/>
  <c r="W120" i="18" s="1"/>
  <c r="T116" i="18"/>
  <c r="W116" i="18" s="1"/>
  <c r="T112" i="18"/>
  <c r="W112" i="18" s="1"/>
  <c r="T108" i="18"/>
  <c r="W108" i="18" s="1"/>
  <c r="T104" i="18"/>
  <c r="W104" i="18" s="1"/>
  <c r="T100" i="18"/>
  <c r="W100" i="18" s="1"/>
  <c r="T96" i="18"/>
  <c r="W96" i="18" s="1"/>
  <c r="T92" i="18"/>
  <c r="W92" i="18" s="1"/>
  <c r="T88" i="18"/>
  <c r="W88" i="18" s="1"/>
  <c r="T84" i="18"/>
  <c r="W84" i="18" s="1"/>
  <c r="T80" i="18"/>
  <c r="W80" i="18" s="1"/>
  <c r="T76" i="18"/>
  <c r="W76" i="18" s="1"/>
  <c r="T72" i="18"/>
  <c r="W72" i="18" s="1"/>
  <c r="T68" i="18"/>
  <c r="W68" i="18" s="1"/>
  <c r="T64" i="18"/>
  <c r="W64" i="18" s="1"/>
  <c r="T60" i="18"/>
  <c r="W60" i="18" s="1"/>
  <c r="T56" i="18"/>
  <c r="W56" i="18" s="1"/>
  <c r="T52" i="18"/>
  <c r="W52" i="18" s="1"/>
  <c r="T48" i="18"/>
  <c r="W48" i="18" s="1"/>
  <c r="T44" i="18"/>
  <c r="W44" i="18" s="1"/>
  <c r="T40" i="18"/>
  <c r="W40" i="18" s="1"/>
  <c r="T36" i="18"/>
  <c r="W36" i="18" s="1"/>
  <c r="T32" i="18"/>
  <c r="W32" i="18" s="1"/>
  <c r="T28" i="18"/>
  <c r="W28" i="18" s="1"/>
  <c r="T24" i="18"/>
  <c r="W24" i="18" s="1"/>
  <c r="T20" i="18"/>
  <c r="W20" i="18" s="1"/>
  <c r="T16" i="18"/>
  <c r="W16" i="18" s="1"/>
  <c r="T12" i="18"/>
  <c r="W12" i="18" s="1"/>
  <c r="T8" i="18"/>
  <c r="W8" i="18" s="1"/>
  <c r="AE12" i="18"/>
  <c r="AE28" i="18"/>
  <c r="AE44" i="18"/>
  <c r="AE60" i="18"/>
  <c r="AE72" i="18"/>
  <c r="AE80" i="18"/>
  <c r="AE88" i="18"/>
  <c r="AE120" i="18"/>
  <c r="AE140" i="18"/>
  <c r="AE41" i="18"/>
  <c r="AE57" i="18"/>
  <c r="AE73" i="18"/>
  <c r="O80" i="17"/>
  <c r="AE89" i="18"/>
  <c r="O96" i="17"/>
  <c r="O112" i="17"/>
  <c r="O128" i="17"/>
  <c r="AE137" i="18"/>
  <c r="O144" i="17"/>
  <c r="AE10" i="18"/>
  <c r="AE14" i="18"/>
  <c r="AE18" i="18"/>
  <c r="AE22" i="18"/>
  <c r="AE26" i="18"/>
  <c r="AE30" i="18"/>
  <c r="AE34" i="18"/>
  <c r="AE38" i="18"/>
  <c r="AE42" i="18"/>
  <c r="AE46" i="18"/>
  <c r="AE50" i="18"/>
  <c r="AE54" i="18"/>
  <c r="AE58" i="18"/>
  <c r="AE62" i="18"/>
  <c r="AE66" i="18"/>
  <c r="AE70" i="18"/>
  <c r="AE74" i="18"/>
  <c r="AE78" i="18"/>
  <c r="AE82" i="18"/>
  <c r="AE86" i="18"/>
  <c r="AE90" i="18"/>
  <c r="AE142" i="18"/>
  <c r="AE144" i="18"/>
  <c r="AE148" i="18"/>
  <c r="L6" i="18"/>
  <c r="N6" i="18" s="1"/>
  <c r="O6" i="18" s="1"/>
  <c r="J9" i="17" s="1"/>
  <c r="U122" i="18"/>
  <c r="L125" i="17" s="1"/>
  <c r="U130" i="18"/>
  <c r="L133" i="17" s="1"/>
  <c r="U148" i="18"/>
  <c r="L151" i="17" s="1"/>
  <c r="U140" i="18"/>
  <c r="L143" i="17" s="1"/>
  <c r="U132" i="18"/>
  <c r="L135" i="17" s="1"/>
  <c r="U124" i="18"/>
  <c r="L127" i="17" s="1"/>
  <c r="U116" i="18"/>
  <c r="L119" i="17" s="1"/>
  <c r="U112" i="18"/>
  <c r="L115" i="17" s="1"/>
  <c r="U108" i="18"/>
  <c r="L111" i="17" s="1"/>
  <c r="U104" i="18"/>
  <c r="L107" i="17" s="1"/>
  <c r="U96" i="18"/>
  <c r="L99" i="17" s="1"/>
  <c r="U153" i="18"/>
  <c r="L156" i="17" s="1"/>
  <c r="U149" i="18"/>
  <c r="L152" i="17" s="1"/>
  <c r="U145" i="18"/>
  <c r="L148" i="17" s="1"/>
  <c r="U141" i="18"/>
  <c r="L144" i="17" s="1"/>
  <c r="U137" i="18"/>
  <c r="L140" i="17" s="1"/>
  <c r="U133" i="18"/>
  <c r="L136" i="17" s="1"/>
  <c r="U129" i="18"/>
  <c r="L132" i="17" s="1"/>
  <c r="U142" i="18"/>
  <c r="L145" i="17" s="1"/>
  <c r="U126" i="18"/>
  <c r="L129" i="17" s="1"/>
  <c r="U152" i="18"/>
  <c r="L155" i="17" s="1"/>
  <c r="U144" i="18"/>
  <c r="L147" i="17" s="1"/>
  <c r="U136" i="18"/>
  <c r="L139" i="17" s="1"/>
  <c r="U128" i="18"/>
  <c r="L131" i="17" s="1"/>
  <c r="U120" i="18"/>
  <c r="L123" i="17" s="1"/>
  <c r="U100" i="18"/>
  <c r="L103" i="17" s="1"/>
  <c r="U5" i="18"/>
  <c r="U151" i="18"/>
  <c r="L154" i="17" s="1"/>
  <c r="U147" i="18"/>
  <c r="L150" i="17" s="1"/>
  <c r="U143" i="18"/>
  <c r="L146" i="17" s="1"/>
  <c r="U139" i="18"/>
  <c r="L142" i="17" s="1"/>
  <c r="U135" i="18"/>
  <c r="L138" i="17" s="1"/>
  <c r="U131" i="18"/>
  <c r="L134" i="17" s="1"/>
  <c r="U127" i="18"/>
  <c r="L130" i="17" s="1"/>
  <c r="U123" i="18"/>
  <c r="L126" i="17" s="1"/>
  <c r="U119" i="18"/>
  <c r="L122" i="17" s="1"/>
  <c r="U115" i="18"/>
  <c r="L118" i="17" s="1"/>
  <c r="U111" i="18"/>
  <c r="L114" i="17" s="1"/>
  <c r="U107" i="18"/>
  <c r="L110" i="17" s="1"/>
  <c r="U103" i="18"/>
  <c r="L106" i="17" s="1"/>
  <c r="U99" i="18"/>
  <c r="L102" i="17" s="1"/>
  <c r="U95" i="18"/>
  <c r="L98" i="17" s="1"/>
  <c r="U91" i="18"/>
  <c r="L94" i="17" s="1"/>
  <c r="U87" i="18"/>
  <c r="L90" i="17" s="1"/>
  <c r="U83" i="18"/>
  <c r="L86" i="17" s="1"/>
  <c r="U79" i="18"/>
  <c r="L82" i="17" s="1"/>
  <c r="U75" i="18"/>
  <c r="L78" i="17" s="1"/>
  <c r="U71" i="18"/>
  <c r="L74" i="17" s="1"/>
  <c r="U67" i="18"/>
  <c r="L70" i="17" s="1"/>
  <c r="U63" i="18"/>
  <c r="L66" i="17" s="1"/>
  <c r="U59" i="18"/>
  <c r="L62" i="17" s="1"/>
  <c r="U55" i="18"/>
  <c r="L58" i="17" s="1"/>
  <c r="U51" i="18"/>
  <c r="L54" i="17" s="1"/>
  <c r="U47" i="18"/>
  <c r="L50" i="17" s="1"/>
  <c r="U43" i="18"/>
  <c r="L46" i="17" s="1"/>
  <c r="U39" i="18"/>
  <c r="L42" i="17" s="1"/>
  <c r="U35" i="18"/>
  <c r="L38" i="17" s="1"/>
  <c r="U31" i="18"/>
  <c r="L34" i="17" s="1"/>
  <c r="U27" i="18"/>
  <c r="L30" i="17" s="1"/>
  <c r="U23" i="18"/>
  <c r="L26" i="17" s="1"/>
  <c r="U19" i="18"/>
  <c r="L22" i="17" s="1"/>
  <c r="U15" i="18"/>
  <c r="L18" i="17" s="1"/>
  <c r="U11" i="18"/>
  <c r="L14" i="17" s="1"/>
  <c r="U7" i="18"/>
  <c r="L10" i="17" s="1"/>
  <c r="U150" i="18"/>
  <c r="L153" i="17" s="1"/>
  <c r="U134" i="18"/>
  <c r="L137" i="17" s="1"/>
  <c r="U118" i="18"/>
  <c r="L121" i="17" s="1"/>
  <c r="U44" i="18"/>
  <c r="L47" i="17" s="1"/>
  <c r="U40" i="18"/>
  <c r="L43" i="17" s="1"/>
  <c r="U36" i="18"/>
  <c r="L39" i="17" s="1"/>
  <c r="U32" i="18"/>
  <c r="L35" i="17" s="1"/>
  <c r="U28" i="18"/>
  <c r="L31" i="17" s="1"/>
  <c r="U24" i="18"/>
  <c r="L27" i="17" s="1"/>
  <c r="U20" i="18"/>
  <c r="L23" i="17" s="1"/>
  <c r="U16" i="18"/>
  <c r="L19" i="17" s="1"/>
  <c r="U12" i="18"/>
  <c r="L15" i="17" s="1"/>
  <c r="U8" i="18"/>
  <c r="L11" i="17" s="1"/>
  <c r="U41" i="18"/>
  <c r="L44" i="17" s="1"/>
  <c r="U33" i="18"/>
  <c r="L36" i="17" s="1"/>
  <c r="U25" i="18"/>
  <c r="L28" i="17" s="1"/>
  <c r="U17" i="18"/>
  <c r="L20" i="17" s="1"/>
  <c r="U9" i="18"/>
  <c r="L12" i="17" s="1"/>
  <c r="U121" i="18"/>
  <c r="L124" i="17" s="1"/>
  <c r="U113" i="18"/>
  <c r="L116" i="17" s="1"/>
  <c r="U105" i="18"/>
  <c r="L108" i="17" s="1"/>
  <c r="U97" i="18"/>
  <c r="L100" i="17" s="1"/>
  <c r="U89" i="18"/>
  <c r="L92" i="17" s="1"/>
  <c r="U81" i="18"/>
  <c r="L84" i="17" s="1"/>
  <c r="U73" i="18"/>
  <c r="L76" i="17" s="1"/>
  <c r="U65" i="18"/>
  <c r="L68" i="17" s="1"/>
  <c r="U57" i="18"/>
  <c r="L60" i="17" s="1"/>
  <c r="U49" i="18"/>
  <c r="L52" i="17" s="1"/>
  <c r="U92" i="18"/>
  <c r="L95" i="17" s="1"/>
  <c r="U88" i="18"/>
  <c r="L91" i="17" s="1"/>
  <c r="U84" i="18"/>
  <c r="L87" i="17" s="1"/>
  <c r="U80" i="18"/>
  <c r="L83" i="17" s="1"/>
  <c r="U76" i="18"/>
  <c r="L79" i="17" s="1"/>
  <c r="U72" i="18"/>
  <c r="L75" i="17" s="1"/>
  <c r="U68" i="18"/>
  <c r="L71" i="17" s="1"/>
  <c r="U64" i="18"/>
  <c r="L67" i="17" s="1"/>
  <c r="U60" i="18"/>
  <c r="L63" i="17" s="1"/>
  <c r="U56" i="18"/>
  <c r="L59" i="17" s="1"/>
  <c r="U52" i="18"/>
  <c r="L55" i="17" s="1"/>
  <c r="U48" i="18"/>
  <c r="L51" i="17" s="1"/>
  <c r="N147" i="18"/>
  <c r="O147" i="18" s="1"/>
  <c r="J150" i="17" s="1"/>
  <c r="N79" i="18"/>
  <c r="O79" i="18" s="1"/>
  <c r="J82" i="17" s="1"/>
  <c r="N63" i="18"/>
  <c r="O63" i="18" s="1"/>
  <c r="J66" i="17" s="1"/>
  <c r="N47" i="18"/>
  <c r="O47" i="18" s="1"/>
  <c r="J50" i="17" s="1"/>
  <c r="N31" i="18"/>
  <c r="O31" i="18" s="1"/>
  <c r="J34" i="17" s="1"/>
  <c r="N15" i="18"/>
  <c r="O15" i="18" s="1"/>
  <c r="J18" i="17" s="1"/>
  <c r="N151" i="18"/>
  <c r="O151" i="18" s="1"/>
  <c r="J154" i="17" s="1"/>
  <c r="N135" i="18"/>
  <c r="O135" i="18" s="1"/>
  <c r="J138" i="17" s="1"/>
  <c r="N83" i="18"/>
  <c r="O83" i="18" s="1"/>
  <c r="J86" i="17" s="1"/>
  <c r="N67" i="18"/>
  <c r="O67" i="18" s="1"/>
  <c r="J70" i="17" s="1"/>
  <c r="N51" i="18"/>
  <c r="O51" i="18" s="1"/>
  <c r="J54" i="17" s="1"/>
  <c r="N35" i="18"/>
  <c r="O35" i="18" s="1"/>
  <c r="J38" i="17" s="1"/>
  <c r="N19" i="18"/>
  <c r="O19" i="18" s="1"/>
  <c r="J22" i="17" s="1"/>
  <c r="N139" i="18"/>
  <c r="O139" i="18" s="1"/>
  <c r="J142" i="17" s="1"/>
  <c r="N87" i="18"/>
  <c r="O87" i="18" s="1"/>
  <c r="J90" i="17" s="1"/>
  <c r="N71" i="18"/>
  <c r="O71" i="18" s="1"/>
  <c r="J74" i="17" s="1"/>
  <c r="N55" i="18"/>
  <c r="O55" i="18" s="1"/>
  <c r="J58" i="17" s="1"/>
  <c r="N39" i="18"/>
  <c r="O39" i="18" s="1"/>
  <c r="J42" i="17" s="1"/>
  <c r="N23" i="18"/>
  <c r="O23" i="18" s="1"/>
  <c r="J26" i="17" s="1"/>
  <c r="N7" i="18"/>
  <c r="O7" i="18" s="1"/>
  <c r="J10" i="17" s="1"/>
  <c r="N112" i="18"/>
  <c r="O112" i="18" s="1"/>
  <c r="J115" i="17" s="1"/>
  <c r="N128" i="18"/>
  <c r="O128" i="18" s="1"/>
  <c r="J131" i="17" s="1"/>
  <c r="N96" i="18"/>
  <c r="O96" i="18" s="1"/>
  <c r="J99" i="17" s="1"/>
  <c r="N104" i="18"/>
  <c r="O104" i="18" s="1"/>
  <c r="J107" i="17" s="1"/>
  <c r="N130" i="18"/>
  <c r="O130" i="18" s="1"/>
  <c r="J133" i="17" s="1"/>
  <c r="N122" i="18"/>
  <c r="O122" i="18" s="1"/>
  <c r="J125" i="17" s="1"/>
  <c r="N114" i="18"/>
  <c r="O114" i="18" s="1"/>
  <c r="J117" i="17" s="1"/>
  <c r="N106" i="18"/>
  <c r="O106" i="18" s="1"/>
  <c r="J109" i="17" s="1"/>
  <c r="N98" i="18"/>
  <c r="O98" i="18" s="1"/>
  <c r="J101" i="17" s="1"/>
  <c r="N126" i="18"/>
  <c r="O126" i="18" s="1"/>
  <c r="J129" i="17" s="1"/>
  <c r="N118" i="18"/>
  <c r="O118" i="18" s="1"/>
  <c r="J121" i="17" s="1"/>
  <c r="N110" i="18"/>
  <c r="O110" i="18" s="1"/>
  <c r="J113" i="17" s="1"/>
  <c r="N102" i="18"/>
  <c r="O102" i="18" s="1"/>
  <c r="J105" i="17" s="1"/>
  <c r="N94" i="18"/>
  <c r="O94" i="18" s="1"/>
  <c r="J97" i="17" s="1"/>
  <c r="N132" i="18"/>
  <c r="O132" i="18" s="1"/>
  <c r="J135" i="17" s="1"/>
  <c r="N124" i="18"/>
  <c r="O124" i="18" s="1"/>
  <c r="J127" i="17" s="1"/>
  <c r="N116" i="18"/>
  <c r="O116" i="18" s="1"/>
  <c r="J119" i="17" s="1"/>
  <c r="N108" i="18"/>
  <c r="O108" i="18" s="1"/>
  <c r="J111" i="17" s="1"/>
  <c r="N100" i="18"/>
  <c r="O100" i="18" s="1"/>
  <c r="J103" i="17" s="1"/>
  <c r="N5" i="18"/>
  <c r="O5" i="18" s="1"/>
  <c r="J8" i="17" s="1"/>
  <c r="L131" i="18"/>
  <c r="N131" i="18" s="1"/>
  <c r="O131" i="18" s="1"/>
  <c r="J134" i="17" s="1"/>
  <c r="L127" i="18"/>
  <c r="N127" i="18" s="1"/>
  <c r="O127" i="18" s="1"/>
  <c r="J130" i="17" s="1"/>
  <c r="L123" i="18"/>
  <c r="N123" i="18" s="1"/>
  <c r="O123" i="18" s="1"/>
  <c r="J126" i="17" s="1"/>
  <c r="L119" i="18"/>
  <c r="N119" i="18" s="1"/>
  <c r="O119" i="18" s="1"/>
  <c r="J122" i="17" s="1"/>
  <c r="L115" i="18"/>
  <c r="N115" i="18" s="1"/>
  <c r="O115" i="18" s="1"/>
  <c r="J118" i="17" s="1"/>
  <c r="L111" i="18"/>
  <c r="N111" i="18" s="1"/>
  <c r="O111" i="18" s="1"/>
  <c r="J114" i="17" s="1"/>
  <c r="L107" i="18"/>
  <c r="N107" i="18" s="1"/>
  <c r="O107" i="18" s="1"/>
  <c r="J110" i="17" s="1"/>
  <c r="L103" i="18"/>
  <c r="N103" i="18" s="1"/>
  <c r="O103" i="18" s="1"/>
  <c r="J106" i="17" s="1"/>
  <c r="L99" i="18"/>
  <c r="N99" i="18" s="1"/>
  <c r="O99" i="18" s="1"/>
  <c r="J102" i="17" s="1"/>
  <c r="L95" i="18"/>
  <c r="N95" i="18" s="1"/>
  <c r="O95" i="18" s="1"/>
  <c r="J98" i="17" s="1"/>
  <c r="L91" i="18"/>
  <c r="N91" i="18" s="1"/>
  <c r="O91" i="18" s="1"/>
  <c r="J94" i="17" s="1"/>
  <c r="L133" i="18"/>
  <c r="N133" i="18" s="1"/>
  <c r="O133" i="18" s="1"/>
  <c r="J136" i="17" s="1"/>
  <c r="L129" i="18"/>
  <c r="N129" i="18" s="1"/>
  <c r="O129" i="18" s="1"/>
  <c r="J132" i="17" s="1"/>
  <c r="L125" i="18"/>
  <c r="N125" i="18" s="1"/>
  <c r="O125" i="18" s="1"/>
  <c r="J128" i="17" s="1"/>
  <c r="L121" i="18"/>
  <c r="N121" i="18" s="1"/>
  <c r="O121" i="18" s="1"/>
  <c r="J124" i="17" s="1"/>
  <c r="L117" i="18"/>
  <c r="N117" i="18" s="1"/>
  <c r="O117" i="18" s="1"/>
  <c r="J120" i="17" s="1"/>
  <c r="L113" i="18"/>
  <c r="N113" i="18" s="1"/>
  <c r="O113" i="18" s="1"/>
  <c r="J116" i="17" s="1"/>
  <c r="L109" i="18"/>
  <c r="N109" i="18" s="1"/>
  <c r="O109" i="18" s="1"/>
  <c r="J112" i="17" s="1"/>
  <c r="L105" i="18"/>
  <c r="N105" i="18" s="1"/>
  <c r="L101" i="18"/>
  <c r="N101" i="18" s="1"/>
  <c r="O101" i="18" s="1"/>
  <c r="J104" i="17" s="1"/>
  <c r="L97" i="18"/>
  <c r="N97" i="18" s="1"/>
  <c r="O97" i="18" s="1"/>
  <c r="J100" i="17" s="1"/>
  <c r="L93" i="18"/>
  <c r="N93" i="18" s="1"/>
  <c r="O93" i="18" s="1"/>
  <c r="J96" i="17" s="1"/>
  <c r="C75" i="14"/>
  <c r="C76" i="14"/>
  <c r="C77" i="14"/>
  <c r="C78" i="14"/>
  <c r="C79" i="14"/>
  <c r="C80" i="14"/>
  <c r="C81" i="14"/>
  <c r="C82" i="14"/>
  <c r="C74" i="14"/>
  <c r="C60" i="14"/>
  <c r="C61" i="14"/>
  <c r="C62" i="14"/>
  <c r="C63" i="14"/>
  <c r="C64" i="14"/>
  <c r="C65" i="14"/>
  <c r="C66" i="14"/>
  <c r="C67" i="14"/>
  <c r="C59" i="14"/>
  <c r="DH6" i="2"/>
  <c r="DH7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H26" i="2"/>
  <c r="DH27" i="2"/>
  <c r="DH28" i="2"/>
  <c r="DH29" i="2"/>
  <c r="DH30" i="2"/>
  <c r="DH31" i="2"/>
  <c r="DH32" i="2"/>
  <c r="DH33" i="2"/>
  <c r="DH34" i="2"/>
  <c r="DH35" i="2"/>
  <c r="DH36" i="2"/>
  <c r="DH37" i="2"/>
  <c r="DH38" i="2"/>
  <c r="DH39" i="2"/>
  <c r="DH40" i="2"/>
  <c r="DH41" i="2"/>
  <c r="DH42" i="2"/>
  <c r="DH43" i="2"/>
  <c r="DH44" i="2"/>
  <c r="DH45" i="2"/>
  <c r="DH46" i="2"/>
  <c r="DH47" i="2"/>
  <c r="DH48" i="2"/>
  <c r="DH49" i="2"/>
  <c r="DH50" i="2"/>
  <c r="DH51" i="2"/>
  <c r="DH52" i="2"/>
  <c r="DH53" i="2"/>
  <c r="DH54" i="2"/>
  <c r="DH55" i="2"/>
  <c r="DH56" i="2"/>
  <c r="DH57" i="2"/>
  <c r="DH58" i="2"/>
  <c r="DH59" i="2"/>
  <c r="DH60" i="2"/>
  <c r="DH5" i="2"/>
  <c r="CX6" i="2"/>
  <c r="CX7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X28" i="2"/>
  <c r="CX29" i="2"/>
  <c r="CX30" i="2"/>
  <c r="CX31" i="2"/>
  <c r="CX32" i="2"/>
  <c r="CX33" i="2"/>
  <c r="CX34" i="2"/>
  <c r="CX35" i="2"/>
  <c r="CX36" i="2"/>
  <c r="CX37" i="2"/>
  <c r="CX38" i="2"/>
  <c r="CX39" i="2"/>
  <c r="CX40" i="2"/>
  <c r="CX41" i="2"/>
  <c r="CX42" i="2"/>
  <c r="CX43" i="2"/>
  <c r="CX44" i="2"/>
  <c r="CX45" i="2"/>
  <c r="CX46" i="2"/>
  <c r="CX47" i="2"/>
  <c r="CX48" i="2"/>
  <c r="CX49" i="2"/>
  <c r="CX50" i="2"/>
  <c r="CX51" i="2"/>
  <c r="CX52" i="2"/>
  <c r="CX53" i="2"/>
  <c r="CX54" i="2"/>
  <c r="CX55" i="2"/>
  <c r="CX56" i="2"/>
  <c r="CX57" i="2"/>
  <c r="CX58" i="2"/>
  <c r="CX59" i="2"/>
  <c r="CX60" i="2"/>
  <c r="CX5" i="2"/>
  <c r="F11" i="14"/>
  <c r="Q8" i="18" l="1"/>
  <c r="R8" i="18" s="1"/>
  <c r="N133" i="17"/>
  <c r="H11" i="17"/>
  <c r="AC71" i="18"/>
  <c r="P74" i="17" s="1"/>
  <c r="AC87" i="18"/>
  <c r="P90" i="17" s="1"/>
  <c r="AC103" i="18"/>
  <c r="P106" i="17" s="1"/>
  <c r="AC119" i="18"/>
  <c r="P122" i="17" s="1"/>
  <c r="AC135" i="18"/>
  <c r="P138" i="17" s="1"/>
  <c r="AC151" i="18"/>
  <c r="P154" i="17" s="1"/>
  <c r="U6" i="18"/>
  <c r="L9" i="17" s="1"/>
  <c r="N118" i="17"/>
  <c r="N54" i="17"/>
  <c r="AE105" i="18"/>
  <c r="O105" i="18"/>
  <c r="J108" i="17" s="1"/>
  <c r="AC31" i="18"/>
  <c r="P34" i="17" s="1"/>
  <c r="N86" i="17"/>
  <c r="N150" i="17"/>
  <c r="AC141" i="18"/>
  <c r="P144" i="17" s="1"/>
  <c r="AC126" i="18"/>
  <c r="P129" i="17" s="1"/>
  <c r="N58" i="17"/>
  <c r="AC5" i="18"/>
  <c r="P8" i="17" s="1"/>
  <c r="AC19" i="18"/>
  <c r="P22" i="17" s="1"/>
  <c r="AC35" i="18"/>
  <c r="P38" i="17" s="1"/>
  <c r="N145" i="17"/>
  <c r="AC67" i="18"/>
  <c r="P70" i="17" s="1"/>
  <c r="AC99" i="18"/>
  <c r="P102" i="17" s="1"/>
  <c r="AC131" i="18"/>
  <c r="P134" i="17" s="1"/>
  <c r="AC7" i="18"/>
  <c r="P10" i="17" s="1"/>
  <c r="N14" i="17"/>
  <c r="AC150" i="18"/>
  <c r="P153" i="17" s="1"/>
  <c r="N30" i="17"/>
  <c r="AC129" i="18"/>
  <c r="P132" i="17" s="1"/>
  <c r="AC77" i="18"/>
  <c r="P80" i="17" s="1"/>
  <c r="AC125" i="18"/>
  <c r="P128" i="17" s="1"/>
  <c r="AC47" i="18"/>
  <c r="P50" i="17" s="1"/>
  <c r="AC63" i="18"/>
  <c r="P66" i="17" s="1"/>
  <c r="AC79" i="18"/>
  <c r="P82" i="17" s="1"/>
  <c r="AC95" i="18"/>
  <c r="P98" i="17" s="1"/>
  <c r="AC111" i="18"/>
  <c r="P114" i="17" s="1"/>
  <c r="AC127" i="18"/>
  <c r="P130" i="17" s="1"/>
  <c r="AC143" i="18"/>
  <c r="P146" i="17" s="1"/>
  <c r="AC134" i="18"/>
  <c r="P137" i="17" s="1"/>
  <c r="N121" i="17"/>
  <c r="AC93" i="18"/>
  <c r="P96" i="17" s="1"/>
  <c r="AC145" i="18"/>
  <c r="P148" i="17" s="1"/>
  <c r="AC97" i="18"/>
  <c r="P100" i="17" s="1"/>
  <c r="R75" i="18"/>
  <c r="R20" i="18"/>
  <c r="R32" i="18"/>
  <c r="R52" i="18"/>
  <c r="R68" i="18"/>
  <c r="R88" i="18"/>
  <c r="R148" i="18"/>
  <c r="R89" i="18"/>
  <c r="R43" i="18"/>
  <c r="R17" i="18"/>
  <c r="R25" i="18"/>
  <c r="R33" i="18"/>
  <c r="R41" i="18"/>
  <c r="R49" i="18"/>
  <c r="R57" i="18"/>
  <c r="R73" i="18"/>
  <c r="R81" i="18"/>
  <c r="R149" i="18"/>
  <c r="R120" i="18"/>
  <c r="R16" i="18"/>
  <c r="R36" i="18"/>
  <c r="R56" i="18"/>
  <c r="R72" i="18"/>
  <c r="R84" i="18"/>
  <c r="R136" i="18"/>
  <c r="R152" i="18"/>
  <c r="R69" i="18"/>
  <c r="R141" i="18"/>
  <c r="R9" i="18"/>
  <c r="R10" i="18"/>
  <c r="R18" i="18"/>
  <c r="R26" i="18"/>
  <c r="R34" i="18"/>
  <c r="R42" i="18"/>
  <c r="R50" i="18"/>
  <c r="R58" i="18"/>
  <c r="R66" i="18"/>
  <c r="R74" i="18"/>
  <c r="R82" i="18"/>
  <c r="R90" i="18"/>
  <c r="R138" i="18"/>
  <c r="R146" i="18"/>
  <c r="R154" i="18"/>
  <c r="R59" i="18"/>
  <c r="R12" i="18"/>
  <c r="R28" i="18"/>
  <c r="R40" i="18"/>
  <c r="R60" i="18"/>
  <c r="R80" i="18"/>
  <c r="R140" i="18"/>
  <c r="R65" i="18"/>
  <c r="R145" i="18"/>
  <c r="R13" i="18"/>
  <c r="R21" i="18"/>
  <c r="R29" i="18"/>
  <c r="R37" i="18"/>
  <c r="R45" i="18"/>
  <c r="R53" i="18"/>
  <c r="R61" i="18"/>
  <c r="R77" i="18"/>
  <c r="R137" i="18"/>
  <c r="R27" i="18"/>
  <c r="R24" i="18"/>
  <c r="R48" i="18"/>
  <c r="R64" i="18"/>
  <c r="R76" i="18"/>
  <c r="R92" i="18"/>
  <c r="R144" i="18"/>
  <c r="R143" i="18"/>
  <c r="R85" i="18"/>
  <c r="R153" i="18"/>
  <c r="R11" i="18"/>
  <c r="R14" i="18"/>
  <c r="R22" i="18"/>
  <c r="R30" i="18"/>
  <c r="R38" i="18"/>
  <c r="R46" i="18"/>
  <c r="R54" i="18"/>
  <c r="R62" i="18"/>
  <c r="R70" i="18"/>
  <c r="R78" i="18"/>
  <c r="R86" i="18"/>
  <c r="R134" i="18"/>
  <c r="R142" i="18"/>
  <c r="R150" i="18"/>
  <c r="R44" i="18"/>
  <c r="N10" i="17"/>
  <c r="H110" i="17"/>
  <c r="Q107" i="18"/>
  <c r="H90" i="17"/>
  <c r="Q87" i="18"/>
  <c r="H66" i="17"/>
  <c r="Q63" i="18"/>
  <c r="H124" i="17"/>
  <c r="Q121" i="18"/>
  <c r="H135" i="17"/>
  <c r="Q132" i="18"/>
  <c r="H117" i="17"/>
  <c r="Q114" i="18"/>
  <c r="H54" i="17"/>
  <c r="Q51" i="18"/>
  <c r="H9" i="17"/>
  <c r="Q6" i="18"/>
  <c r="H96" i="17"/>
  <c r="Q93" i="18"/>
  <c r="H112" i="17"/>
  <c r="Q109" i="18"/>
  <c r="H128" i="17"/>
  <c r="Q125" i="18"/>
  <c r="H98" i="17"/>
  <c r="Q95" i="18"/>
  <c r="H114" i="17"/>
  <c r="Q111" i="18"/>
  <c r="H130" i="17"/>
  <c r="Q127" i="18"/>
  <c r="H111" i="17"/>
  <c r="Q108" i="18"/>
  <c r="H97" i="17"/>
  <c r="Q94" i="18"/>
  <c r="H129" i="17"/>
  <c r="Q126" i="18"/>
  <c r="H125" i="17"/>
  <c r="Q122" i="18"/>
  <c r="H131" i="17"/>
  <c r="Q128" i="18"/>
  <c r="H42" i="17"/>
  <c r="Q39" i="18"/>
  <c r="H142" i="17"/>
  <c r="Q139" i="18"/>
  <c r="H70" i="17"/>
  <c r="Q67" i="18"/>
  <c r="H18" i="17"/>
  <c r="Q15" i="18"/>
  <c r="H82" i="17"/>
  <c r="Q79" i="18"/>
  <c r="AE63" i="18"/>
  <c r="AC53" i="18"/>
  <c r="P56" i="17" s="1"/>
  <c r="H94" i="17"/>
  <c r="Q91" i="18"/>
  <c r="H103" i="17"/>
  <c r="Q100" i="18"/>
  <c r="H99" i="17"/>
  <c r="Q96" i="18"/>
  <c r="H132" i="17"/>
  <c r="Q129" i="18"/>
  <c r="H118" i="17"/>
  <c r="Q115" i="18"/>
  <c r="H119" i="17"/>
  <c r="Q116" i="18"/>
  <c r="H101" i="17"/>
  <c r="Q98" i="18"/>
  <c r="H58" i="17"/>
  <c r="Q55" i="18"/>
  <c r="H34" i="17"/>
  <c r="Q31" i="18"/>
  <c r="AE121" i="18"/>
  <c r="H108" i="17"/>
  <c r="Q105" i="18"/>
  <c r="H126" i="17"/>
  <c r="Q123" i="18"/>
  <c r="H121" i="17"/>
  <c r="Q118" i="18"/>
  <c r="H26" i="17"/>
  <c r="Q23" i="18"/>
  <c r="H154" i="17"/>
  <c r="Q151" i="18"/>
  <c r="H100" i="17"/>
  <c r="Q97" i="18"/>
  <c r="H116" i="17"/>
  <c r="Q113" i="18"/>
  <c r="H102" i="17"/>
  <c r="Q99" i="18"/>
  <c r="H134" i="17"/>
  <c r="Q131" i="18"/>
  <c r="H105" i="17"/>
  <c r="Q102" i="18"/>
  <c r="H133" i="17"/>
  <c r="Q130" i="18"/>
  <c r="H115" i="17"/>
  <c r="Q112" i="18"/>
  <c r="H22" i="17"/>
  <c r="Q19" i="18"/>
  <c r="H86" i="17"/>
  <c r="Q83" i="18"/>
  <c r="H150" i="17"/>
  <c r="Q147" i="18"/>
  <c r="H104" i="17"/>
  <c r="Q101" i="18"/>
  <c r="H120" i="17"/>
  <c r="Q117" i="18"/>
  <c r="H136" i="17"/>
  <c r="Q133" i="18"/>
  <c r="H106" i="17"/>
  <c r="Q103" i="18"/>
  <c r="H122" i="17"/>
  <c r="Q119" i="18"/>
  <c r="AE5" i="18"/>
  <c r="Q5" i="18"/>
  <c r="H127" i="17"/>
  <c r="Q124" i="18"/>
  <c r="H113" i="17"/>
  <c r="Q110" i="18"/>
  <c r="H109" i="17"/>
  <c r="Q106" i="18"/>
  <c r="H107" i="17"/>
  <c r="Q104" i="18"/>
  <c r="H10" i="17"/>
  <c r="Q7" i="18"/>
  <c r="H74" i="17"/>
  <c r="Q71" i="18"/>
  <c r="H38" i="17"/>
  <c r="Q35" i="18"/>
  <c r="H138" i="17"/>
  <c r="Q135" i="18"/>
  <c r="H50" i="17"/>
  <c r="Q47" i="18"/>
  <c r="AE96" i="18"/>
  <c r="AE110" i="18"/>
  <c r="AE112" i="18"/>
  <c r="N19" i="17"/>
  <c r="AC16" i="18"/>
  <c r="P19" i="17" s="1"/>
  <c r="N35" i="17"/>
  <c r="AC32" i="18"/>
  <c r="P35" i="17" s="1"/>
  <c r="N51" i="17"/>
  <c r="AC48" i="18"/>
  <c r="P51" i="17" s="1"/>
  <c r="N67" i="17"/>
  <c r="AC64" i="18"/>
  <c r="P67" i="17" s="1"/>
  <c r="N83" i="17"/>
  <c r="AC80" i="18"/>
  <c r="P83" i="17" s="1"/>
  <c r="N99" i="17"/>
  <c r="AC96" i="18"/>
  <c r="P99" i="17" s="1"/>
  <c r="N115" i="17"/>
  <c r="AC112" i="18"/>
  <c r="P115" i="17" s="1"/>
  <c r="N131" i="17"/>
  <c r="AC128" i="18"/>
  <c r="P131" i="17" s="1"/>
  <c r="N147" i="17"/>
  <c r="AC144" i="18"/>
  <c r="P147" i="17" s="1"/>
  <c r="AE135" i="18"/>
  <c r="AE115" i="18"/>
  <c r="AE99" i="18"/>
  <c r="AE83" i="18"/>
  <c r="AE67" i="18"/>
  <c r="AE51" i="18"/>
  <c r="AE35" i="18"/>
  <c r="AE19" i="18"/>
  <c r="AE109" i="18"/>
  <c r="AE151" i="18"/>
  <c r="AE113" i="18"/>
  <c r="AC37" i="18"/>
  <c r="P40" i="17" s="1"/>
  <c r="AE116" i="18"/>
  <c r="AE133" i="18"/>
  <c r="AE101" i="18"/>
  <c r="AE94" i="18"/>
  <c r="AE104" i="18"/>
  <c r="N23" i="17"/>
  <c r="AC20" i="18"/>
  <c r="P23" i="17" s="1"/>
  <c r="N39" i="17"/>
  <c r="AC36" i="18"/>
  <c r="P39" i="17" s="1"/>
  <c r="N55" i="17"/>
  <c r="AC52" i="18"/>
  <c r="P55" i="17" s="1"/>
  <c r="N71" i="17"/>
  <c r="AC68" i="18"/>
  <c r="P71" i="17" s="1"/>
  <c r="N87" i="17"/>
  <c r="AC84" i="18"/>
  <c r="P87" i="17" s="1"/>
  <c r="N103" i="17"/>
  <c r="AC100" i="18"/>
  <c r="P103" i="17" s="1"/>
  <c r="N119" i="17"/>
  <c r="AC116" i="18"/>
  <c r="P119" i="17" s="1"/>
  <c r="N135" i="17"/>
  <c r="AC132" i="18"/>
  <c r="P135" i="17" s="1"/>
  <c r="N151" i="17"/>
  <c r="AC148" i="18"/>
  <c r="P151" i="17" s="1"/>
  <c r="AE127" i="18"/>
  <c r="AE111" i="18"/>
  <c r="AE95" i="18"/>
  <c r="AE79" i="18"/>
  <c r="AE47" i="18"/>
  <c r="AE31" i="18"/>
  <c r="AE15" i="18"/>
  <c r="AE130" i="18"/>
  <c r="AE125" i="18"/>
  <c r="AC149" i="18"/>
  <c r="P152" i="17" s="1"/>
  <c r="AE97" i="18"/>
  <c r="AE108" i="18"/>
  <c r="N17" i="17"/>
  <c r="AC14" i="18"/>
  <c r="P17" i="17" s="1"/>
  <c r="N25" i="17"/>
  <c r="AC22" i="18"/>
  <c r="P25" i="17" s="1"/>
  <c r="N33" i="17"/>
  <c r="AC30" i="18"/>
  <c r="P33" i="17" s="1"/>
  <c r="N41" i="17"/>
  <c r="AC38" i="18"/>
  <c r="P41" i="17" s="1"/>
  <c r="N49" i="17"/>
  <c r="AC46" i="18"/>
  <c r="P49" i="17" s="1"/>
  <c r="N57" i="17"/>
  <c r="AC54" i="18"/>
  <c r="P57" i="17" s="1"/>
  <c r="N65" i="17"/>
  <c r="AC62" i="18"/>
  <c r="P65" i="17" s="1"/>
  <c r="N73" i="17"/>
  <c r="AC70" i="18"/>
  <c r="P73" i="17" s="1"/>
  <c r="N81" i="17"/>
  <c r="AC78" i="18"/>
  <c r="P81" i="17" s="1"/>
  <c r="N89" i="17"/>
  <c r="AC86" i="18"/>
  <c r="P89" i="17" s="1"/>
  <c r="N97" i="17"/>
  <c r="AC94" i="18"/>
  <c r="P97" i="17" s="1"/>
  <c r="N105" i="17"/>
  <c r="AC102" i="18"/>
  <c r="P105" i="17" s="1"/>
  <c r="N113" i="17"/>
  <c r="AC110" i="18"/>
  <c r="P113" i="17" s="1"/>
  <c r="AE122" i="18"/>
  <c r="AE117" i="18"/>
  <c r="AC41" i="18"/>
  <c r="P44" i="17" s="1"/>
  <c r="AC17" i="18"/>
  <c r="P20" i="17" s="1"/>
  <c r="AC101" i="18"/>
  <c r="P104" i="17" s="1"/>
  <c r="AC21" i="18"/>
  <c r="P24" i="17" s="1"/>
  <c r="AC121" i="18"/>
  <c r="P124" i="17" s="1"/>
  <c r="AC9" i="18"/>
  <c r="P12" i="17" s="1"/>
  <c r="AC81" i="18"/>
  <c r="P84" i="17" s="1"/>
  <c r="AC61" i="18"/>
  <c r="P64" i="17" s="1"/>
  <c r="AC13" i="18"/>
  <c r="P16" i="17" s="1"/>
  <c r="AC153" i="18"/>
  <c r="P156" i="17" s="1"/>
  <c r="AE128" i="18"/>
  <c r="N11" i="17"/>
  <c r="AC8" i="18"/>
  <c r="P11" i="17" s="1"/>
  <c r="N27" i="17"/>
  <c r="AC24" i="18"/>
  <c r="P27" i="17" s="1"/>
  <c r="N43" i="17"/>
  <c r="AC40" i="18"/>
  <c r="P43" i="17" s="1"/>
  <c r="N59" i="17"/>
  <c r="AC56" i="18"/>
  <c r="P59" i="17" s="1"/>
  <c r="N75" i="17"/>
  <c r="AC72" i="18"/>
  <c r="P75" i="17" s="1"/>
  <c r="N91" i="17"/>
  <c r="AC88" i="18"/>
  <c r="P91" i="17" s="1"/>
  <c r="N107" i="17"/>
  <c r="AC104" i="18"/>
  <c r="P107" i="17" s="1"/>
  <c r="N123" i="17"/>
  <c r="AC120" i="18"/>
  <c r="P123" i="17" s="1"/>
  <c r="N139" i="17"/>
  <c r="AC136" i="18"/>
  <c r="P139" i="17" s="1"/>
  <c r="N155" i="17"/>
  <c r="AC152" i="18"/>
  <c r="P155" i="17" s="1"/>
  <c r="AE123" i="18"/>
  <c r="AE107" i="18"/>
  <c r="AE91" i="18"/>
  <c r="AE114" i="18"/>
  <c r="AE139" i="18"/>
  <c r="AE118" i="18"/>
  <c r="AC69" i="18"/>
  <c r="P72" i="17" s="1"/>
  <c r="AE132" i="18"/>
  <c r="AE100" i="18"/>
  <c r="AC6" i="18"/>
  <c r="P9" i="17" s="1"/>
  <c r="N9" i="17"/>
  <c r="AE106" i="18"/>
  <c r="AC89" i="18"/>
  <c r="P92" i="17" s="1"/>
  <c r="AC57" i="18"/>
  <c r="P60" i="17" s="1"/>
  <c r="D12" i="14"/>
  <c r="H8" i="17"/>
  <c r="L8" i="17"/>
  <c r="AE126" i="18"/>
  <c r="AE6" i="18"/>
  <c r="AC109" i="18"/>
  <c r="P112" i="17" s="1"/>
  <c r="N15" i="17"/>
  <c r="AC12" i="18"/>
  <c r="P15" i="17" s="1"/>
  <c r="N31" i="17"/>
  <c r="AC28" i="18"/>
  <c r="P31" i="17" s="1"/>
  <c r="N47" i="17"/>
  <c r="AC44" i="18"/>
  <c r="P47" i="17" s="1"/>
  <c r="N63" i="17"/>
  <c r="AC60" i="18"/>
  <c r="P63" i="17" s="1"/>
  <c r="N79" i="17"/>
  <c r="AC76" i="18"/>
  <c r="P79" i="17" s="1"/>
  <c r="N95" i="17"/>
  <c r="AC92" i="18"/>
  <c r="P95" i="17" s="1"/>
  <c r="N111" i="17"/>
  <c r="AC108" i="18"/>
  <c r="P111" i="17" s="1"/>
  <c r="N127" i="17"/>
  <c r="AC124" i="18"/>
  <c r="P127" i="17" s="1"/>
  <c r="N143" i="17"/>
  <c r="AC140" i="18"/>
  <c r="P143" i="17" s="1"/>
  <c r="AE147" i="18"/>
  <c r="AE119" i="18"/>
  <c r="AE103" i="18"/>
  <c r="AE87" i="18"/>
  <c r="AE71" i="18"/>
  <c r="AE55" i="18"/>
  <c r="AE39" i="18"/>
  <c r="AE23" i="18"/>
  <c r="AE7" i="18"/>
  <c r="AE98" i="18"/>
  <c r="AC113" i="18"/>
  <c r="P116" i="17" s="1"/>
  <c r="AE93" i="18"/>
  <c r="AE131" i="18"/>
  <c r="AE102" i="18"/>
  <c r="AE129" i="18"/>
  <c r="AC85" i="18"/>
  <c r="P88" i="17" s="1"/>
  <c r="AE124" i="18"/>
  <c r="N13" i="17"/>
  <c r="AC10" i="18"/>
  <c r="P13" i="17" s="1"/>
  <c r="N21" i="17"/>
  <c r="AC18" i="18"/>
  <c r="P21" i="17" s="1"/>
  <c r="N29" i="17"/>
  <c r="AC26" i="18"/>
  <c r="P29" i="17" s="1"/>
  <c r="N37" i="17"/>
  <c r="AC34" i="18"/>
  <c r="P37" i="17" s="1"/>
  <c r="N45" i="17"/>
  <c r="AC42" i="18"/>
  <c r="P45" i="17" s="1"/>
  <c r="N53" i="17"/>
  <c r="AC50" i="18"/>
  <c r="P53" i="17" s="1"/>
  <c r="N61" i="17"/>
  <c r="AC58" i="18"/>
  <c r="P61" i="17" s="1"/>
  <c r="N69" i="17"/>
  <c r="AC66" i="18"/>
  <c r="P69" i="17" s="1"/>
  <c r="N77" i="17"/>
  <c r="AC74" i="18"/>
  <c r="P77" i="17" s="1"/>
  <c r="N85" i="17"/>
  <c r="AC82" i="18"/>
  <c r="P85" i="17" s="1"/>
  <c r="N93" i="17"/>
  <c r="AC90" i="18"/>
  <c r="P93" i="17" s="1"/>
  <c r="N101" i="17"/>
  <c r="AC98" i="18"/>
  <c r="P101" i="17" s="1"/>
  <c r="N109" i="17"/>
  <c r="AC106" i="18"/>
  <c r="P109" i="17" s="1"/>
  <c r="N117" i="17"/>
  <c r="AC114" i="18"/>
  <c r="P117" i="17" s="1"/>
  <c r="N141" i="17"/>
  <c r="AC138" i="18"/>
  <c r="P141" i="17" s="1"/>
  <c r="N149" i="17"/>
  <c r="AC146" i="18"/>
  <c r="P149" i="17" s="1"/>
  <c r="N157" i="17"/>
  <c r="AC154" i="18"/>
  <c r="P157" i="17" s="1"/>
  <c r="AC105" i="18"/>
  <c r="P108" i="17" s="1"/>
  <c r="AC33" i="18"/>
  <c r="P36" i="17" s="1"/>
  <c r="AC133" i="18"/>
  <c r="P136" i="17" s="1"/>
  <c r="AC65" i="18"/>
  <c r="P68" i="17" s="1"/>
  <c r="AC49" i="18"/>
  <c r="P52" i="17" s="1"/>
  <c r="AC25" i="18"/>
  <c r="P28" i="17" s="1"/>
  <c r="AC117" i="18"/>
  <c r="P120" i="17" s="1"/>
  <c r="AC137" i="18"/>
  <c r="P140" i="17" s="1"/>
  <c r="AC29" i="18"/>
  <c r="P32" i="17" s="1"/>
  <c r="AC73" i="18"/>
  <c r="P76" i="17" s="1"/>
  <c r="AC45" i="18"/>
  <c r="P48" i="17" s="1"/>
  <c r="V60" i="18"/>
  <c r="M63" i="17" s="1"/>
  <c r="V76" i="18"/>
  <c r="M79" i="17" s="1"/>
  <c r="V73" i="18"/>
  <c r="M76" i="17" s="1"/>
  <c r="V118" i="18"/>
  <c r="M121" i="17" s="1"/>
  <c r="V69" i="18"/>
  <c r="M72" i="17" s="1"/>
  <c r="V117" i="18"/>
  <c r="M120" i="17" s="1"/>
  <c r="V148" i="18"/>
  <c r="M151" i="17" s="1"/>
  <c r="V52" i="18"/>
  <c r="M55" i="17" s="1"/>
  <c r="V57" i="18"/>
  <c r="M60" i="17" s="1"/>
  <c r="V89" i="18"/>
  <c r="M92" i="17" s="1"/>
  <c r="V41" i="18"/>
  <c r="M44" i="17" s="1"/>
  <c r="V86" i="18"/>
  <c r="M89" i="17" s="1"/>
  <c r="V110" i="18"/>
  <c r="M113" i="17" s="1"/>
  <c r="V13" i="18"/>
  <c r="M16" i="17" s="1"/>
  <c r="V61" i="18"/>
  <c r="M64" i="17" s="1"/>
  <c r="V77" i="18"/>
  <c r="M80" i="17" s="1"/>
  <c r="V133" i="18"/>
  <c r="M136" i="17" s="1"/>
  <c r="V141" i="18"/>
  <c r="M144" i="17" s="1"/>
  <c r="V138" i="18"/>
  <c r="M141" i="17" s="1"/>
  <c r="V104" i="18"/>
  <c r="M107" i="17" s="1"/>
  <c r="V140" i="18"/>
  <c r="M143" i="17" s="1"/>
  <c r="V22" i="18"/>
  <c r="M25" i="17" s="1"/>
  <c r="V25" i="18"/>
  <c r="M28" i="17" s="1"/>
  <c r="V54" i="18"/>
  <c r="M57" i="17" s="1"/>
  <c r="V85" i="18"/>
  <c r="M88" i="17" s="1"/>
  <c r="V116" i="18"/>
  <c r="M119" i="17" s="1"/>
  <c r="V88" i="18"/>
  <c r="M91" i="17" s="1"/>
  <c r="V65" i="18"/>
  <c r="M68" i="17" s="1"/>
  <c r="V8" i="18"/>
  <c r="M11" i="17" s="1"/>
  <c r="V16" i="18"/>
  <c r="M19" i="17" s="1"/>
  <c r="V40" i="18"/>
  <c r="M43" i="17" s="1"/>
  <c r="V30" i="18"/>
  <c r="M33" i="17" s="1"/>
  <c r="V15" i="18"/>
  <c r="M18" i="17" s="1"/>
  <c r="V23" i="18"/>
  <c r="M26" i="17" s="1"/>
  <c r="V47" i="18"/>
  <c r="M50" i="17" s="1"/>
  <c r="V55" i="18"/>
  <c r="M58" i="17" s="1"/>
  <c r="V79" i="18"/>
  <c r="M82" i="17" s="1"/>
  <c r="V87" i="18"/>
  <c r="M90" i="17" s="1"/>
  <c r="V111" i="18"/>
  <c r="M114" i="17" s="1"/>
  <c r="V119" i="18"/>
  <c r="M122" i="17" s="1"/>
  <c r="V143" i="18"/>
  <c r="M146" i="17" s="1"/>
  <c r="V151" i="18"/>
  <c r="M154" i="17" s="1"/>
  <c r="V136" i="18"/>
  <c r="M139" i="17" s="1"/>
  <c r="V152" i="18"/>
  <c r="M155" i="17" s="1"/>
  <c r="V129" i="18"/>
  <c r="M132" i="17" s="1"/>
  <c r="V137" i="18"/>
  <c r="M140" i="17" s="1"/>
  <c r="V153" i="18"/>
  <c r="M156" i="17" s="1"/>
  <c r="V74" i="18"/>
  <c r="M77" i="17" s="1"/>
  <c r="V154" i="18"/>
  <c r="M157" i="17" s="1"/>
  <c r="V130" i="18"/>
  <c r="M133" i="17" s="1"/>
  <c r="V18" i="18"/>
  <c r="M21" i="17" s="1"/>
  <c r="V92" i="18"/>
  <c r="M95" i="17" s="1"/>
  <c r="V53" i="18"/>
  <c r="M56" i="17" s="1"/>
  <c r="V101" i="18"/>
  <c r="M104" i="17" s="1"/>
  <c r="V108" i="18"/>
  <c r="M111" i="17" s="1"/>
  <c r="V132" i="18"/>
  <c r="M135" i="17" s="1"/>
  <c r="V66" i="18"/>
  <c r="M69" i="17" s="1"/>
  <c r="V48" i="18"/>
  <c r="M51" i="17" s="1"/>
  <c r="V64" i="18"/>
  <c r="M67" i="17" s="1"/>
  <c r="V80" i="18"/>
  <c r="M83" i="17" s="1"/>
  <c r="V49" i="18"/>
  <c r="M52" i="17" s="1"/>
  <c r="V81" i="18"/>
  <c r="M84" i="17" s="1"/>
  <c r="V113" i="18"/>
  <c r="M116" i="17" s="1"/>
  <c r="V33" i="18"/>
  <c r="M36" i="17" s="1"/>
  <c r="V12" i="18"/>
  <c r="M15" i="17" s="1"/>
  <c r="V20" i="18"/>
  <c r="M23" i="17" s="1"/>
  <c r="V28" i="18"/>
  <c r="M31" i="17" s="1"/>
  <c r="V36" i="18"/>
  <c r="M39" i="17" s="1"/>
  <c r="V44" i="18"/>
  <c r="M47" i="17" s="1"/>
  <c r="V70" i="18"/>
  <c r="M73" i="17" s="1"/>
  <c r="V134" i="18"/>
  <c r="M137" i="17" s="1"/>
  <c r="V11" i="18"/>
  <c r="M14" i="17" s="1"/>
  <c r="V19" i="18"/>
  <c r="M22" i="17" s="1"/>
  <c r="V27" i="18"/>
  <c r="M30" i="17" s="1"/>
  <c r="V35" i="18"/>
  <c r="M38" i="17" s="1"/>
  <c r="V43" i="18"/>
  <c r="M46" i="17" s="1"/>
  <c r="V51" i="18"/>
  <c r="M54" i="17" s="1"/>
  <c r="V59" i="18"/>
  <c r="M62" i="17" s="1"/>
  <c r="V67" i="18"/>
  <c r="M70" i="17" s="1"/>
  <c r="V75" i="18"/>
  <c r="M78" i="17" s="1"/>
  <c r="V83" i="18"/>
  <c r="M86" i="17" s="1"/>
  <c r="V91" i="18"/>
  <c r="M94" i="17" s="1"/>
  <c r="V99" i="18"/>
  <c r="M102" i="17" s="1"/>
  <c r="V107" i="18"/>
  <c r="M110" i="17" s="1"/>
  <c r="V115" i="18"/>
  <c r="M118" i="17" s="1"/>
  <c r="V123" i="18"/>
  <c r="M126" i="17" s="1"/>
  <c r="V131" i="18"/>
  <c r="M134" i="17" s="1"/>
  <c r="V139" i="18"/>
  <c r="M142" i="17" s="1"/>
  <c r="V147" i="18"/>
  <c r="M150" i="17" s="1"/>
  <c r="V5" i="18"/>
  <c r="M8" i="17" s="1"/>
  <c r="V100" i="18"/>
  <c r="M103" i="17" s="1"/>
  <c r="V128" i="18"/>
  <c r="M131" i="17" s="1"/>
  <c r="V144" i="18"/>
  <c r="M147" i="17" s="1"/>
  <c r="V14" i="18"/>
  <c r="M17" i="17" s="1"/>
  <c r="V94" i="18"/>
  <c r="M97" i="17" s="1"/>
  <c r="V6" i="18"/>
  <c r="M9" i="17" s="1"/>
  <c r="V106" i="18"/>
  <c r="M109" i="17" s="1"/>
  <c r="V82" i="18"/>
  <c r="M85" i="17" s="1"/>
  <c r="V10" i="18"/>
  <c r="M13" i="17" s="1"/>
  <c r="V26" i="18"/>
  <c r="M29" i="17" s="1"/>
  <c r="V42" i="18"/>
  <c r="M45" i="17" s="1"/>
  <c r="V146" i="18"/>
  <c r="M149" i="17" s="1"/>
  <c r="P20" i="18"/>
  <c r="I23" i="17" s="1"/>
  <c r="P37" i="18"/>
  <c r="I40" i="17" s="1"/>
  <c r="P89" i="18"/>
  <c r="I92" i="17" s="1"/>
  <c r="P21" i="18"/>
  <c r="I24" i="17" s="1"/>
  <c r="P55" i="18"/>
  <c r="I58" i="17" s="1"/>
  <c r="P36" i="18"/>
  <c r="I39" i="17" s="1"/>
  <c r="P93" i="18"/>
  <c r="I96" i="17" s="1"/>
  <c r="P109" i="18"/>
  <c r="I112" i="17" s="1"/>
  <c r="P61" i="18"/>
  <c r="I64" i="17" s="1"/>
  <c r="P125" i="18"/>
  <c r="I128" i="17" s="1"/>
  <c r="P26" i="18"/>
  <c r="I29" i="17" s="1"/>
  <c r="P7" i="18"/>
  <c r="I10" i="17" s="1"/>
  <c r="P39" i="18"/>
  <c r="I42" i="17" s="1"/>
  <c r="P63" i="18"/>
  <c r="I66" i="17" s="1"/>
  <c r="P111" i="18"/>
  <c r="I114" i="17" s="1"/>
  <c r="P54" i="18"/>
  <c r="I57" i="17" s="1"/>
  <c r="P28" i="18"/>
  <c r="I31" i="17" s="1"/>
  <c r="P44" i="18"/>
  <c r="I47" i="17" s="1"/>
  <c r="P13" i="18"/>
  <c r="I16" i="17" s="1"/>
  <c r="P29" i="18"/>
  <c r="I32" i="17" s="1"/>
  <c r="P71" i="18"/>
  <c r="I74" i="17" s="1"/>
  <c r="P101" i="18"/>
  <c r="I104" i="17" s="1"/>
  <c r="P133" i="18"/>
  <c r="I136" i="17" s="1"/>
  <c r="P34" i="18"/>
  <c r="I37" i="17" s="1"/>
  <c r="P16" i="18"/>
  <c r="I19" i="17" s="1"/>
  <c r="P32" i="18"/>
  <c r="I35" i="17" s="1"/>
  <c r="P51" i="18"/>
  <c r="I54" i="17" s="1"/>
  <c r="P87" i="18"/>
  <c r="I90" i="17" s="1"/>
  <c r="P17" i="18"/>
  <c r="I20" i="17" s="1"/>
  <c r="P33" i="18"/>
  <c r="I36" i="17" s="1"/>
  <c r="P49" i="18"/>
  <c r="I52" i="17" s="1"/>
  <c r="P81" i="18"/>
  <c r="I84" i="17" s="1"/>
  <c r="P105" i="18"/>
  <c r="I108" i="17" s="1"/>
  <c r="P121" i="18"/>
  <c r="I124" i="17" s="1"/>
  <c r="P6" i="18"/>
  <c r="I9" i="17" s="1"/>
  <c r="P22" i="18"/>
  <c r="I25" i="17" s="1"/>
  <c r="P38" i="18"/>
  <c r="I41" i="17" s="1"/>
  <c r="P85" i="18"/>
  <c r="I88" i="17" s="1"/>
  <c r="P19" i="18"/>
  <c r="I22" i="17" s="1"/>
  <c r="P35" i="18"/>
  <c r="I38" i="17" s="1"/>
  <c r="P57" i="18"/>
  <c r="I60" i="17" s="1"/>
  <c r="P91" i="18"/>
  <c r="I94" i="17" s="1"/>
  <c r="P107" i="18"/>
  <c r="I110" i="17" s="1"/>
  <c r="P123" i="18"/>
  <c r="I126" i="17" s="1"/>
  <c r="P59" i="18"/>
  <c r="I62" i="17" s="1"/>
  <c r="P58" i="18"/>
  <c r="I61" i="17" s="1"/>
  <c r="P80" i="18"/>
  <c r="I83" i="17" s="1"/>
  <c r="P96" i="18"/>
  <c r="I99" i="17" s="1"/>
  <c r="P112" i="18"/>
  <c r="I115" i="17" s="1"/>
  <c r="P128" i="18"/>
  <c r="I131" i="17" s="1"/>
  <c r="P139" i="18"/>
  <c r="I142" i="17" s="1"/>
  <c r="P147" i="18"/>
  <c r="I150" i="17" s="1"/>
  <c r="P52" i="18"/>
  <c r="I55" i="17" s="1"/>
  <c r="P60" i="18"/>
  <c r="I63" i="17" s="1"/>
  <c r="P78" i="18"/>
  <c r="I81" i="17" s="1"/>
  <c r="P102" i="18"/>
  <c r="I105" i="17" s="1"/>
  <c r="P118" i="18"/>
  <c r="I121" i="17" s="1"/>
  <c r="P134" i="18"/>
  <c r="I137" i="17" s="1"/>
  <c r="P142" i="18"/>
  <c r="I145" i="17" s="1"/>
  <c r="P150" i="18"/>
  <c r="I153" i="17" s="1"/>
  <c r="P48" i="18"/>
  <c r="I51" i="17" s="1"/>
  <c r="P10" i="18"/>
  <c r="I13" i="17" s="1"/>
  <c r="P42" i="18"/>
  <c r="I45" i="17" s="1"/>
  <c r="P95" i="18"/>
  <c r="I98" i="17" s="1"/>
  <c r="P127" i="18"/>
  <c r="I130" i="17" s="1"/>
  <c r="P69" i="18"/>
  <c r="I72" i="17" s="1"/>
  <c r="P66" i="18"/>
  <c r="I69" i="17" s="1"/>
  <c r="P100" i="18"/>
  <c r="I103" i="17" s="1"/>
  <c r="P116" i="18"/>
  <c r="I119" i="17" s="1"/>
  <c r="P132" i="18"/>
  <c r="I135" i="17" s="1"/>
  <c r="P141" i="18"/>
  <c r="I144" i="17" s="1"/>
  <c r="P149" i="18"/>
  <c r="I152" i="17" s="1"/>
  <c r="P84" i="18"/>
  <c r="I87" i="17" s="1"/>
  <c r="P62" i="18"/>
  <c r="I65" i="17" s="1"/>
  <c r="P92" i="18"/>
  <c r="I95" i="17" s="1"/>
  <c r="P106" i="18"/>
  <c r="I109" i="17" s="1"/>
  <c r="P122" i="18"/>
  <c r="I125" i="17" s="1"/>
  <c r="P136" i="18"/>
  <c r="I139" i="17" s="1"/>
  <c r="P144" i="18"/>
  <c r="I147" i="17" s="1"/>
  <c r="P152" i="18"/>
  <c r="I155" i="17" s="1"/>
  <c r="P64" i="18"/>
  <c r="I67" i="17" s="1"/>
  <c r="P8" i="18"/>
  <c r="I11" i="17" s="1"/>
  <c r="P24" i="18"/>
  <c r="I27" i="17" s="1"/>
  <c r="P40" i="18"/>
  <c r="I43" i="17" s="1"/>
  <c r="P67" i="18"/>
  <c r="I70" i="17" s="1"/>
  <c r="P9" i="18"/>
  <c r="I12" i="17" s="1"/>
  <c r="P25" i="18"/>
  <c r="I28" i="17" s="1"/>
  <c r="P41" i="18"/>
  <c r="I44" i="17" s="1"/>
  <c r="P65" i="18"/>
  <c r="I68" i="17" s="1"/>
  <c r="P97" i="18"/>
  <c r="I100" i="17" s="1"/>
  <c r="P113" i="18"/>
  <c r="I116" i="17" s="1"/>
  <c r="P129" i="18"/>
  <c r="I132" i="17" s="1"/>
  <c r="P14" i="18"/>
  <c r="I17" i="17" s="1"/>
  <c r="P30" i="18"/>
  <c r="I33" i="17" s="1"/>
  <c r="P46" i="18"/>
  <c r="I49" i="17" s="1"/>
  <c r="P11" i="18"/>
  <c r="I14" i="17" s="1"/>
  <c r="P27" i="18"/>
  <c r="I30" i="17" s="1"/>
  <c r="P43" i="18"/>
  <c r="I46" i="17" s="1"/>
  <c r="P73" i="18"/>
  <c r="I76" i="17" s="1"/>
  <c r="P99" i="18"/>
  <c r="I102" i="17" s="1"/>
  <c r="P115" i="18"/>
  <c r="I118" i="17" s="1"/>
  <c r="P131" i="18"/>
  <c r="I134" i="17" s="1"/>
  <c r="P75" i="18"/>
  <c r="I78" i="17" s="1"/>
  <c r="P74" i="18"/>
  <c r="I77" i="17" s="1"/>
  <c r="P70" i="18"/>
  <c r="I73" i="17" s="1"/>
  <c r="P104" i="18"/>
  <c r="I107" i="17" s="1"/>
  <c r="P120" i="18"/>
  <c r="I123" i="17" s="1"/>
  <c r="P135" i="18"/>
  <c r="I138" i="17" s="1"/>
  <c r="P143" i="18"/>
  <c r="I146" i="17" s="1"/>
  <c r="P151" i="18"/>
  <c r="I154" i="17" s="1"/>
  <c r="P90" i="18"/>
  <c r="I93" i="17" s="1"/>
  <c r="P72" i="18"/>
  <c r="I75" i="17" s="1"/>
  <c r="P94" i="18"/>
  <c r="I97" i="17" s="1"/>
  <c r="P110" i="18"/>
  <c r="I113" i="17" s="1"/>
  <c r="P126" i="18"/>
  <c r="I129" i="17" s="1"/>
  <c r="P138" i="18"/>
  <c r="I141" i="17" s="1"/>
  <c r="P146" i="18"/>
  <c r="I149" i="17" s="1"/>
  <c r="P154" i="18"/>
  <c r="I157" i="17" s="1"/>
  <c r="P68" i="18"/>
  <c r="I71" i="17" s="1"/>
  <c r="P23" i="18"/>
  <c r="I26" i="17" s="1"/>
  <c r="P12" i="18"/>
  <c r="I15" i="17" s="1"/>
  <c r="P77" i="18"/>
  <c r="I80" i="17" s="1"/>
  <c r="P45" i="18"/>
  <c r="I48" i="17" s="1"/>
  <c r="P117" i="18"/>
  <c r="I120" i="17" s="1"/>
  <c r="P18" i="18"/>
  <c r="I21" i="17" s="1"/>
  <c r="P53" i="18"/>
  <c r="I56" i="17" s="1"/>
  <c r="P15" i="18"/>
  <c r="I18" i="17" s="1"/>
  <c r="P31" i="18"/>
  <c r="I34" i="17" s="1"/>
  <c r="P47" i="18"/>
  <c r="I50" i="17" s="1"/>
  <c r="P79" i="18"/>
  <c r="I82" i="17" s="1"/>
  <c r="P103" i="18"/>
  <c r="I106" i="17" s="1"/>
  <c r="P119" i="18"/>
  <c r="I122" i="17" s="1"/>
  <c r="P83" i="18"/>
  <c r="I86" i="17" s="1"/>
  <c r="P50" i="18"/>
  <c r="I53" i="17" s="1"/>
  <c r="P82" i="18"/>
  <c r="I85" i="17" s="1"/>
  <c r="P86" i="18"/>
  <c r="I89" i="17" s="1"/>
  <c r="P108" i="18"/>
  <c r="I111" i="17" s="1"/>
  <c r="P124" i="18"/>
  <c r="I127" i="17" s="1"/>
  <c r="P137" i="18"/>
  <c r="I140" i="17" s="1"/>
  <c r="P145" i="18"/>
  <c r="I148" i="17" s="1"/>
  <c r="P153" i="18"/>
  <c r="I156" i="17" s="1"/>
  <c r="P56" i="18"/>
  <c r="I59" i="17" s="1"/>
  <c r="P76" i="18"/>
  <c r="I79" i="17" s="1"/>
  <c r="P98" i="18"/>
  <c r="I101" i="17" s="1"/>
  <c r="P114" i="18"/>
  <c r="I117" i="17" s="1"/>
  <c r="P130" i="18"/>
  <c r="I133" i="17" s="1"/>
  <c r="P140" i="18"/>
  <c r="I143" i="17" s="1"/>
  <c r="P148" i="18"/>
  <c r="I151" i="17" s="1"/>
  <c r="P5" i="18"/>
  <c r="I8" i="17" s="1"/>
  <c r="P88" i="18"/>
  <c r="I91" i="17" s="1"/>
  <c r="DK62" i="2"/>
  <c r="DP6" i="2"/>
  <c r="F75" i="14" s="1"/>
  <c r="DP12" i="2"/>
  <c r="F81" i="14" s="1"/>
  <c r="C45" i="14"/>
  <c r="C46" i="14"/>
  <c r="C47" i="14"/>
  <c r="C48" i="14"/>
  <c r="C49" i="14"/>
  <c r="C50" i="14"/>
  <c r="C51" i="14"/>
  <c r="C52" i="14"/>
  <c r="C44" i="14"/>
  <c r="CN6" i="2"/>
  <c r="CN7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N34" i="2"/>
  <c r="CN35" i="2"/>
  <c r="CN36" i="2"/>
  <c r="CN37" i="2"/>
  <c r="CN38" i="2"/>
  <c r="CN39" i="2"/>
  <c r="CN40" i="2"/>
  <c r="CN41" i="2"/>
  <c r="CN42" i="2"/>
  <c r="CN43" i="2"/>
  <c r="CN44" i="2"/>
  <c r="CN45" i="2"/>
  <c r="CN46" i="2"/>
  <c r="CN47" i="2"/>
  <c r="CN48" i="2"/>
  <c r="CN49" i="2"/>
  <c r="CN50" i="2"/>
  <c r="CN51" i="2"/>
  <c r="CN52" i="2"/>
  <c r="CN53" i="2"/>
  <c r="CN54" i="2"/>
  <c r="CN55" i="2"/>
  <c r="CN56" i="2"/>
  <c r="CN57" i="2"/>
  <c r="CN58" i="2"/>
  <c r="CN59" i="2"/>
  <c r="CN60" i="2"/>
  <c r="CN5" i="2"/>
  <c r="V126" i="18" l="1"/>
  <c r="M129" i="17" s="1"/>
  <c r="V120" i="18"/>
  <c r="M123" i="17" s="1"/>
  <c r="V135" i="18"/>
  <c r="M138" i="17" s="1"/>
  <c r="V103" i="18"/>
  <c r="M106" i="17" s="1"/>
  <c r="V71" i="18"/>
  <c r="M74" i="17" s="1"/>
  <c r="V39" i="18"/>
  <c r="M42" i="17" s="1"/>
  <c r="V7" i="18"/>
  <c r="M10" i="17" s="1"/>
  <c r="V32" i="18"/>
  <c r="M35" i="17" s="1"/>
  <c r="V17" i="18"/>
  <c r="M20" i="17" s="1"/>
  <c r="V72" i="18"/>
  <c r="M75" i="17" s="1"/>
  <c r="V37" i="18"/>
  <c r="M40" i="17" s="1"/>
  <c r="V105" i="18"/>
  <c r="M108" i="17" s="1"/>
  <c r="V124" i="18"/>
  <c r="M127" i="17" s="1"/>
  <c r="V38" i="18"/>
  <c r="M41" i="17" s="1"/>
  <c r="V109" i="18"/>
  <c r="M112" i="17" s="1"/>
  <c r="V45" i="18"/>
  <c r="M48" i="17" s="1"/>
  <c r="V46" i="18"/>
  <c r="M49" i="17" s="1"/>
  <c r="V9" i="18"/>
  <c r="M12" i="17" s="1"/>
  <c r="V84" i="18"/>
  <c r="M87" i="17" s="1"/>
  <c r="V96" i="18"/>
  <c r="M99" i="17" s="1"/>
  <c r="V21" i="18"/>
  <c r="M24" i="17" s="1"/>
  <c r="V34" i="18"/>
  <c r="M37" i="17" s="1"/>
  <c r="V125" i="18"/>
  <c r="M128" i="17" s="1"/>
  <c r="E12" i="14"/>
  <c r="V142" i="18"/>
  <c r="M145" i="17" s="1"/>
  <c r="V50" i="18"/>
  <c r="M53" i="17" s="1"/>
  <c r="V145" i="18"/>
  <c r="M148" i="17" s="1"/>
  <c r="V62" i="18"/>
  <c r="M65" i="17" s="1"/>
  <c r="V58" i="18"/>
  <c r="M61" i="17" s="1"/>
  <c r="V127" i="18"/>
  <c r="M130" i="17" s="1"/>
  <c r="V95" i="18"/>
  <c r="M98" i="17" s="1"/>
  <c r="V63" i="18"/>
  <c r="M66" i="17" s="1"/>
  <c r="V31" i="18"/>
  <c r="M34" i="17" s="1"/>
  <c r="V102" i="18"/>
  <c r="M105" i="17" s="1"/>
  <c r="V24" i="18"/>
  <c r="M27" i="17" s="1"/>
  <c r="V97" i="18"/>
  <c r="M100" i="17" s="1"/>
  <c r="V56" i="18"/>
  <c r="M59" i="17" s="1"/>
  <c r="V122" i="18"/>
  <c r="M125" i="17" s="1"/>
  <c r="V98" i="18"/>
  <c r="M101" i="17" s="1"/>
  <c r="V112" i="18"/>
  <c r="M115" i="17" s="1"/>
  <c r="V149" i="18"/>
  <c r="M152" i="17" s="1"/>
  <c r="V93" i="18"/>
  <c r="M96" i="17" s="1"/>
  <c r="V29" i="18"/>
  <c r="M32" i="17" s="1"/>
  <c r="V150" i="18"/>
  <c r="M153" i="17" s="1"/>
  <c r="V121" i="18"/>
  <c r="M124" i="17" s="1"/>
  <c r="V68" i="18"/>
  <c r="M71" i="17" s="1"/>
  <c r="V90" i="18"/>
  <c r="M93" i="17" s="1"/>
  <c r="V78" i="18"/>
  <c r="M81" i="17" s="1"/>
  <c r="V114" i="18"/>
  <c r="M117" i="17" s="1"/>
  <c r="R47" i="18"/>
  <c r="R35" i="18"/>
  <c r="R106" i="18"/>
  <c r="R124" i="18"/>
  <c r="R119" i="18"/>
  <c r="R133" i="18"/>
  <c r="R101" i="18"/>
  <c r="R83" i="18"/>
  <c r="R112" i="18"/>
  <c r="R102" i="18"/>
  <c r="R99" i="18"/>
  <c r="R97" i="18"/>
  <c r="R23" i="18"/>
  <c r="R123" i="18"/>
  <c r="R31" i="18"/>
  <c r="R98" i="18"/>
  <c r="R115" i="18"/>
  <c r="R96" i="18"/>
  <c r="R91" i="18"/>
  <c r="R79" i="18"/>
  <c r="R67" i="18"/>
  <c r="R39" i="18"/>
  <c r="R122" i="18"/>
  <c r="R94" i="18"/>
  <c r="R127" i="18"/>
  <c r="R95" i="18"/>
  <c r="R109" i="18"/>
  <c r="R114" i="18"/>
  <c r="R121" i="18"/>
  <c r="R87" i="18"/>
  <c r="R135" i="18"/>
  <c r="R71" i="18"/>
  <c r="R104" i="18"/>
  <c r="R110" i="18"/>
  <c r="R103" i="18"/>
  <c r="R117" i="18"/>
  <c r="R147" i="18"/>
  <c r="R19" i="18"/>
  <c r="R130" i="18"/>
  <c r="R131" i="18"/>
  <c r="R113" i="18"/>
  <c r="R151" i="18"/>
  <c r="R118" i="18"/>
  <c r="R105" i="18"/>
  <c r="R55" i="18"/>
  <c r="R116" i="18"/>
  <c r="R129" i="18"/>
  <c r="R100" i="18"/>
  <c r="R15" i="18"/>
  <c r="R139" i="18"/>
  <c r="R128" i="18"/>
  <c r="R126" i="18"/>
  <c r="R108" i="18"/>
  <c r="R111" i="18"/>
  <c r="R125" i="18"/>
  <c r="R93" i="18"/>
  <c r="R51" i="18"/>
  <c r="R132" i="18"/>
  <c r="R63" i="18"/>
  <c r="R107" i="18"/>
  <c r="R7" i="18"/>
  <c r="R6" i="18"/>
  <c r="R5" i="18"/>
  <c r="F12" i="14"/>
  <c r="DP10" i="2"/>
  <c r="F79" i="14" s="1"/>
  <c r="DP5" i="2"/>
  <c r="F74" i="14" s="1"/>
  <c r="DP11" i="2"/>
  <c r="F80" i="14" s="1"/>
  <c r="DP7" i="2"/>
  <c r="F76" i="14" s="1"/>
  <c r="DP13" i="2"/>
  <c r="F82" i="14" s="1"/>
  <c r="DP9" i="2"/>
  <c r="F78" i="14" s="1"/>
  <c r="DP8" i="2"/>
  <c r="F77" i="14" s="1"/>
  <c r="BE6" i="2"/>
  <c r="BE7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6" i="2"/>
  <c r="BE147" i="2"/>
  <c r="BE148" i="2"/>
  <c r="BE149" i="2"/>
  <c r="BE150" i="2"/>
  <c r="BE151" i="2"/>
  <c r="BE152" i="2"/>
  <c r="BE153" i="2"/>
  <c r="BE154" i="2"/>
  <c r="BE5" i="2"/>
  <c r="DP15" i="2" l="1"/>
  <c r="CF18" i="2"/>
  <c r="D37" i="14" s="1"/>
  <c r="CF17" i="2"/>
  <c r="D36" i="14" s="1"/>
  <c r="CF6" i="2"/>
  <c r="D25" i="14" s="1"/>
  <c r="CF7" i="2"/>
  <c r="D26" i="14" s="1"/>
  <c r="CF8" i="2"/>
  <c r="D27" i="14" s="1"/>
  <c r="CF9" i="2"/>
  <c r="D28" i="14" s="1"/>
  <c r="CF10" i="2"/>
  <c r="D29" i="14" s="1"/>
  <c r="CF11" i="2"/>
  <c r="D30" i="14" s="1"/>
  <c r="CF12" i="2"/>
  <c r="D31" i="14" s="1"/>
  <c r="CF13" i="2"/>
  <c r="D32" i="14" s="1"/>
  <c r="CF14" i="2"/>
  <c r="D33" i="14" s="1"/>
  <c r="CF15" i="2"/>
  <c r="D34" i="14" s="1"/>
  <c r="CF16" i="2"/>
  <c r="D35" i="14" s="1"/>
  <c r="CF5" i="2"/>
  <c r="C13" i="8" l="1"/>
  <c r="BX6" i="2" l="1"/>
  <c r="BY6" i="2"/>
  <c r="BZ6" i="2"/>
  <c r="BX7" i="2"/>
  <c r="BY7" i="2"/>
  <c r="BZ7" i="2"/>
  <c r="BX8" i="2"/>
  <c r="BY8" i="2"/>
  <c r="BZ8" i="2"/>
  <c r="BX9" i="2"/>
  <c r="BY9" i="2"/>
  <c r="BZ9" i="2"/>
  <c r="BX10" i="2"/>
  <c r="BY10" i="2"/>
  <c r="BZ10" i="2"/>
  <c r="BX11" i="2"/>
  <c r="BY11" i="2"/>
  <c r="BZ11" i="2"/>
  <c r="BX12" i="2"/>
  <c r="BY12" i="2"/>
  <c r="BZ12" i="2"/>
  <c r="BX13" i="2"/>
  <c r="BY13" i="2"/>
  <c r="BZ13" i="2"/>
  <c r="BX14" i="2"/>
  <c r="BY14" i="2"/>
  <c r="BZ14" i="2"/>
  <c r="BX15" i="2"/>
  <c r="BY15" i="2"/>
  <c r="BZ15" i="2"/>
  <c r="BX16" i="2"/>
  <c r="BY16" i="2"/>
  <c r="BZ16" i="2"/>
  <c r="BX17" i="2"/>
  <c r="BY17" i="2"/>
  <c r="BZ17" i="2"/>
  <c r="BX18" i="2"/>
  <c r="BY18" i="2"/>
  <c r="BZ18" i="2"/>
  <c r="BX19" i="2"/>
  <c r="BY19" i="2"/>
  <c r="BZ19" i="2"/>
  <c r="BX20" i="2"/>
  <c r="BY20" i="2"/>
  <c r="BZ20" i="2"/>
  <c r="BX21" i="2"/>
  <c r="BY21" i="2"/>
  <c r="BZ21" i="2"/>
  <c r="BX22" i="2"/>
  <c r="BY22" i="2"/>
  <c r="BZ22" i="2"/>
  <c r="BX23" i="2"/>
  <c r="BY23" i="2"/>
  <c r="BZ23" i="2"/>
  <c r="BX24" i="2"/>
  <c r="BY24" i="2"/>
  <c r="BZ24" i="2"/>
  <c r="BX25" i="2"/>
  <c r="BY25" i="2"/>
  <c r="BZ25" i="2"/>
  <c r="BX26" i="2"/>
  <c r="BY26" i="2"/>
  <c r="BZ26" i="2"/>
  <c r="BX27" i="2"/>
  <c r="BY27" i="2"/>
  <c r="BZ27" i="2"/>
  <c r="BX28" i="2"/>
  <c r="BY28" i="2"/>
  <c r="BZ28" i="2"/>
  <c r="BX29" i="2"/>
  <c r="BY29" i="2"/>
  <c r="BZ29" i="2"/>
  <c r="BX30" i="2"/>
  <c r="BY30" i="2"/>
  <c r="BZ30" i="2"/>
  <c r="BX31" i="2"/>
  <c r="BY31" i="2"/>
  <c r="BZ31" i="2"/>
  <c r="BX32" i="2"/>
  <c r="BY32" i="2"/>
  <c r="BZ32" i="2"/>
  <c r="BX33" i="2"/>
  <c r="BY33" i="2"/>
  <c r="BZ33" i="2"/>
  <c r="BX34" i="2"/>
  <c r="BY34" i="2"/>
  <c r="BZ34" i="2"/>
  <c r="BX35" i="2"/>
  <c r="BY35" i="2"/>
  <c r="BZ35" i="2"/>
  <c r="BX36" i="2"/>
  <c r="BY36" i="2"/>
  <c r="BZ36" i="2"/>
  <c r="BX37" i="2"/>
  <c r="BY37" i="2"/>
  <c r="BZ37" i="2"/>
  <c r="BX38" i="2"/>
  <c r="BY38" i="2"/>
  <c r="BZ38" i="2"/>
  <c r="BX39" i="2"/>
  <c r="BY39" i="2"/>
  <c r="BZ39" i="2"/>
  <c r="BX40" i="2"/>
  <c r="BY40" i="2"/>
  <c r="BZ40" i="2"/>
  <c r="BX41" i="2"/>
  <c r="BY41" i="2"/>
  <c r="BZ41" i="2"/>
  <c r="BX42" i="2"/>
  <c r="BY42" i="2"/>
  <c r="BZ42" i="2"/>
  <c r="BX43" i="2"/>
  <c r="BY43" i="2"/>
  <c r="BZ43" i="2"/>
  <c r="BX44" i="2"/>
  <c r="BY44" i="2"/>
  <c r="BZ44" i="2"/>
  <c r="BX45" i="2"/>
  <c r="BY45" i="2"/>
  <c r="BZ45" i="2"/>
  <c r="BX46" i="2"/>
  <c r="BY46" i="2"/>
  <c r="BZ46" i="2"/>
  <c r="BX47" i="2"/>
  <c r="BY47" i="2"/>
  <c r="BZ47" i="2"/>
  <c r="BX48" i="2"/>
  <c r="BY48" i="2"/>
  <c r="BZ48" i="2"/>
  <c r="BX49" i="2"/>
  <c r="BY49" i="2"/>
  <c r="BZ49" i="2"/>
  <c r="BX50" i="2"/>
  <c r="BY50" i="2"/>
  <c r="BZ50" i="2"/>
  <c r="BX51" i="2"/>
  <c r="BY51" i="2"/>
  <c r="BZ51" i="2"/>
  <c r="BX52" i="2"/>
  <c r="BY52" i="2"/>
  <c r="BZ52" i="2"/>
  <c r="BX53" i="2"/>
  <c r="BY53" i="2"/>
  <c r="BZ53" i="2"/>
  <c r="BX54" i="2"/>
  <c r="BY54" i="2"/>
  <c r="BZ54" i="2"/>
  <c r="BX55" i="2"/>
  <c r="BY55" i="2"/>
  <c r="BZ55" i="2"/>
  <c r="BX56" i="2"/>
  <c r="BY56" i="2"/>
  <c r="BZ56" i="2"/>
  <c r="BX57" i="2"/>
  <c r="BY57" i="2"/>
  <c r="BZ57" i="2"/>
  <c r="BX58" i="2"/>
  <c r="BY58" i="2"/>
  <c r="BZ58" i="2"/>
  <c r="BX59" i="2"/>
  <c r="BY59" i="2"/>
  <c r="BZ59" i="2"/>
  <c r="BX60" i="2"/>
  <c r="BY60" i="2"/>
  <c r="BZ60" i="2"/>
  <c r="BX61" i="2"/>
  <c r="BY61" i="2"/>
  <c r="BZ61" i="2"/>
  <c r="BX62" i="2"/>
  <c r="BY62" i="2"/>
  <c r="BZ62" i="2"/>
  <c r="BX63" i="2"/>
  <c r="BY63" i="2"/>
  <c r="BZ63" i="2"/>
  <c r="BX64" i="2"/>
  <c r="BY64" i="2"/>
  <c r="BZ64" i="2"/>
  <c r="BX65" i="2"/>
  <c r="BY65" i="2"/>
  <c r="BZ65" i="2"/>
  <c r="BX66" i="2"/>
  <c r="BY66" i="2"/>
  <c r="BZ66" i="2"/>
  <c r="BX67" i="2"/>
  <c r="BY67" i="2"/>
  <c r="BZ67" i="2"/>
  <c r="BX68" i="2"/>
  <c r="BY68" i="2"/>
  <c r="BZ68" i="2"/>
  <c r="BX69" i="2"/>
  <c r="BY69" i="2"/>
  <c r="BZ69" i="2"/>
  <c r="BX70" i="2"/>
  <c r="BY70" i="2"/>
  <c r="BZ70" i="2"/>
  <c r="BX71" i="2"/>
  <c r="BY71" i="2"/>
  <c r="BZ71" i="2"/>
  <c r="BX72" i="2"/>
  <c r="BY72" i="2"/>
  <c r="BZ72" i="2"/>
  <c r="BX73" i="2"/>
  <c r="BY73" i="2"/>
  <c r="BZ73" i="2"/>
  <c r="BX74" i="2"/>
  <c r="BY74" i="2"/>
  <c r="BZ74" i="2"/>
  <c r="BX75" i="2"/>
  <c r="BY75" i="2"/>
  <c r="BZ75" i="2"/>
  <c r="BX76" i="2"/>
  <c r="BY76" i="2"/>
  <c r="BZ76" i="2"/>
  <c r="BX77" i="2"/>
  <c r="BY77" i="2"/>
  <c r="BZ77" i="2"/>
  <c r="BX78" i="2"/>
  <c r="BY78" i="2"/>
  <c r="BZ78" i="2"/>
  <c r="BX79" i="2"/>
  <c r="BY79" i="2"/>
  <c r="BZ79" i="2"/>
  <c r="BX80" i="2"/>
  <c r="BY80" i="2"/>
  <c r="BZ80" i="2"/>
  <c r="BX81" i="2"/>
  <c r="BY81" i="2"/>
  <c r="BZ81" i="2"/>
  <c r="BX82" i="2"/>
  <c r="BY82" i="2"/>
  <c r="BZ82" i="2"/>
  <c r="BX83" i="2"/>
  <c r="BY83" i="2"/>
  <c r="BZ83" i="2"/>
  <c r="BX84" i="2"/>
  <c r="BY84" i="2"/>
  <c r="BZ84" i="2"/>
  <c r="BX85" i="2"/>
  <c r="BY85" i="2"/>
  <c r="BZ85" i="2"/>
  <c r="BX86" i="2"/>
  <c r="BY86" i="2"/>
  <c r="BZ86" i="2"/>
  <c r="BX87" i="2"/>
  <c r="BY87" i="2"/>
  <c r="BZ87" i="2"/>
  <c r="BX88" i="2"/>
  <c r="BY88" i="2"/>
  <c r="BZ88" i="2"/>
  <c r="BX89" i="2"/>
  <c r="BY89" i="2"/>
  <c r="BZ89" i="2"/>
  <c r="BX90" i="2"/>
  <c r="BY90" i="2"/>
  <c r="BZ90" i="2"/>
  <c r="BX91" i="2"/>
  <c r="BY91" i="2"/>
  <c r="BZ91" i="2"/>
  <c r="BX92" i="2"/>
  <c r="BY92" i="2"/>
  <c r="BZ92" i="2"/>
  <c r="BX93" i="2"/>
  <c r="BY93" i="2"/>
  <c r="BZ93" i="2"/>
  <c r="BX94" i="2"/>
  <c r="BY94" i="2"/>
  <c r="BZ94" i="2"/>
  <c r="BX95" i="2"/>
  <c r="BY95" i="2"/>
  <c r="BZ95" i="2"/>
  <c r="BX96" i="2"/>
  <c r="BY96" i="2"/>
  <c r="BZ96" i="2"/>
  <c r="BX97" i="2"/>
  <c r="BY97" i="2"/>
  <c r="BZ97" i="2"/>
  <c r="BX98" i="2"/>
  <c r="BY98" i="2"/>
  <c r="BZ98" i="2"/>
  <c r="BX99" i="2"/>
  <c r="BY99" i="2"/>
  <c r="BZ99" i="2"/>
  <c r="BX100" i="2"/>
  <c r="BY100" i="2"/>
  <c r="BZ100" i="2"/>
  <c r="BX101" i="2"/>
  <c r="BY101" i="2"/>
  <c r="BZ101" i="2"/>
  <c r="BX102" i="2"/>
  <c r="BY102" i="2"/>
  <c r="BZ102" i="2"/>
  <c r="BX103" i="2"/>
  <c r="BY103" i="2"/>
  <c r="BZ103" i="2"/>
  <c r="BX104" i="2"/>
  <c r="BY104" i="2"/>
  <c r="BZ104" i="2"/>
  <c r="BX105" i="2"/>
  <c r="BY105" i="2"/>
  <c r="BZ105" i="2"/>
  <c r="BX106" i="2"/>
  <c r="BY106" i="2"/>
  <c r="BZ106" i="2"/>
  <c r="BX107" i="2"/>
  <c r="BY107" i="2"/>
  <c r="BZ107" i="2"/>
  <c r="BX108" i="2"/>
  <c r="BY108" i="2"/>
  <c r="BZ108" i="2"/>
  <c r="BX109" i="2"/>
  <c r="BY109" i="2"/>
  <c r="BZ109" i="2"/>
  <c r="BX110" i="2"/>
  <c r="BY110" i="2"/>
  <c r="BZ110" i="2"/>
  <c r="BX111" i="2"/>
  <c r="BY111" i="2"/>
  <c r="BZ111" i="2"/>
  <c r="BX112" i="2"/>
  <c r="BY112" i="2"/>
  <c r="BZ112" i="2"/>
  <c r="BX113" i="2"/>
  <c r="BY113" i="2"/>
  <c r="BZ113" i="2"/>
  <c r="BX114" i="2"/>
  <c r="BY114" i="2"/>
  <c r="BZ114" i="2"/>
  <c r="BX115" i="2"/>
  <c r="BY115" i="2"/>
  <c r="BZ115" i="2"/>
  <c r="BX116" i="2"/>
  <c r="BY116" i="2"/>
  <c r="BZ116" i="2"/>
  <c r="BX117" i="2"/>
  <c r="BY117" i="2"/>
  <c r="BZ117" i="2"/>
  <c r="BX118" i="2"/>
  <c r="BY118" i="2"/>
  <c r="BZ118" i="2"/>
  <c r="BX119" i="2"/>
  <c r="BY119" i="2"/>
  <c r="BZ119" i="2"/>
  <c r="BX120" i="2"/>
  <c r="BY120" i="2"/>
  <c r="BZ120" i="2"/>
  <c r="BX121" i="2"/>
  <c r="BY121" i="2"/>
  <c r="BZ121" i="2"/>
  <c r="BX122" i="2"/>
  <c r="BY122" i="2"/>
  <c r="BZ122" i="2"/>
  <c r="BX123" i="2"/>
  <c r="BY123" i="2"/>
  <c r="BZ123" i="2"/>
  <c r="BX124" i="2"/>
  <c r="BY124" i="2"/>
  <c r="BZ124" i="2"/>
  <c r="BX125" i="2"/>
  <c r="BY125" i="2"/>
  <c r="BZ125" i="2"/>
  <c r="BX126" i="2"/>
  <c r="BY126" i="2"/>
  <c r="BZ126" i="2"/>
  <c r="BX127" i="2"/>
  <c r="BY127" i="2"/>
  <c r="BZ127" i="2"/>
  <c r="BX128" i="2"/>
  <c r="BY128" i="2"/>
  <c r="BZ128" i="2"/>
  <c r="BX129" i="2"/>
  <c r="BY129" i="2"/>
  <c r="BZ129" i="2"/>
  <c r="BX130" i="2"/>
  <c r="BY130" i="2"/>
  <c r="BZ130" i="2"/>
  <c r="BX131" i="2"/>
  <c r="BY131" i="2"/>
  <c r="BZ131" i="2"/>
  <c r="BX132" i="2"/>
  <c r="BY132" i="2"/>
  <c r="BZ132" i="2"/>
  <c r="BX133" i="2"/>
  <c r="BY133" i="2"/>
  <c r="BZ133" i="2"/>
  <c r="BX134" i="2"/>
  <c r="BY134" i="2"/>
  <c r="BZ134" i="2"/>
  <c r="BX135" i="2"/>
  <c r="BY135" i="2"/>
  <c r="BZ135" i="2"/>
  <c r="BX136" i="2"/>
  <c r="BY136" i="2"/>
  <c r="BZ136" i="2"/>
  <c r="BX137" i="2"/>
  <c r="BY137" i="2"/>
  <c r="BZ137" i="2"/>
  <c r="BX138" i="2"/>
  <c r="BY138" i="2"/>
  <c r="BZ138" i="2"/>
  <c r="BX139" i="2"/>
  <c r="BY139" i="2"/>
  <c r="BZ139" i="2"/>
  <c r="BX140" i="2"/>
  <c r="BY140" i="2"/>
  <c r="BZ140" i="2"/>
  <c r="BX141" i="2"/>
  <c r="BY141" i="2"/>
  <c r="BZ141" i="2"/>
  <c r="BX142" i="2"/>
  <c r="BY142" i="2"/>
  <c r="BZ142" i="2"/>
  <c r="BX143" i="2"/>
  <c r="BY143" i="2"/>
  <c r="BZ143" i="2"/>
  <c r="BX144" i="2"/>
  <c r="BY144" i="2"/>
  <c r="BZ144" i="2"/>
  <c r="BX145" i="2"/>
  <c r="BY145" i="2"/>
  <c r="BZ145" i="2"/>
  <c r="BX146" i="2"/>
  <c r="BY146" i="2"/>
  <c r="BZ146" i="2"/>
  <c r="BX147" i="2"/>
  <c r="BY147" i="2"/>
  <c r="BZ147" i="2"/>
  <c r="BX148" i="2"/>
  <c r="BY148" i="2"/>
  <c r="BZ148" i="2"/>
  <c r="BX149" i="2"/>
  <c r="BY149" i="2"/>
  <c r="BZ149" i="2"/>
  <c r="BX150" i="2"/>
  <c r="BY150" i="2"/>
  <c r="BZ150" i="2"/>
  <c r="BX151" i="2"/>
  <c r="BY151" i="2"/>
  <c r="BZ151" i="2"/>
  <c r="BX152" i="2"/>
  <c r="BY152" i="2"/>
  <c r="BZ152" i="2"/>
  <c r="BX153" i="2"/>
  <c r="BY153" i="2"/>
  <c r="BZ153" i="2"/>
  <c r="BX154" i="2"/>
  <c r="BY154" i="2"/>
  <c r="BZ154" i="2"/>
  <c r="BZ5" i="2"/>
  <c r="BY5" i="2"/>
  <c r="BX5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71" i="2"/>
  <c r="BS72" i="2"/>
  <c r="BS73" i="2"/>
  <c r="BS74" i="2"/>
  <c r="BS75" i="2"/>
  <c r="BS76" i="2"/>
  <c r="BS77" i="2"/>
  <c r="BS78" i="2"/>
  <c r="BS79" i="2"/>
  <c r="BS80" i="2"/>
  <c r="BS81" i="2"/>
  <c r="BS82" i="2"/>
  <c r="BS83" i="2"/>
  <c r="BS84" i="2"/>
  <c r="BS85" i="2"/>
  <c r="BS86" i="2"/>
  <c r="BS87" i="2"/>
  <c r="BS88" i="2"/>
  <c r="BS89" i="2"/>
  <c r="BS90" i="2"/>
  <c r="BS91" i="2"/>
  <c r="BS92" i="2"/>
  <c r="BS93" i="2"/>
  <c r="BS94" i="2"/>
  <c r="BS95" i="2"/>
  <c r="BS96" i="2"/>
  <c r="BS97" i="2"/>
  <c r="BS98" i="2"/>
  <c r="BS99" i="2"/>
  <c r="BS100" i="2"/>
  <c r="BS101" i="2"/>
  <c r="BS102" i="2"/>
  <c r="BS103" i="2"/>
  <c r="BS104" i="2"/>
  <c r="BS105" i="2"/>
  <c r="BS106" i="2"/>
  <c r="BS107" i="2"/>
  <c r="BS108" i="2"/>
  <c r="BS109" i="2"/>
  <c r="BS110" i="2"/>
  <c r="BS111" i="2"/>
  <c r="BS112" i="2"/>
  <c r="BS113" i="2"/>
  <c r="BS114" i="2"/>
  <c r="BS115" i="2"/>
  <c r="BS116" i="2"/>
  <c r="BS117" i="2"/>
  <c r="BS118" i="2"/>
  <c r="BS119" i="2"/>
  <c r="BS120" i="2"/>
  <c r="BS121" i="2"/>
  <c r="BS122" i="2"/>
  <c r="BS123" i="2"/>
  <c r="BS124" i="2"/>
  <c r="BS125" i="2"/>
  <c r="BS126" i="2"/>
  <c r="BS127" i="2"/>
  <c r="BS128" i="2"/>
  <c r="BS129" i="2"/>
  <c r="BS130" i="2"/>
  <c r="BS131" i="2"/>
  <c r="BS132" i="2"/>
  <c r="BS133" i="2"/>
  <c r="BS134" i="2"/>
  <c r="BS135" i="2"/>
  <c r="BS136" i="2"/>
  <c r="BS137" i="2"/>
  <c r="BS138" i="2"/>
  <c r="BS139" i="2"/>
  <c r="BS140" i="2"/>
  <c r="BS141" i="2"/>
  <c r="BS142" i="2"/>
  <c r="BS143" i="2"/>
  <c r="BS144" i="2"/>
  <c r="BS145" i="2"/>
  <c r="BS146" i="2"/>
  <c r="BS147" i="2"/>
  <c r="BS148" i="2"/>
  <c r="BS149" i="2"/>
  <c r="BS150" i="2"/>
  <c r="BS151" i="2"/>
  <c r="BS152" i="2"/>
  <c r="BS153" i="2"/>
  <c r="BS154" i="2"/>
  <c r="AZ6" i="2"/>
  <c r="BA6" i="2"/>
  <c r="BB6" i="2"/>
  <c r="AZ7" i="2"/>
  <c r="BA7" i="2"/>
  <c r="BB7" i="2"/>
  <c r="AZ8" i="2"/>
  <c r="BA8" i="2"/>
  <c r="BB8" i="2"/>
  <c r="AZ9" i="2"/>
  <c r="BA9" i="2"/>
  <c r="BB9" i="2"/>
  <c r="AZ10" i="2"/>
  <c r="BA10" i="2"/>
  <c r="BB10" i="2"/>
  <c r="AZ11" i="2"/>
  <c r="BA11" i="2"/>
  <c r="BB11" i="2"/>
  <c r="AZ12" i="2"/>
  <c r="BA12" i="2"/>
  <c r="BB12" i="2"/>
  <c r="AZ13" i="2"/>
  <c r="BA13" i="2"/>
  <c r="BB13" i="2"/>
  <c r="AZ14" i="2"/>
  <c r="BA14" i="2"/>
  <c r="BB14" i="2"/>
  <c r="AZ15" i="2"/>
  <c r="BA15" i="2"/>
  <c r="BB15" i="2"/>
  <c r="AZ16" i="2"/>
  <c r="BA16" i="2"/>
  <c r="BB16" i="2"/>
  <c r="AZ17" i="2"/>
  <c r="BA17" i="2"/>
  <c r="BB17" i="2"/>
  <c r="AZ18" i="2"/>
  <c r="BA18" i="2"/>
  <c r="BB18" i="2"/>
  <c r="AZ19" i="2"/>
  <c r="BA19" i="2"/>
  <c r="BB19" i="2"/>
  <c r="AZ20" i="2"/>
  <c r="BA20" i="2"/>
  <c r="BB20" i="2"/>
  <c r="AZ21" i="2"/>
  <c r="BA21" i="2"/>
  <c r="BB21" i="2"/>
  <c r="AZ22" i="2"/>
  <c r="BA22" i="2"/>
  <c r="BB22" i="2"/>
  <c r="AZ23" i="2"/>
  <c r="BA23" i="2"/>
  <c r="BB23" i="2"/>
  <c r="AZ24" i="2"/>
  <c r="BA24" i="2"/>
  <c r="BB24" i="2"/>
  <c r="AZ25" i="2"/>
  <c r="BA25" i="2"/>
  <c r="BB25" i="2"/>
  <c r="AZ26" i="2"/>
  <c r="BA26" i="2"/>
  <c r="BB26" i="2"/>
  <c r="AZ27" i="2"/>
  <c r="BA27" i="2"/>
  <c r="BB27" i="2"/>
  <c r="AZ28" i="2"/>
  <c r="BA28" i="2"/>
  <c r="BB28" i="2"/>
  <c r="AZ29" i="2"/>
  <c r="BA29" i="2"/>
  <c r="BB29" i="2"/>
  <c r="AZ30" i="2"/>
  <c r="BA30" i="2"/>
  <c r="BB30" i="2"/>
  <c r="AZ31" i="2"/>
  <c r="BA31" i="2"/>
  <c r="BB31" i="2"/>
  <c r="AZ32" i="2"/>
  <c r="BA32" i="2"/>
  <c r="BB32" i="2"/>
  <c r="AZ33" i="2"/>
  <c r="BA33" i="2"/>
  <c r="BB33" i="2"/>
  <c r="AZ34" i="2"/>
  <c r="BA34" i="2"/>
  <c r="BB34" i="2"/>
  <c r="AZ35" i="2"/>
  <c r="BA35" i="2"/>
  <c r="BB35" i="2"/>
  <c r="AZ36" i="2"/>
  <c r="BA36" i="2"/>
  <c r="BB36" i="2"/>
  <c r="AZ37" i="2"/>
  <c r="BA37" i="2"/>
  <c r="BB37" i="2"/>
  <c r="AZ38" i="2"/>
  <c r="BA38" i="2"/>
  <c r="BB38" i="2"/>
  <c r="AZ39" i="2"/>
  <c r="BA39" i="2"/>
  <c r="BB39" i="2"/>
  <c r="AZ40" i="2"/>
  <c r="BA40" i="2"/>
  <c r="BB40" i="2"/>
  <c r="AZ41" i="2"/>
  <c r="BA41" i="2"/>
  <c r="BB41" i="2"/>
  <c r="AZ42" i="2"/>
  <c r="BA42" i="2"/>
  <c r="BB42" i="2"/>
  <c r="AZ43" i="2"/>
  <c r="BA43" i="2"/>
  <c r="BB43" i="2"/>
  <c r="AZ44" i="2"/>
  <c r="BA44" i="2"/>
  <c r="BB44" i="2"/>
  <c r="AZ45" i="2"/>
  <c r="BA45" i="2"/>
  <c r="BB45" i="2"/>
  <c r="AZ46" i="2"/>
  <c r="BA46" i="2"/>
  <c r="BB46" i="2"/>
  <c r="AZ47" i="2"/>
  <c r="BA47" i="2"/>
  <c r="BB47" i="2"/>
  <c r="AZ48" i="2"/>
  <c r="BA48" i="2"/>
  <c r="BB48" i="2"/>
  <c r="AZ49" i="2"/>
  <c r="BA49" i="2"/>
  <c r="BB49" i="2"/>
  <c r="AZ50" i="2"/>
  <c r="BA50" i="2"/>
  <c r="BB50" i="2"/>
  <c r="AZ51" i="2"/>
  <c r="BA51" i="2"/>
  <c r="BB51" i="2"/>
  <c r="AZ52" i="2"/>
  <c r="BA52" i="2"/>
  <c r="BB52" i="2"/>
  <c r="AZ53" i="2"/>
  <c r="BA53" i="2"/>
  <c r="BB53" i="2"/>
  <c r="AZ54" i="2"/>
  <c r="BA54" i="2"/>
  <c r="BB54" i="2"/>
  <c r="AZ55" i="2"/>
  <c r="BA55" i="2"/>
  <c r="BB55" i="2"/>
  <c r="AZ56" i="2"/>
  <c r="BA56" i="2"/>
  <c r="BB56" i="2"/>
  <c r="AZ57" i="2"/>
  <c r="BA57" i="2"/>
  <c r="BB57" i="2"/>
  <c r="AZ58" i="2"/>
  <c r="BA58" i="2"/>
  <c r="BB58" i="2"/>
  <c r="AZ59" i="2"/>
  <c r="BA59" i="2"/>
  <c r="BB59" i="2"/>
  <c r="AZ60" i="2"/>
  <c r="BA60" i="2"/>
  <c r="BB60" i="2"/>
  <c r="AZ61" i="2"/>
  <c r="BA61" i="2"/>
  <c r="BB61" i="2"/>
  <c r="AZ62" i="2"/>
  <c r="BA62" i="2"/>
  <c r="BB62" i="2"/>
  <c r="AZ63" i="2"/>
  <c r="BA63" i="2"/>
  <c r="BB63" i="2"/>
  <c r="AZ64" i="2"/>
  <c r="BA64" i="2"/>
  <c r="BB64" i="2"/>
  <c r="AZ65" i="2"/>
  <c r="BA65" i="2"/>
  <c r="BB65" i="2"/>
  <c r="AZ66" i="2"/>
  <c r="BA66" i="2"/>
  <c r="BB66" i="2"/>
  <c r="AZ67" i="2"/>
  <c r="BA67" i="2"/>
  <c r="BB67" i="2"/>
  <c r="AZ68" i="2"/>
  <c r="BA68" i="2"/>
  <c r="BB68" i="2"/>
  <c r="AZ69" i="2"/>
  <c r="BA69" i="2"/>
  <c r="BB69" i="2"/>
  <c r="AZ70" i="2"/>
  <c r="BA70" i="2"/>
  <c r="BB70" i="2"/>
  <c r="AZ71" i="2"/>
  <c r="BA71" i="2"/>
  <c r="BB71" i="2"/>
  <c r="AZ72" i="2"/>
  <c r="BA72" i="2"/>
  <c r="BB72" i="2"/>
  <c r="AZ73" i="2"/>
  <c r="BA73" i="2"/>
  <c r="BB73" i="2"/>
  <c r="AZ74" i="2"/>
  <c r="BA74" i="2"/>
  <c r="BB74" i="2"/>
  <c r="AZ75" i="2"/>
  <c r="BA75" i="2"/>
  <c r="BB75" i="2"/>
  <c r="AZ76" i="2"/>
  <c r="BA76" i="2"/>
  <c r="BB76" i="2"/>
  <c r="AZ77" i="2"/>
  <c r="BA77" i="2"/>
  <c r="BB77" i="2"/>
  <c r="AZ78" i="2"/>
  <c r="BA78" i="2"/>
  <c r="BB78" i="2"/>
  <c r="AZ79" i="2"/>
  <c r="BA79" i="2"/>
  <c r="BB79" i="2"/>
  <c r="AZ80" i="2"/>
  <c r="BA80" i="2"/>
  <c r="BB80" i="2"/>
  <c r="AZ81" i="2"/>
  <c r="BA81" i="2"/>
  <c r="BB81" i="2"/>
  <c r="AZ82" i="2"/>
  <c r="BA82" i="2"/>
  <c r="BB82" i="2"/>
  <c r="AZ83" i="2"/>
  <c r="BA83" i="2"/>
  <c r="BB83" i="2"/>
  <c r="AZ84" i="2"/>
  <c r="BA84" i="2"/>
  <c r="BB84" i="2"/>
  <c r="AZ85" i="2"/>
  <c r="BA85" i="2"/>
  <c r="BB85" i="2"/>
  <c r="AZ86" i="2"/>
  <c r="BA86" i="2"/>
  <c r="BB86" i="2"/>
  <c r="AZ87" i="2"/>
  <c r="BA87" i="2"/>
  <c r="BB87" i="2"/>
  <c r="AZ88" i="2"/>
  <c r="BA88" i="2"/>
  <c r="BB88" i="2"/>
  <c r="AZ89" i="2"/>
  <c r="BA89" i="2"/>
  <c r="BB89" i="2"/>
  <c r="AZ90" i="2"/>
  <c r="BA90" i="2"/>
  <c r="BB90" i="2"/>
  <c r="AZ91" i="2"/>
  <c r="BA91" i="2"/>
  <c r="BB91" i="2"/>
  <c r="AZ92" i="2"/>
  <c r="BA92" i="2"/>
  <c r="BB92" i="2"/>
  <c r="AZ93" i="2"/>
  <c r="BA93" i="2"/>
  <c r="BB93" i="2"/>
  <c r="AZ94" i="2"/>
  <c r="BA94" i="2"/>
  <c r="BB94" i="2"/>
  <c r="AZ95" i="2"/>
  <c r="BA95" i="2"/>
  <c r="BB95" i="2"/>
  <c r="AZ96" i="2"/>
  <c r="BA96" i="2"/>
  <c r="BB96" i="2"/>
  <c r="AZ97" i="2"/>
  <c r="BA97" i="2"/>
  <c r="BB97" i="2"/>
  <c r="AZ98" i="2"/>
  <c r="BA98" i="2"/>
  <c r="BB98" i="2"/>
  <c r="AZ99" i="2"/>
  <c r="BA99" i="2"/>
  <c r="BB99" i="2"/>
  <c r="AZ100" i="2"/>
  <c r="BA100" i="2"/>
  <c r="BB100" i="2"/>
  <c r="AZ101" i="2"/>
  <c r="BA101" i="2"/>
  <c r="BB101" i="2"/>
  <c r="AZ102" i="2"/>
  <c r="BA102" i="2"/>
  <c r="BB102" i="2"/>
  <c r="AZ103" i="2"/>
  <c r="BA103" i="2"/>
  <c r="BB103" i="2"/>
  <c r="AZ104" i="2"/>
  <c r="BA104" i="2"/>
  <c r="BB104" i="2"/>
  <c r="AZ105" i="2"/>
  <c r="BA105" i="2"/>
  <c r="BB105" i="2"/>
  <c r="AZ106" i="2"/>
  <c r="BA106" i="2"/>
  <c r="BB106" i="2"/>
  <c r="AZ107" i="2"/>
  <c r="BA107" i="2"/>
  <c r="BB107" i="2"/>
  <c r="AZ108" i="2"/>
  <c r="BA108" i="2"/>
  <c r="BB108" i="2"/>
  <c r="AZ109" i="2"/>
  <c r="BA109" i="2"/>
  <c r="BB109" i="2"/>
  <c r="AZ110" i="2"/>
  <c r="BA110" i="2"/>
  <c r="BB110" i="2"/>
  <c r="AZ111" i="2"/>
  <c r="BA111" i="2"/>
  <c r="BB111" i="2"/>
  <c r="AZ112" i="2"/>
  <c r="BA112" i="2"/>
  <c r="BB112" i="2"/>
  <c r="AZ113" i="2"/>
  <c r="BA113" i="2"/>
  <c r="BB113" i="2"/>
  <c r="AZ114" i="2"/>
  <c r="BA114" i="2"/>
  <c r="BB114" i="2"/>
  <c r="AZ115" i="2"/>
  <c r="BA115" i="2"/>
  <c r="BB115" i="2"/>
  <c r="AZ116" i="2"/>
  <c r="BA116" i="2"/>
  <c r="BB116" i="2"/>
  <c r="AZ117" i="2"/>
  <c r="BA117" i="2"/>
  <c r="BB117" i="2"/>
  <c r="AZ118" i="2"/>
  <c r="BA118" i="2"/>
  <c r="BB118" i="2"/>
  <c r="AZ119" i="2"/>
  <c r="BA119" i="2"/>
  <c r="BB119" i="2"/>
  <c r="AZ120" i="2"/>
  <c r="BA120" i="2"/>
  <c r="BB120" i="2"/>
  <c r="AZ121" i="2"/>
  <c r="BA121" i="2"/>
  <c r="BB121" i="2"/>
  <c r="AZ122" i="2"/>
  <c r="BA122" i="2"/>
  <c r="BB122" i="2"/>
  <c r="AZ123" i="2"/>
  <c r="BA123" i="2"/>
  <c r="BB123" i="2"/>
  <c r="AZ124" i="2"/>
  <c r="BA124" i="2"/>
  <c r="BB124" i="2"/>
  <c r="AZ125" i="2"/>
  <c r="BA125" i="2"/>
  <c r="BB125" i="2"/>
  <c r="AZ126" i="2"/>
  <c r="BA126" i="2"/>
  <c r="BB126" i="2"/>
  <c r="AZ127" i="2"/>
  <c r="BA127" i="2"/>
  <c r="BB127" i="2"/>
  <c r="AZ128" i="2"/>
  <c r="BA128" i="2"/>
  <c r="BB128" i="2"/>
  <c r="AZ129" i="2"/>
  <c r="BA129" i="2"/>
  <c r="BB129" i="2"/>
  <c r="AZ130" i="2"/>
  <c r="BA130" i="2"/>
  <c r="BB130" i="2"/>
  <c r="AZ131" i="2"/>
  <c r="BA131" i="2"/>
  <c r="BB131" i="2"/>
  <c r="AZ132" i="2"/>
  <c r="BA132" i="2"/>
  <c r="BB132" i="2"/>
  <c r="AZ133" i="2"/>
  <c r="BA133" i="2"/>
  <c r="BB133" i="2"/>
  <c r="AZ134" i="2"/>
  <c r="BA134" i="2"/>
  <c r="BB134" i="2"/>
  <c r="AZ135" i="2"/>
  <c r="BA135" i="2"/>
  <c r="BB135" i="2"/>
  <c r="AZ136" i="2"/>
  <c r="BA136" i="2"/>
  <c r="BB136" i="2"/>
  <c r="AZ137" i="2"/>
  <c r="BA137" i="2"/>
  <c r="BB137" i="2"/>
  <c r="AZ138" i="2"/>
  <c r="BA138" i="2"/>
  <c r="BB138" i="2"/>
  <c r="AZ139" i="2"/>
  <c r="BA139" i="2"/>
  <c r="BB139" i="2"/>
  <c r="AZ140" i="2"/>
  <c r="BA140" i="2"/>
  <c r="BB140" i="2"/>
  <c r="AZ141" i="2"/>
  <c r="BA141" i="2"/>
  <c r="BB141" i="2"/>
  <c r="AZ142" i="2"/>
  <c r="BA142" i="2"/>
  <c r="BB142" i="2"/>
  <c r="AZ143" i="2"/>
  <c r="BA143" i="2"/>
  <c r="BB143" i="2"/>
  <c r="AZ144" i="2"/>
  <c r="BA144" i="2"/>
  <c r="BB144" i="2"/>
  <c r="AZ145" i="2"/>
  <c r="BA145" i="2"/>
  <c r="BB145" i="2"/>
  <c r="AZ146" i="2"/>
  <c r="BA146" i="2"/>
  <c r="BB146" i="2"/>
  <c r="AZ147" i="2"/>
  <c r="BA147" i="2"/>
  <c r="BB147" i="2"/>
  <c r="AZ148" i="2"/>
  <c r="BA148" i="2"/>
  <c r="BB148" i="2"/>
  <c r="AZ149" i="2"/>
  <c r="BA149" i="2"/>
  <c r="BB149" i="2"/>
  <c r="AZ150" i="2"/>
  <c r="BA150" i="2"/>
  <c r="BB150" i="2"/>
  <c r="AZ151" i="2"/>
  <c r="BA151" i="2"/>
  <c r="BB151" i="2"/>
  <c r="AZ152" i="2"/>
  <c r="BA152" i="2"/>
  <c r="BB152" i="2"/>
  <c r="AZ153" i="2"/>
  <c r="BA153" i="2"/>
  <c r="BB153" i="2"/>
  <c r="AZ154" i="2"/>
  <c r="BA154" i="2"/>
  <c r="BB154" i="2"/>
  <c r="BB5" i="2"/>
  <c r="BA5" i="2"/>
  <c r="AZ5" i="2"/>
  <c r="C39" i="8" l="1"/>
  <c r="D39" i="8"/>
  <c r="C40" i="8"/>
  <c r="D40" i="8"/>
  <c r="C41" i="8"/>
  <c r="D41" i="8"/>
  <c r="C42" i="8"/>
  <c r="D42" i="8"/>
  <c r="C43" i="8"/>
  <c r="D43" i="8"/>
  <c r="C44" i="8"/>
  <c r="D44" i="8"/>
  <c r="C45" i="8"/>
  <c r="D45" i="8"/>
  <c r="C46" i="8"/>
  <c r="D46" i="8"/>
  <c r="C47" i="8"/>
  <c r="D47" i="8"/>
  <c r="C48" i="8"/>
  <c r="D48" i="8"/>
  <c r="C49" i="8"/>
  <c r="D49" i="8"/>
  <c r="C50" i="8"/>
  <c r="D50" i="8"/>
  <c r="C51" i="8"/>
  <c r="D51" i="8"/>
  <c r="C52" i="8"/>
  <c r="D52" i="8"/>
  <c r="C53" i="8"/>
  <c r="D53" i="8"/>
  <c r="C54" i="8"/>
  <c r="D54" i="8"/>
  <c r="C55" i="8"/>
  <c r="D55" i="8"/>
  <c r="C56" i="8"/>
  <c r="D56" i="8"/>
  <c r="C57" i="8"/>
  <c r="D57" i="8"/>
  <c r="C58" i="8"/>
  <c r="D58" i="8"/>
  <c r="C59" i="8"/>
  <c r="D59" i="8"/>
  <c r="C60" i="8"/>
  <c r="D60" i="8"/>
  <c r="C61" i="8"/>
  <c r="D61" i="8"/>
  <c r="C62" i="8"/>
  <c r="D62" i="8"/>
  <c r="C63" i="8"/>
  <c r="D63" i="8"/>
  <c r="C64" i="8"/>
  <c r="D64" i="8"/>
  <c r="C65" i="8"/>
  <c r="D65" i="8"/>
  <c r="C66" i="8"/>
  <c r="D66" i="8"/>
  <c r="C67" i="8"/>
  <c r="D67" i="8"/>
  <c r="C68" i="8"/>
  <c r="D68" i="8"/>
  <c r="C69" i="8"/>
  <c r="D69" i="8"/>
  <c r="C70" i="8"/>
  <c r="D70" i="8"/>
  <c r="C71" i="8"/>
  <c r="D71" i="8"/>
  <c r="C72" i="8"/>
  <c r="D72" i="8"/>
  <c r="C73" i="8"/>
  <c r="D73" i="8"/>
  <c r="C74" i="8"/>
  <c r="D74" i="8"/>
  <c r="C75" i="8"/>
  <c r="D75" i="8"/>
  <c r="C76" i="8"/>
  <c r="D76" i="8"/>
  <c r="C77" i="8"/>
  <c r="D77" i="8"/>
  <c r="C78" i="8"/>
  <c r="D78" i="8"/>
  <c r="C79" i="8"/>
  <c r="D79" i="8"/>
  <c r="C80" i="8"/>
  <c r="D80" i="8"/>
  <c r="C81" i="8"/>
  <c r="D81" i="8"/>
  <c r="C82" i="8"/>
  <c r="D82" i="8"/>
  <c r="C83" i="8"/>
  <c r="D83" i="8"/>
  <c r="C84" i="8"/>
  <c r="D84" i="8"/>
  <c r="C85" i="8"/>
  <c r="D85" i="8"/>
  <c r="C86" i="8"/>
  <c r="D86" i="8"/>
  <c r="C87" i="8"/>
  <c r="D87" i="8"/>
  <c r="C88" i="8"/>
  <c r="D88" i="8"/>
  <c r="C89" i="8"/>
  <c r="D89" i="8"/>
  <c r="C90" i="8"/>
  <c r="D90" i="8"/>
  <c r="C91" i="8"/>
  <c r="D91" i="8"/>
  <c r="C92" i="8"/>
  <c r="D92" i="8"/>
  <c r="C93" i="8"/>
  <c r="D93" i="8"/>
  <c r="C94" i="8"/>
  <c r="D94" i="8"/>
  <c r="C95" i="8"/>
  <c r="D95" i="8"/>
  <c r="C96" i="8"/>
  <c r="D96" i="8"/>
  <c r="C97" i="8"/>
  <c r="D97" i="8"/>
  <c r="C98" i="8"/>
  <c r="D98" i="8"/>
  <c r="C99" i="8"/>
  <c r="D99" i="8"/>
  <c r="C100" i="8"/>
  <c r="D100" i="8"/>
  <c r="C101" i="8"/>
  <c r="D101" i="8"/>
  <c r="C102" i="8"/>
  <c r="D102" i="8"/>
  <c r="C103" i="8"/>
  <c r="D103" i="8"/>
  <c r="C104" i="8"/>
  <c r="D104" i="8"/>
  <c r="C105" i="8"/>
  <c r="D105" i="8"/>
  <c r="C106" i="8"/>
  <c r="D106" i="8"/>
  <c r="C107" i="8"/>
  <c r="D107" i="8"/>
  <c r="C108" i="8"/>
  <c r="D108" i="8"/>
  <c r="C109" i="8"/>
  <c r="D109" i="8"/>
  <c r="C110" i="8"/>
  <c r="D110" i="8"/>
  <c r="C111" i="8"/>
  <c r="D111" i="8"/>
  <c r="C112" i="8"/>
  <c r="D112" i="8"/>
  <c r="C113" i="8"/>
  <c r="D113" i="8"/>
  <c r="C114" i="8"/>
  <c r="D114" i="8"/>
  <c r="C115" i="8"/>
  <c r="D115" i="8"/>
  <c r="C116" i="8"/>
  <c r="D116" i="8"/>
  <c r="C117" i="8"/>
  <c r="D117" i="8"/>
  <c r="C118" i="8"/>
  <c r="D118" i="8"/>
  <c r="C119" i="8"/>
  <c r="D119" i="8"/>
  <c r="C120" i="8"/>
  <c r="D120" i="8"/>
  <c r="C121" i="8"/>
  <c r="D121" i="8"/>
  <c r="C122" i="8"/>
  <c r="D122" i="8"/>
  <c r="C123" i="8"/>
  <c r="D123" i="8"/>
  <c r="C124" i="8"/>
  <c r="D124" i="8"/>
  <c r="C125" i="8"/>
  <c r="D125" i="8"/>
  <c r="C126" i="8"/>
  <c r="D126" i="8"/>
  <c r="C127" i="8"/>
  <c r="D127" i="8"/>
  <c r="C128" i="8"/>
  <c r="D128" i="8"/>
  <c r="C129" i="8"/>
  <c r="D129" i="8"/>
  <c r="C130" i="8"/>
  <c r="D130" i="8"/>
  <c r="C131" i="8"/>
  <c r="D131" i="8"/>
  <c r="C132" i="8"/>
  <c r="D132" i="8"/>
  <c r="C133" i="8"/>
  <c r="D133" i="8"/>
  <c r="C134" i="8"/>
  <c r="D134" i="8"/>
  <c r="C135" i="8"/>
  <c r="D135" i="8"/>
  <c r="C136" i="8"/>
  <c r="D136" i="8"/>
  <c r="C137" i="8"/>
  <c r="D137" i="8"/>
  <c r="C138" i="8"/>
  <c r="D138" i="8"/>
  <c r="C139" i="8"/>
  <c r="D139" i="8"/>
  <c r="C140" i="8"/>
  <c r="D140" i="8"/>
  <c r="C141" i="8"/>
  <c r="D141" i="8"/>
  <c r="C142" i="8"/>
  <c r="D142" i="8"/>
  <c r="C143" i="8"/>
  <c r="D143" i="8"/>
  <c r="C144" i="8"/>
  <c r="D144" i="8"/>
  <c r="C145" i="8"/>
  <c r="D145" i="8"/>
  <c r="C146" i="8"/>
  <c r="D146" i="8"/>
  <c r="C147" i="8"/>
  <c r="D147" i="8"/>
  <c r="C148" i="8"/>
  <c r="D148" i="8"/>
  <c r="C149" i="8"/>
  <c r="D149" i="8"/>
  <c r="C150" i="8"/>
  <c r="D150" i="8"/>
  <c r="C151" i="8"/>
  <c r="D151" i="8"/>
  <c r="C152" i="8"/>
  <c r="D152" i="8"/>
  <c r="C153" i="8"/>
  <c r="D153" i="8"/>
  <c r="C154" i="8"/>
  <c r="D154" i="8"/>
  <c r="C155" i="8"/>
  <c r="D155" i="8"/>
  <c r="C156" i="8"/>
  <c r="D156" i="8"/>
  <c r="C157" i="8"/>
  <c r="D157" i="8"/>
  <c r="C158" i="8"/>
  <c r="D158" i="8"/>
  <c r="C159" i="8"/>
  <c r="D159" i="8"/>
  <c r="F7" i="2" l="1"/>
  <c r="I7" i="2" s="1"/>
  <c r="G7" i="2"/>
  <c r="J7" i="2" s="1"/>
  <c r="H7" i="2"/>
  <c r="G12" i="8" s="1"/>
  <c r="M7" i="2"/>
  <c r="V7" i="2"/>
  <c r="AH7" i="2"/>
  <c r="AI7" i="2"/>
  <c r="AK7" i="2"/>
  <c r="AT7" i="2"/>
  <c r="BG7" i="2"/>
  <c r="BH7" i="2"/>
  <c r="BJ7" i="2"/>
  <c r="F8" i="2"/>
  <c r="I8" i="2" s="1"/>
  <c r="G8" i="2"/>
  <c r="J8" i="2" s="1"/>
  <c r="H8" i="2"/>
  <c r="G13" i="8" s="1"/>
  <c r="M8" i="2"/>
  <c r="V8" i="2"/>
  <c r="AH8" i="2"/>
  <c r="AI8" i="2"/>
  <c r="AK8" i="2"/>
  <c r="AT8" i="2"/>
  <c r="BG8" i="2"/>
  <c r="BH8" i="2"/>
  <c r="BJ8" i="2"/>
  <c r="F9" i="2"/>
  <c r="I9" i="2" s="1"/>
  <c r="G9" i="2"/>
  <c r="J9" i="2" s="1"/>
  <c r="H9" i="2"/>
  <c r="G14" i="8" s="1"/>
  <c r="M9" i="2"/>
  <c r="V9" i="2"/>
  <c r="AH9" i="2"/>
  <c r="AI9" i="2"/>
  <c r="AK9" i="2"/>
  <c r="AT9" i="2"/>
  <c r="BG9" i="2"/>
  <c r="BH9" i="2"/>
  <c r="BJ9" i="2"/>
  <c r="F10" i="2"/>
  <c r="I10" i="2" s="1"/>
  <c r="G10" i="2"/>
  <c r="J10" i="2" s="1"/>
  <c r="H10" i="2"/>
  <c r="G15" i="8" s="1"/>
  <c r="M10" i="2"/>
  <c r="V10" i="2"/>
  <c r="AH10" i="2"/>
  <c r="AI10" i="2"/>
  <c r="AK10" i="2"/>
  <c r="AT10" i="2"/>
  <c r="BG10" i="2"/>
  <c r="BI10" i="2" s="1"/>
  <c r="BU10" i="2" s="1"/>
  <c r="AI15" i="8" s="1"/>
  <c r="BH10" i="2"/>
  <c r="BJ10" i="2"/>
  <c r="F11" i="2"/>
  <c r="I11" i="2" s="1"/>
  <c r="G11" i="2"/>
  <c r="J11" i="2" s="1"/>
  <c r="H11" i="2"/>
  <c r="G16" i="8" s="1"/>
  <c r="M11" i="2"/>
  <c r="V11" i="2"/>
  <c r="AH11" i="2"/>
  <c r="AI11" i="2"/>
  <c r="AK11" i="2"/>
  <c r="AT11" i="2"/>
  <c r="BG11" i="2"/>
  <c r="BI11" i="2" s="1"/>
  <c r="BU11" i="2" s="1"/>
  <c r="AI16" i="8" s="1"/>
  <c r="BH11" i="2"/>
  <c r="BJ11" i="2"/>
  <c r="F12" i="2"/>
  <c r="I12" i="2" s="1"/>
  <c r="G12" i="2"/>
  <c r="J12" i="2" s="1"/>
  <c r="H12" i="2"/>
  <c r="G17" i="8" s="1"/>
  <c r="M12" i="2"/>
  <c r="V12" i="2"/>
  <c r="AH12" i="2"/>
  <c r="AI12" i="2"/>
  <c r="AK12" i="2"/>
  <c r="AT12" i="2"/>
  <c r="BG12" i="2"/>
  <c r="BI12" i="2" s="1"/>
  <c r="BU12" i="2" s="1"/>
  <c r="AI17" i="8" s="1"/>
  <c r="BH12" i="2"/>
  <c r="BJ12" i="2"/>
  <c r="F13" i="2"/>
  <c r="I13" i="2" s="1"/>
  <c r="G13" i="2"/>
  <c r="J13" i="2" s="1"/>
  <c r="H13" i="2"/>
  <c r="G18" i="8" s="1"/>
  <c r="M13" i="2"/>
  <c r="V13" i="2"/>
  <c r="AH13" i="2"/>
  <c r="AI13" i="2"/>
  <c r="AK13" i="2"/>
  <c r="AT13" i="2"/>
  <c r="BG13" i="2"/>
  <c r="BI13" i="2" s="1"/>
  <c r="BU13" i="2" s="1"/>
  <c r="AI18" i="8" s="1"/>
  <c r="BH13" i="2"/>
  <c r="BJ13" i="2"/>
  <c r="F14" i="2"/>
  <c r="I14" i="2" s="1"/>
  <c r="G14" i="2"/>
  <c r="J14" i="2" s="1"/>
  <c r="H14" i="2"/>
  <c r="G19" i="8" s="1"/>
  <c r="M14" i="2"/>
  <c r="V14" i="2"/>
  <c r="AH14" i="2"/>
  <c r="AI14" i="2"/>
  <c r="AK14" i="2"/>
  <c r="AT14" i="2"/>
  <c r="BG14" i="2"/>
  <c r="BI14" i="2" s="1"/>
  <c r="BU14" i="2" s="1"/>
  <c r="AI19" i="8" s="1"/>
  <c r="BH14" i="2"/>
  <c r="BJ14" i="2"/>
  <c r="F15" i="2"/>
  <c r="I15" i="2" s="1"/>
  <c r="G15" i="2"/>
  <c r="J15" i="2" s="1"/>
  <c r="H15" i="2"/>
  <c r="G20" i="8" s="1"/>
  <c r="M15" i="2"/>
  <c r="V15" i="2"/>
  <c r="AH15" i="2"/>
  <c r="AI15" i="2"/>
  <c r="AK15" i="2"/>
  <c r="AT15" i="2"/>
  <c r="BG15" i="2"/>
  <c r="BI15" i="2" s="1"/>
  <c r="BU15" i="2" s="1"/>
  <c r="AI20" i="8" s="1"/>
  <c r="BH15" i="2"/>
  <c r="BJ15" i="2"/>
  <c r="F16" i="2"/>
  <c r="I16" i="2" s="1"/>
  <c r="G16" i="2"/>
  <c r="J16" i="2" s="1"/>
  <c r="H16" i="2"/>
  <c r="G21" i="8" s="1"/>
  <c r="M16" i="2"/>
  <c r="V16" i="2"/>
  <c r="AH16" i="2"/>
  <c r="AI16" i="2"/>
  <c r="AK16" i="2"/>
  <c r="AT16" i="2"/>
  <c r="BG16" i="2"/>
  <c r="BI16" i="2" s="1"/>
  <c r="BU16" i="2" s="1"/>
  <c r="AI21" i="8" s="1"/>
  <c r="BH16" i="2"/>
  <c r="BJ16" i="2"/>
  <c r="F17" i="2"/>
  <c r="I17" i="2" s="1"/>
  <c r="G17" i="2"/>
  <c r="J17" i="2" s="1"/>
  <c r="H17" i="2"/>
  <c r="G22" i="8" s="1"/>
  <c r="M17" i="2"/>
  <c r="V17" i="2"/>
  <c r="AH17" i="2"/>
  <c r="AI17" i="2"/>
  <c r="AK17" i="2"/>
  <c r="AT17" i="2"/>
  <c r="BG17" i="2"/>
  <c r="BI17" i="2" s="1"/>
  <c r="BU17" i="2" s="1"/>
  <c r="AI22" i="8" s="1"/>
  <c r="BH17" i="2"/>
  <c r="BJ17" i="2"/>
  <c r="F18" i="2"/>
  <c r="I18" i="2" s="1"/>
  <c r="G18" i="2"/>
  <c r="J18" i="2" s="1"/>
  <c r="H18" i="2"/>
  <c r="G23" i="8" s="1"/>
  <c r="M18" i="2"/>
  <c r="V18" i="2"/>
  <c r="AH18" i="2"/>
  <c r="AI18" i="2"/>
  <c r="AK18" i="2"/>
  <c r="AT18" i="2"/>
  <c r="BG18" i="2"/>
  <c r="BI18" i="2" s="1"/>
  <c r="BU18" i="2" s="1"/>
  <c r="AI23" i="8" s="1"/>
  <c r="BH18" i="2"/>
  <c r="BJ18" i="2"/>
  <c r="F19" i="2"/>
  <c r="I19" i="2" s="1"/>
  <c r="G19" i="2"/>
  <c r="J19" i="2" s="1"/>
  <c r="H19" i="2"/>
  <c r="G24" i="8" s="1"/>
  <c r="M19" i="2"/>
  <c r="V19" i="2"/>
  <c r="AH19" i="2"/>
  <c r="AI19" i="2"/>
  <c r="AK19" i="2"/>
  <c r="AT19" i="2"/>
  <c r="BG19" i="2"/>
  <c r="BI19" i="2" s="1"/>
  <c r="BU19" i="2" s="1"/>
  <c r="AI24" i="8" s="1"/>
  <c r="BH19" i="2"/>
  <c r="BJ19" i="2"/>
  <c r="F20" i="2"/>
  <c r="I20" i="2" s="1"/>
  <c r="G20" i="2"/>
  <c r="J20" i="2" s="1"/>
  <c r="H20" i="2"/>
  <c r="G25" i="8" s="1"/>
  <c r="M20" i="2"/>
  <c r="V20" i="2"/>
  <c r="AH20" i="2"/>
  <c r="AI20" i="2"/>
  <c r="AK20" i="2"/>
  <c r="AT20" i="2"/>
  <c r="BG20" i="2"/>
  <c r="BI20" i="2" s="1"/>
  <c r="BU20" i="2" s="1"/>
  <c r="AI25" i="8" s="1"/>
  <c r="BH20" i="2"/>
  <c r="BJ20" i="2"/>
  <c r="F21" i="2"/>
  <c r="I21" i="2" s="1"/>
  <c r="G21" i="2"/>
  <c r="J21" i="2" s="1"/>
  <c r="H21" i="2"/>
  <c r="G26" i="8" s="1"/>
  <c r="M21" i="2"/>
  <c r="V21" i="2"/>
  <c r="AH21" i="2"/>
  <c r="AI21" i="2"/>
  <c r="AK21" i="2"/>
  <c r="AT21" i="2"/>
  <c r="BG21" i="2"/>
  <c r="BI21" i="2" s="1"/>
  <c r="BU21" i="2" s="1"/>
  <c r="AI26" i="8" s="1"/>
  <c r="BH21" i="2"/>
  <c r="BJ21" i="2"/>
  <c r="F22" i="2"/>
  <c r="I22" i="2" s="1"/>
  <c r="G22" i="2"/>
  <c r="J22" i="2" s="1"/>
  <c r="H22" i="2"/>
  <c r="G27" i="8" s="1"/>
  <c r="M22" i="2"/>
  <c r="V22" i="2"/>
  <c r="AH22" i="2"/>
  <c r="AI22" i="2"/>
  <c r="AK22" i="2"/>
  <c r="AT22" i="2"/>
  <c r="BG22" i="2"/>
  <c r="BI22" i="2" s="1"/>
  <c r="BU22" i="2" s="1"/>
  <c r="AI27" i="8" s="1"/>
  <c r="BH22" i="2"/>
  <c r="BJ22" i="2"/>
  <c r="F23" i="2"/>
  <c r="I23" i="2" s="1"/>
  <c r="G23" i="2"/>
  <c r="J23" i="2" s="1"/>
  <c r="H23" i="2"/>
  <c r="G28" i="8" s="1"/>
  <c r="M23" i="2"/>
  <c r="V23" i="2"/>
  <c r="AH23" i="2"/>
  <c r="AI23" i="2"/>
  <c r="AK23" i="2"/>
  <c r="AT23" i="2"/>
  <c r="BG23" i="2"/>
  <c r="BI23" i="2" s="1"/>
  <c r="BU23" i="2" s="1"/>
  <c r="AI28" i="8" s="1"/>
  <c r="BH23" i="2"/>
  <c r="BJ23" i="2"/>
  <c r="F24" i="2"/>
  <c r="I24" i="2" s="1"/>
  <c r="G24" i="2"/>
  <c r="J24" i="2" s="1"/>
  <c r="H24" i="2"/>
  <c r="G29" i="8" s="1"/>
  <c r="M24" i="2"/>
  <c r="V24" i="2"/>
  <c r="AH24" i="2"/>
  <c r="AI24" i="2"/>
  <c r="AK24" i="2"/>
  <c r="AT24" i="2"/>
  <c r="BG24" i="2"/>
  <c r="BI24" i="2" s="1"/>
  <c r="BU24" i="2" s="1"/>
  <c r="AI29" i="8" s="1"/>
  <c r="BH24" i="2"/>
  <c r="BJ24" i="2"/>
  <c r="F25" i="2"/>
  <c r="I25" i="2" s="1"/>
  <c r="G25" i="2"/>
  <c r="J25" i="2" s="1"/>
  <c r="H25" i="2"/>
  <c r="G30" i="8" s="1"/>
  <c r="M25" i="2"/>
  <c r="V25" i="2"/>
  <c r="AH25" i="2"/>
  <c r="AI25" i="2"/>
  <c r="AK25" i="2"/>
  <c r="AT25" i="2"/>
  <c r="BG25" i="2"/>
  <c r="BI25" i="2" s="1"/>
  <c r="BU25" i="2" s="1"/>
  <c r="AI30" i="8" s="1"/>
  <c r="BH25" i="2"/>
  <c r="BJ25" i="2"/>
  <c r="F26" i="2"/>
  <c r="I26" i="2" s="1"/>
  <c r="G26" i="2"/>
  <c r="J26" i="2" s="1"/>
  <c r="H26" i="2"/>
  <c r="G31" i="8" s="1"/>
  <c r="M26" i="2"/>
  <c r="V26" i="2"/>
  <c r="AH26" i="2"/>
  <c r="AI26" i="2"/>
  <c r="AK26" i="2"/>
  <c r="AT26" i="2"/>
  <c r="BG26" i="2"/>
  <c r="BI26" i="2" s="1"/>
  <c r="BU26" i="2" s="1"/>
  <c r="AI31" i="8" s="1"/>
  <c r="BH26" i="2"/>
  <c r="BJ26" i="2"/>
  <c r="F27" i="2"/>
  <c r="I27" i="2" s="1"/>
  <c r="G27" i="2"/>
  <c r="J27" i="2" s="1"/>
  <c r="H27" i="2"/>
  <c r="G32" i="8" s="1"/>
  <c r="M27" i="2"/>
  <c r="V27" i="2"/>
  <c r="AH27" i="2"/>
  <c r="AI27" i="2"/>
  <c r="AK27" i="2"/>
  <c r="AT27" i="2"/>
  <c r="BG27" i="2"/>
  <c r="BI27" i="2" s="1"/>
  <c r="BU27" i="2" s="1"/>
  <c r="AI32" i="8" s="1"/>
  <c r="BH27" i="2"/>
  <c r="BJ27" i="2"/>
  <c r="F28" i="2"/>
  <c r="I28" i="2" s="1"/>
  <c r="G28" i="2"/>
  <c r="J28" i="2" s="1"/>
  <c r="H28" i="2"/>
  <c r="G33" i="8" s="1"/>
  <c r="M28" i="2"/>
  <c r="V28" i="2"/>
  <c r="AH28" i="2"/>
  <c r="AI28" i="2"/>
  <c r="AK28" i="2"/>
  <c r="AT28" i="2"/>
  <c r="BG28" i="2"/>
  <c r="BI28" i="2" s="1"/>
  <c r="BU28" i="2" s="1"/>
  <c r="AI33" i="8" s="1"/>
  <c r="BH28" i="2"/>
  <c r="BJ28" i="2"/>
  <c r="F29" i="2"/>
  <c r="I29" i="2" s="1"/>
  <c r="G29" i="2"/>
  <c r="J29" i="2" s="1"/>
  <c r="H29" i="2"/>
  <c r="G34" i="8" s="1"/>
  <c r="M29" i="2"/>
  <c r="V29" i="2"/>
  <c r="AH29" i="2"/>
  <c r="AI29" i="2"/>
  <c r="AK29" i="2"/>
  <c r="AT29" i="2"/>
  <c r="BG29" i="2"/>
  <c r="BI29" i="2" s="1"/>
  <c r="BU29" i="2" s="1"/>
  <c r="AI34" i="8" s="1"/>
  <c r="BH29" i="2"/>
  <c r="BJ29" i="2"/>
  <c r="F30" i="2"/>
  <c r="I30" i="2" s="1"/>
  <c r="G30" i="2"/>
  <c r="J30" i="2" s="1"/>
  <c r="H30" i="2"/>
  <c r="G35" i="8" s="1"/>
  <c r="M30" i="2"/>
  <c r="V30" i="2"/>
  <c r="AH30" i="2"/>
  <c r="AI30" i="2"/>
  <c r="AK30" i="2"/>
  <c r="AT30" i="2"/>
  <c r="BG30" i="2"/>
  <c r="BI30" i="2" s="1"/>
  <c r="BU30" i="2" s="1"/>
  <c r="AI35" i="8" s="1"/>
  <c r="BH30" i="2"/>
  <c r="BJ30" i="2"/>
  <c r="F31" i="2"/>
  <c r="I31" i="2" s="1"/>
  <c r="G31" i="2"/>
  <c r="J31" i="2" s="1"/>
  <c r="H31" i="2"/>
  <c r="G36" i="8" s="1"/>
  <c r="M31" i="2"/>
  <c r="V31" i="2"/>
  <c r="AH31" i="2"/>
  <c r="AI31" i="2"/>
  <c r="AK31" i="2"/>
  <c r="AT31" i="2"/>
  <c r="BG31" i="2"/>
  <c r="BI31" i="2" s="1"/>
  <c r="BU31" i="2" s="1"/>
  <c r="AI36" i="8" s="1"/>
  <c r="BH31" i="2"/>
  <c r="BJ31" i="2"/>
  <c r="F32" i="2"/>
  <c r="I32" i="2" s="1"/>
  <c r="G32" i="2"/>
  <c r="J32" i="2" s="1"/>
  <c r="H32" i="2"/>
  <c r="G37" i="8" s="1"/>
  <c r="M32" i="2"/>
  <c r="V32" i="2"/>
  <c r="AH32" i="2"/>
  <c r="AI32" i="2"/>
  <c r="AK32" i="2"/>
  <c r="AT32" i="2"/>
  <c r="BG32" i="2"/>
  <c r="BI32" i="2" s="1"/>
  <c r="BU32" i="2" s="1"/>
  <c r="AI37" i="8" s="1"/>
  <c r="BH32" i="2"/>
  <c r="BJ32" i="2"/>
  <c r="F33" i="2"/>
  <c r="I33" i="2" s="1"/>
  <c r="G33" i="2"/>
  <c r="J33" i="2" s="1"/>
  <c r="H33" i="2"/>
  <c r="M33" i="2"/>
  <c r="V33" i="2"/>
  <c r="AH33" i="2"/>
  <c r="AI33" i="2"/>
  <c r="AK33" i="2"/>
  <c r="AT33" i="2"/>
  <c r="BG33" i="2"/>
  <c r="BI33" i="2" s="1"/>
  <c r="BU33" i="2" s="1"/>
  <c r="AI38" i="8" s="1"/>
  <c r="BH33" i="2"/>
  <c r="BJ33" i="2"/>
  <c r="F34" i="2"/>
  <c r="I34" i="2" s="1"/>
  <c r="G34" i="2"/>
  <c r="J34" i="2" s="1"/>
  <c r="H34" i="2"/>
  <c r="M34" i="2"/>
  <c r="V34" i="2"/>
  <c r="AH34" i="2"/>
  <c r="AI34" i="2"/>
  <c r="AK34" i="2"/>
  <c r="AT34" i="2"/>
  <c r="BG34" i="2"/>
  <c r="BI34" i="2" s="1"/>
  <c r="BU34" i="2" s="1"/>
  <c r="AI39" i="8" s="1"/>
  <c r="BH34" i="2"/>
  <c r="BJ34" i="2"/>
  <c r="F35" i="2"/>
  <c r="I35" i="2" s="1"/>
  <c r="G35" i="2"/>
  <c r="J35" i="2" s="1"/>
  <c r="H35" i="2"/>
  <c r="M35" i="2"/>
  <c r="V35" i="2"/>
  <c r="AH35" i="2"/>
  <c r="AI35" i="2"/>
  <c r="AK35" i="2"/>
  <c r="AT35" i="2"/>
  <c r="BG35" i="2"/>
  <c r="BI35" i="2" s="1"/>
  <c r="BU35" i="2" s="1"/>
  <c r="AI40" i="8" s="1"/>
  <c r="BH35" i="2"/>
  <c r="BJ35" i="2"/>
  <c r="F36" i="2"/>
  <c r="I36" i="2" s="1"/>
  <c r="G36" i="2"/>
  <c r="J36" i="2" s="1"/>
  <c r="H36" i="2"/>
  <c r="M36" i="2"/>
  <c r="V36" i="2"/>
  <c r="AH36" i="2"/>
  <c r="AI36" i="2"/>
  <c r="AK36" i="2"/>
  <c r="AT36" i="2"/>
  <c r="BG36" i="2"/>
  <c r="BI36" i="2" s="1"/>
  <c r="BU36" i="2" s="1"/>
  <c r="AI41" i="8" s="1"/>
  <c r="BH36" i="2"/>
  <c r="BJ36" i="2"/>
  <c r="F37" i="2"/>
  <c r="I37" i="2" s="1"/>
  <c r="G37" i="2"/>
  <c r="J37" i="2" s="1"/>
  <c r="H37" i="2"/>
  <c r="M37" i="2"/>
  <c r="V37" i="2"/>
  <c r="AH37" i="2"/>
  <c r="AI37" i="2"/>
  <c r="AK37" i="2"/>
  <c r="AT37" i="2"/>
  <c r="BG37" i="2"/>
  <c r="BI37" i="2" s="1"/>
  <c r="BU37" i="2" s="1"/>
  <c r="AI42" i="8" s="1"/>
  <c r="BH37" i="2"/>
  <c r="BJ37" i="2"/>
  <c r="F38" i="2"/>
  <c r="I38" i="2" s="1"/>
  <c r="G38" i="2"/>
  <c r="J38" i="2" s="1"/>
  <c r="H38" i="2"/>
  <c r="M38" i="2"/>
  <c r="V38" i="2"/>
  <c r="AH38" i="2"/>
  <c r="AI38" i="2"/>
  <c r="AK38" i="2"/>
  <c r="AT38" i="2"/>
  <c r="BG38" i="2"/>
  <c r="BI38" i="2" s="1"/>
  <c r="BU38" i="2" s="1"/>
  <c r="AI43" i="8" s="1"/>
  <c r="BH38" i="2"/>
  <c r="BJ38" i="2"/>
  <c r="F39" i="2"/>
  <c r="I39" i="2" s="1"/>
  <c r="G39" i="2"/>
  <c r="J39" i="2" s="1"/>
  <c r="H39" i="2"/>
  <c r="M39" i="2"/>
  <c r="V39" i="2"/>
  <c r="AH39" i="2"/>
  <c r="AI39" i="2"/>
  <c r="AK39" i="2"/>
  <c r="AT39" i="2"/>
  <c r="BG39" i="2"/>
  <c r="BI39" i="2" s="1"/>
  <c r="BU39" i="2" s="1"/>
  <c r="AI44" i="8" s="1"/>
  <c r="BH39" i="2"/>
  <c r="BJ39" i="2"/>
  <c r="F40" i="2"/>
  <c r="I40" i="2" s="1"/>
  <c r="G40" i="2"/>
  <c r="J40" i="2" s="1"/>
  <c r="H40" i="2"/>
  <c r="M40" i="2"/>
  <c r="V40" i="2"/>
  <c r="AH40" i="2"/>
  <c r="AI40" i="2"/>
  <c r="AK40" i="2"/>
  <c r="AT40" i="2"/>
  <c r="BG40" i="2"/>
  <c r="BI40" i="2" s="1"/>
  <c r="BU40" i="2" s="1"/>
  <c r="AI45" i="8" s="1"/>
  <c r="BH40" i="2"/>
  <c r="BJ40" i="2"/>
  <c r="F41" i="2"/>
  <c r="I41" i="2" s="1"/>
  <c r="G41" i="2"/>
  <c r="J41" i="2" s="1"/>
  <c r="H41" i="2"/>
  <c r="M41" i="2"/>
  <c r="V41" i="2"/>
  <c r="AH41" i="2"/>
  <c r="AI41" i="2"/>
  <c r="AK41" i="2"/>
  <c r="AT41" i="2"/>
  <c r="BG41" i="2"/>
  <c r="BI41" i="2" s="1"/>
  <c r="BU41" i="2" s="1"/>
  <c r="AI46" i="8" s="1"/>
  <c r="BH41" i="2"/>
  <c r="BJ41" i="2"/>
  <c r="F42" i="2"/>
  <c r="I42" i="2" s="1"/>
  <c r="G42" i="2"/>
  <c r="J42" i="2" s="1"/>
  <c r="H42" i="2"/>
  <c r="M42" i="2"/>
  <c r="V42" i="2"/>
  <c r="AH42" i="2"/>
  <c r="AI42" i="2"/>
  <c r="AK42" i="2"/>
  <c r="AT42" i="2"/>
  <c r="BG42" i="2"/>
  <c r="BI42" i="2" s="1"/>
  <c r="BU42" i="2" s="1"/>
  <c r="AI47" i="8" s="1"/>
  <c r="BH42" i="2"/>
  <c r="BJ42" i="2"/>
  <c r="F43" i="2"/>
  <c r="I43" i="2" s="1"/>
  <c r="G43" i="2"/>
  <c r="J43" i="2" s="1"/>
  <c r="H43" i="2"/>
  <c r="M43" i="2"/>
  <c r="V43" i="2"/>
  <c r="AH43" i="2"/>
  <c r="AI43" i="2"/>
  <c r="AK43" i="2"/>
  <c r="AT43" i="2"/>
  <c r="BG43" i="2"/>
  <c r="BI43" i="2" s="1"/>
  <c r="BU43" i="2" s="1"/>
  <c r="AI48" i="8" s="1"/>
  <c r="BH43" i="2"/>
  <c r="BJ43" i="2"/>
  <c r="F44" i="2"/>
  <c r="I44" i="2" s="1"/>
  <c r="G44" i="2"/>
  <c r="J44" i="2" s="1"/>
  <c r="H44" i="2"/>
  <c r="M44" i="2"/>
  <c r="V44" i="2"/>
  <c r="AH44" i="2"/>
  <c r="AI44" i="2"/>
  <c r="AK44" i="2"/>
  <c r="AT44" i="2"/>
  <c r="BG44" i="2"/>
  <c r="BI44" i="2" s="1"/>
  <c r="BU44" i="2" s="1"/>
  <c r="AI49" i="8" s="1"/>
  <c r="BH44" i="2"/>
  <c r="BJ44" i="2"/>
  <c r="F45" i="2"/>
  <c r="I45" i="2" s="1"/>
  <c r="G45" i="2"/>
  <c r="J45" i="2" s="1"/>
  <c r="H45" i="2"/>
  <c r="M45" i="2"/>
  <c r="V45" i="2"/>
  <c r="AH45" i="2"/>
  <c r="AI45" i="2"/>
  <c r="AK45" i="2"/>
  <c r="AT45" i="2"/>
  <c r="BG45" i="2"/>
  <c r="BI45" i="2" s="1"/>
  <c r="BU45" i="2" s="1"/>
  <c r="AI50" i="8" s="1"/>
  <c r="BH45" i="2"/>
  <c r="BJ45" i="2"/>
  <c r="F46" i="2"/>
  <c r="I46" i="2" s="1"/>
  <c r="G46" i="2"/>
  <c r="J46" i="2" s="1"/>
  <c r="H46" i="2"/>
  <c r="M46" i="2"/>
  <c r="V46" i="2"/>
  <c r="AH46" i="2"/>
  <c r="AI46" i="2"/>
  <c r="AK46" i="2"/>
  <c r="AT46" i="2"/>
  <c r="BG46" i="2"/>
  <c r="BI46" i="2" s="1"/>
  <c r="BU46" i="2" s="1"/>
  <c r="AI51" i="8" s="1"/>
  <c r="BH46" i="2"/>
  <c r="BJ46" i="2"/>
  <c r="F47" i="2"/>
  <c r="I47" i="2" s="1"/>
  <c r="G47" i="2"/>
  <c r="J47" i="2" s="1"/>
  <c r="H47" i="2"/>
  <c r="M47" i="2"/>
  <c r="V47" i="2"/>
  <c r="AH47" i="2"/>
  <c r="AI47" i="2"/>
  <c r="AK47" i="2"/>
  <c r="AT47" i="2"/>
  <c r="BG47" i="2"/>
  <c r="BI47" i="2" s="1"/>
  <c r="BU47" i="2" s="1"/>
  <c r="AI52" i="8" s="1"/>
  <c r="BH47" i="2"/>
  <c r="BJ47" i="2"/>
  <c r="F48" i="2"/>
  <c r="I48" i="2" s="1"/>
  <c r="G48" i="2"/>
  <c r="J48" i="2" s="1"/>
  <c r="H48" i="2"/>
  <c r="M48" i="2"/>
  <c r="V48" i="2"/>
  <c r="AH48" i="2"/>
  <c r="AI48" i="2"/>
  <c r="AK48" i="2"/>
  <c r="AT48" i="2"/>
  <c r="BG48" i="2"/>
  <c r="BI48" i="2" s="1"/>
  <c r="BU48" i="2" s="1"/>
  <c r="AI53" i="8" s="1"/>
  <c r="BH48" i="2"/>
  <c r="BJ48" i="2"/>
  <c r="F49" i="2"/>
  <c r="I49" i="2" s="1"/>
  <c r="G49" i="2"/>
  <c r="J49" i="2" s="1"/>
  <c r="H49" i="2"/>
  <c r="M49" i="2"/>
  <c r="V49" i="2"/>
  <c r="AH49" i="2"/>
  <c r="AI49" i="2"/>
  <c r="AK49" i="2"/>
  <c r="AT49" i="2"/>
  <c r="BG49" i="2"/>
  <c r="BI49" i="2" s="1"/>
  <c r="BU49" i="2" s="1"/>
  <c r="AI54" i="8" s="1"/>
  <c r="BH49" i="2"/>
  <c r="BJ49" i="2"/>
  <c r="F50" i="2"/>
  <c r="I50" i="2" s="1"/>
  <c r="G50" i="2"/>
  <c r="J50" i="2" s="1"/>
  <c r="H50" i="2"/>
  <c r="M50" i="2"/>
  <c r="V50" i="2"/>
  <c r="AH50" i="2"/>
  <c r="AI50" i="2"/>
  <c r="AK50" i="2"/>
  <c r="AT50" i="2"/>
  <c r="BG50" i="2"/>
  <c r="BI50" i="2" s="1"/>
  <c r="BU50" i="2" s="1"/>
  <c r="AI55" i="8" s="1"/>
  <c r="BH50" i="2"/>
  <c r="BJ50" i="2"/>
  <c r="F51" i="2"/>
  <c r="I51" i="2" s="1"/>
  <c r="G51" i="2"/>
  <c r="J51" i="2" s="1"/>
  <c r="H51" i="2"/>
  <c r="M51" i="2"/>
  <c r="V51" i="2"/>
  <c r="AH51" i="2"/>
  <c r="AI51" i="2"/>
  <c r="AK51" i="2"/>
  <c r="AT51" i="2"/>
  <c r="BG51" i="2"/>
  <c r="BI51" i="2" s="1"/>
  <c r="BU51" i="2" s="1"/>
  <c r="AI56" i="8" s="1"/>
  <c r="BH51" i="2"/>
  <c r="BJ51" i="2"/>
  <c r="F52" i="2"/>
  <c r="I52" i="2" s="1"/>
  <c r="G52" i="2"/>
  <c r="J52" i="2" s="1"/>
  <c r="H52" i="2"/>
  <c r="M52" i="2"/>
  <c r="V52" i="2"/>
  <c r="AH52" i="2"/>
  <c r="AI52" i="2"/>
  <c r="AK52" i="2"/>
  <c r="AT52" i="2"/>
  <c r="BG52" i="2"/>
  <c r="BI52" i="2" s="1"/>
  <c r="BU52" i="2" s="1"/>
  <c r="AI57" i="8" s="1"/>
  <c r="BH52" i="2"/>
  <c r="BJ52" i="2"/>
  <c r="F53" i="2"/>
  <c r="I53" i="2" s="1"/>
  <c r="G53" i="2"/>
  <c r="J53" i="2" s="1"/>
  <c r="H53" i="2"/>
  <c r="M53" i="2"/>
  <c r="V53" i="2"/>
  <c r="AH53" i="2"/>
  <c r="AJ53" i="2" s="1"/>
  <c r="AI53" i="2"/>
  <c r="AK53" i="2"/>
  <c r="AT53" i="2"/>
  <c r="BG53" i="2"/>
  <c r="BI53" i="2" s="1"/>
  <c r="BU53" i="2" s="1"/>
  <c r="AI58" i="8" s="1"/>
  <c r="BH53" i="2"/>
  <c r="BJ53" i="2"/>
  <c r="F54" i="2"/>
  <c r="I54" i="2" s="1"/>
  <c r="G54" i="2"/>
  <c r="J54" i="2" s="1"/>
  <c r="H54" i="2"/>
  <c r="M54" i="2"/>
  <c r="V54" i="2"/>
  <c r="AH54" i="2"/>
  <c r="AJ54" i="2" s="1"/>
  <c r="AI54" i="2"/>
  <c r="AK54" i="2"/>
  <c r="AT54" i="2"/>
  <c r="BG54" i="2"/>
  <c r="BI54" i="2" s="1"/>
  <c r="BU54" i="2" s="1"/>
  <c r="AI59" i="8" s="1"/>
  <c r="BH54" i="2"/>
  <c r="BJ54" i="2"/>
  <c r="F55" i="2"/>
  <c r="I55" i="2" s="1"/>
  <c r="G55" i="2"/>
  <c r="J55" i="2" s="1"/>
  <c r="H55" i="2"/>
  <c r="M55" i="2"/>
  <c r="V55" i="2"/>
  <c r="AH55" i="2"/>
  <c r="AJ55" i="2" s="1"/>
  <c r="AI55" i="2"/>
  <c r="AK55" i="2"/>
  <c r="AT55" i="2"/>
  <c r="BG55" i="2"/>
  <c r="BI55" i="2" s="1"/>
  <c r="BU55" i="2" s="1"/>
  <c r="AI60" i="8" s="1"/>
  <c r="BH55" i="2"/>
  <c r="BJ55" i="2"/>
  <c r="F56" i="2"/>
  <c r="I56" i="2" s="1"/>
  <c r="G56" i="2"/>
  <c r="J56" i="2" s="1"/>
  <c r="H56" i="2"/>
  <c r="M56" i="2"/>
  <c r="V56" i="2"/>
  <c r="AH56" i="2"/>
  <c r="AJ56" i="2" s="1"/>
  <c r="AI56" i="2"/>
  <c r="AK56" i="2"/>
  <c r="AT56" i="2"/>
  <c r="BG56" i="2"/>
  <c r="BI56" i="2" s="1"/>
  <c r="BU56" i="2" s="1"/>
  <c r="AI61" i="8" s="1"/>
  <c r="BH56" i="2"/>
  <c r="BJ56" i="2"/>
  <c r="F57" i="2"/>
  <c r="I57" i="2" s="1"/>
  <c r="G57" i="2"/>
  <c r="J57" i="2" s="1"/>
  <c r="H57" i="2"/>
  <c r="M57" i="2"/>
  <c r="V57" i="2"/>
  <c r="AH57" i="2"/>
  <c r="AJ57" i="2" s="1"/>
  <c r="AI57" i="2"/>
  <c r="AK57" i="2"/>
  <c r="AT57" i="2"/>
  <c r="BG57" i="2"/>
  <c r="BI57" i="2" s="1"/>
  <c r="BU57" i="2" s="1"/>
  <c r="AI62" i="8" s="1"/>
  <c r="BH57" i="2"/>
  <c r="BJ57" i="2"/>
  <c r="F58" i="2"/>
  <c r="I58" i="2" s="1"/>
  <c r="G58" i="2"/>
  <c r="J58" i="2" s="1"/>
  <c r="H58" i="2"/>
  <c r="M58" i="2"/>
  <c r="V58" i="2"/>
  <c r="AH58" i="2"/>
  <c r="AJ58" i="2" s="1"/>
  <c r="AI58" i="2"/>
  <c r="AK58" i="2"/>
  <c r="AT58" i="2"/>
  <c r="BG58" i="2"/>
  <c r="BI58" i="2" s="1"/>
  <c r="BU58" i="2" s="1"/>
  <c r="AI63" i="8" s="1"/>
  <c r="BH58" i="2"/>
  <c r="BJ58" i="2"/>
  <c r="F59" i="2"/>
  <c r="I59" i="2" s="1"/>
  <c r="G59" i="2"/>
  <c r="J59" i="2" s="1"/>
  <c r="H59" i="2"/>
  <c r="M59" i="2"/>
  <c r="V59" i="2"/>
  <c r="AH59" i="2"/>
  <c r="AJ59" i="2" s="1"/>
  <c r="AI59" i="2"/>
  <c r="AK59" i="2"/>
  <c r="AT59" i="2"/>
  <c r="BG59" i="2"/>
  <c r="BI59" i="2" s="1"/>
  <c r="BU59" i="2" s="1"/>
  <c r="AI64" i="8" s="1"/>
  <c r="BH59" i="2"/>
  <c r="BJ59" i="2"/>
  <c r="F60" i="2"/>
  <c r="I60" i="2" s="1"/>
  <c r="G60" i="2"/>
  <c r="J60" i="2" s="1"/>
  <c r="H60" i="2"/>
  <c r="M60" i="2"/>
  <c r="V60" i="2"/>
  <c r="AH60" i="2"/>
  <c r="AJ60" i="2" s="1"/>
  <c r="AI60" i="2"/>
  <c r="AK60" i="2"/>
  <c r="AT60" i="2"/>
  <c r="BG60" i="2"/>
  <c r="BI60" i="2" s="1"/>
  <c r="BU60" i="2" s="1"/>
  <c r="AI65" i="8" s="1"/>
  <c r="BH60" i="2"/>
  <c r="BJ60" i="2"/>
  <c r="F61" i="2"/>
  <c r="I61" i="2" s="1"/>
  <c r="G61" i="2"/>
  <c r="J61" i="2" s="1"/>
  <c r="H61" i="2"/>
  <c r="M61" i="2"/>
  <c r="V61" i="2"/>
  <c r="AH61" i="2"/>
  <c r="AJ61" i="2" s="1"/>
  <c r="AI61" i="2"/>
  <c r="AK61" i="2"/>
  <c r="AT61" i="2"/>
  <c r="BG61" i="2"/>
  <c r="BI61" i="2" s="1"/>
  <c r="BU61" i="2" s="1"/>
  <c r="AI66" i="8" s="1"/>
  <c r="BH61" i="2"/>
  <c r="BJ61" i="2"/>
  <c r="F62" i="2"/>
  <c r="I62" i="2" s="1"/>
  <c r="G62" i="2"/>
  <c r="J62" i="2" s="1"/>
  <c r="H62" i="2"/>
  <c r="M62" i="2"/>
  <c r="V62" i="2"/>
  <c r="AH62" i="2"/>
  <c r="AJ62" i="2" s="1"/>
  <c r="AI62" i="2"/>
  <c r="AK62" i="2"/>
  <c r="AT62" i="2"/>
  <c r="BG62" i="2"/>
  <c r="BI62" i="2" s="1"/>
  <c r="BU62" i="2" s="1"/>
  <c r="AI67" i="8" s="1"/>
  <c r="BH62" i="2"/>
  <c r="BJ62" i="2"/>
  <c r="F63" i="2"/>
  <c r="I63" i="2" s="1"/>
  <c r="G63" i="2"/>
  <c r="J63" i="2" s="1"/>
  <c r="H63" i="2"/>
  <c r="M63" i="2"/>
  <c r="V63" i="2"/>
  <c r="AH63" i="2"/>
  <c r="AJ63" i="2" s="1"/>
  <c r="AI63" i="2"/>
  <c r="AK63" i="2"/>
  <c r="AT63" i="2"/>
  <c r="BG63" i="2"/>
  <c r="BI63" i="2" s="1"/>
  <c r="BU63" i="2" s="1"/>
  <c r="AI68" i="8" s="1"/>
  <c r="BH63" i="2"/>
  <c r="BJ63" i="2"/>
  <c r="F64" i="2"/>
  <c r="I64" i="2" s="1"/>
  <c r="G64" i="2"/>
  <c r="J64" i="2" s="1"/>
  <c r="H64" i="2"/>
  <c r="M64" i="2"/>
  <c r="V64" i="2"/>
  <c r="AH64" i="2"/>
  <c r="AJ64" i="2" s="1"/>
  <c r="AI64" i="2"/>
  <c r="AK64" i="2"/>
  <c r="AT64" i="2"/>
  <c r="BG64" i="2"/>
  <c r="BI64" i="2" s="1"/>
  <c r="BU64" i="2" s="1"/>
  <c r="AI69" i="8" s="1"/>
  <c r="BH64" i="2"/>
  <c r="BJ64" i="2"/>
  <c r="F65" i="2"/>
  <c r="I65" i="2" s="1"/>
  <c r="G65" i="2"/>
  <c r="J65" i="2" s="1"/>
  <c r="H65" i="2"/>
  <c r="M65" i="2"/>
  <c r="V65" i="2"/>
  <c r="AH65" i="2"/>
  <c r="AJ65" i="2" s="1"/>
  <c r="AI65" i="2"/>
  <c r="AK65" i="2"/>
  <c r="AT65" i="2"/>
  <c r="BG65" i="2"/>
  <c r="BI65" i="2" s="1"/>
  <c r="BU65" i="2" s="1"/>
  <c r="AI70" i="8" s="1"/>
  <c r="BH65" i="2"/>
  <c r="BJ65" i="2"/>
  <c r="F66" i="2"/>
  <c r="I66" i="2" s="1"/>
  <c r="G66" i="2"/>
  <c r="J66" i="2" s="1"/>
  <c r="H66" i="2"/>
  <c r="M66" i="2"/>
  <c r="V66" i="2"/>
  <c r="AH66" i="2"/>
  <c r="AJ66" i="2" s="1"/>
  <c r="AI66" i="2"/>
  <c r="AK66" i="2"/>
  <c r="AT66" i="2"/>
  <c r="BG66" i="2"/>
  <c r="BI66" i="2" s="1"/>
  <c r="BU66" i="2" s="1"/>
  <c r="AI71" i="8" s="1"/>
  <c r="BH66" i="2"/>
  <c r="BJ66" i="2"/>
  <c r="F67" i="2"/>
  <c r="I67" i="2" s="1"/>
  <c r="G67" i="2"/>
  <c r="J67" i="2" s="1"/>
  <c r="H67" i="2"/>
  <c r="M67" i="2"/>
  <c r="V67" i="2"/>
  <c r="AH67" i="2"/>
  <c r="AJ67" i="2" s="1"/>
  <c r="AI67" i="2"/>
  <c r="AK67" i="2"/>
  <c r="AT67" i="2"/>
  <c r="BG67" i="2"/>
  <c r="BI67" i="2" s="1"/>
  <c r="BU67" i="2" s="1"/>
  <c r="AI72" i="8" s="1"/>
  <c r="BH67" i="2"/>
  <c r="BJ67" i="2"/>
  <c r="F68" i="2"/>
  <c r="I68" i="2" s="1"/>
  <c r="G68" i="2"/>
  <c r="J68" i="2" s="1"/>
  <c r="H68" i="2"/>
  <c r="M68" i="2"/>
  <c r="V68" i="2"/>
  <c r="AH68" i="2"/>
  <c r="AJ68" i="2" s="1"/>
  <c r="AI68" i="2"/>
  <c r="AK68" i="2"/>
  <c r="AT68" i="2"/>
  <c r="BG68" i="2"/>
  <c r="BI68" i="2" s="1"/>
  <c r="BU68" i="2" s="1"/>
  <c r="AI73" i="8" s="1"/>
  <c r="BH68" i="2"/>
  <c r="BJ68" i="2"/>
  <c r="F69" i="2"/>
  <c r="I69" i="2" s="1"/>
  <c r="G69" i="2"/>
  <c r="J69" i="2" s="1"/>
  <c r="H69" i="2"/>
  <c r="M69" i="2"/>
  <c r="V69" i="2"/>
  <c r="AH69" i="2"/>
  <c r="AJ69" i="2" s="1"/>
  <c r="AI69" i="2"/>
  <c r="AK69" i="2"/>
  <c r="AT69" i="2"/>
  <c r="BG69" i="2"/>
  <c r="BI69" i="2" s="1"/>
  <c r="BU69" i="2" s="1"/>
  <c r="AI74" i="8" s="1"/>
  <c r="BH69" i="2"/>
  <c r="BJ69" i="2"/>
  <c r="F70" i="2"/>
  <c r="I70" i="2" s="1"/>
  <c r="G70" i="2"/>
  <c r="J70" i="2" s="1"/>
  <c r="H70" i="2"/>
  <c r="M70" i="2"/>
  <c r="V70" i="2"/>
  <c r="AH70" i="2"/>
  <c r="AJ70" i="2" s="1"/>
  <c r="AI70" i="2"/>
  <c r="AK70" i="2"/>
  <c r="AT70" i="2"/>
  <c r="BG70" i="2"/>
  <c r="BI70" i="2" s="1"/>
  <c r="BU70" i="2" s="1"/>
  <c r="AI75" i="8" s="1"/>
  <c r="BH70" i="2"/>
  <c r="BJ70" i="2"/>
  <c r="F71" i="2"/>
  <c r="I71" i="2" s="1"/>
  <c r="G71" i="2"/>
  <c r="J71" i="2" s="1"/>
  <c r="H71" i="2"/>
  <c r="M71" i="2"/>
  <c r="V71" i="2"/>
  <c r="AH71" i="2"/>
  <c r="AJ71" i="2" s="1"/>
  <c r="AI71" i="2"/>
  <c r="AK71" i="2"/>
  <c r="AT71" i="2"/>
  <c r="BG71" i="2"/>
  <c r="BI71" i="2" s="1"/>
  <c r="BU71" i="2" s="1"/>
  <c r="AI76" i="8" s="1"/>
  <c r="BH71" i="2"/>
  <c r="BJ71" i="2"/>
  <c r="F72" i="2"/>
  <c r="I72" i="2" s="1"/>
  <c r="G72" i="2"/>
  <c r="J72" i="2" s="1"/>
  <c r="H72" i="2"/>
  <c r="M72" i="2"/>
  <c r="V72" i="2"/>
  <c r="AH72" i="2"/>
  <c r="AJ72" i="2" s="1"/>
  <c r="AI72" i="2"/>
  <c r="AK72" i="2"/>
  <c r="AT72" i="2"/>
  <c r="BG72" i="2"/>
  <c r="BI72" i="2" s="1"/>
  <c r="BU72" i="2" s="1"/>
  <c r="AI77" i="8" s="1"/>
  <c r="BH72" i="2"/>
  <c r="BJ72" i="2"/>
  <c r="F73" i="2"/>
  <c r="I73" i="2" s="1"/>
  <c r="G73" i="2"/>
  <c r="J73" i="2" s="1"/>
  <c r="H73" i="2"/>
  <c r="M73" i="2"/>
  <c r="V73" i="2"/>
  <c r="AH73" i="2"/>
  <c r="AJ73" i="2" s="1"/>
  <c r="AI73" i="2"/>
  <c r="AK73" i="2"/>
  <c r="AT73" i="2"/>
  <c r="BG73" i="2"/>
  <c r="BI73" i="2" s="1"/>
  <c r="BU73" i="2" s="1"/>
  <c r="AI78" i="8" s="1"/>
  <c r="BH73" i="2"/>
  <c r="BJ73" i="2"/>
  <c r="F74" i="2"/>
  <c r="I74" i="2" s="1"/>
  <c r="G74" i="2"/>
  <c r="J74" i="2" s="1"/>
  <c r="H74" i="2"/>
  <c r="M74" i="2"/>
  <c r="V74" i="2"/>
  <c r="AH74" i="2"/>
  <c r="AJ74" i="2" s="1"/>
  <c r="AI74" i="2"/>
  <c r="AK74" i="2"/>
  <c r="AT74" i="2"/>
  <c r="BG74" i="2"/>
  <c r="BI74" i="2" s="1"/>
  <c r="BU74" i="2" s="1"/>
  <c r="AI79" i="8" s="1"/>
  <c r="BH74" i="2"/>
  <c r="BJ74" i="2"/>
  <c r="F75" i="2"/>
  <c r="I75" i="2" s="1"/>
  <c r="G75" i="2"/>
  <c r="J75" i="2" s="1"/>
  <c r="H75" i="2"/>
  <c r="M75" i="2"/>
  <c r="V75" i="2"/>
  <c r="AH75" i="2"/>
  <c r="AJ75" i="2" s="1"/>
  <c r="AI75" i="2"/>
  <c r="AK75" i="2"/>
  <c r="AT75" i="2"/>
  <c r="BG75" i="2"/>
  <c r="BI75" i="2" s="1"/>
  <c r="BU75" i="2" s="1"/>
  <c r="AI80" i="8" s="1"/>
  <c r="BH75" i="2"/>
  <c r="BJ75" i="2"/>
  <c r="F76" i="2"/>
  <c r="I76" i="2" s="1"/>
  <c r="G76" i="2"/>
  <c r="J76" i="2" s="1"/>
  <c r="H76" i="2"/>
  <c r="M76" i="2"/>
  <c r="V76" i="2"/>
  <c r="AH76" i="2"/>
  <c r="AJ76" i="2" s="1"/>
  <c r="AI76" i="2"/>
  <c r="AK76" i="2"/>
  <c r="AT76" i="2"/>
  <c r="BG76" i="2"/>
  <c r="BI76" i="2" s="1"/>
  <c r="BU76" i="2" s="1"/>
  <c r="AI81" i="8" s="1"/>
  <c r="BH76" i="2"/>
  <c r="BJ76" i="2"/>
  <c r="F77" i="2"/>
  <c r="I77" i="2" s="1"/>
  <c r="G77" i="2"/>
  <c r="J77" i="2" s="1"/>
  <c r="H77" i="2"/>
  <c r="M77" i="2"/>
  <c r="V77" i="2"/>
  <c r="AH77" i="2"/>
  <c r="AJ77" i="2" s="1"/>
  <c r="AI77" i="2"/>
  <c r="AK77" i="2"/>
  <c r="AT77" i="2"/>
  <c r="BG77" i="2"/>
  <c r="BI77" i="2" s="1"/>
  <c r="BU77" i="2" s="1"/>
  <c r="AI82" i="8" s="1"/>
  <c r="BH77" i="2"/>
  <c r="BJ77" i="2"/>
  <c r="F78" i="2"/>
  <c r="I78" i="2" s="1"/>
  <c r="G78" i="2"/>
  <c r="J78" i="2" s="1"/>
  <c r="H78" i="2"/>
  <c r="M78" i="2"/>
  <c r="V78" i="2"/>
  <c r="AH78" i="2"/>
  <c r="AJ78" i="2" s="1"/>
  <c r="AI78" i="2"/>
  <c r="AK78" i="2"/>
  <c r="AT78" i="2"/>
  <c r="BG78" i="2"/>
  <c r="BI78" i="2" s="1"/>
  <c r="BU78" i="2" s="1"/>
  <c r="AI83" i="8" s="1"/>
  <c r="BH78" i="2"/>
  <c r="BJ78" i="2"/>
  <c r="F79" i="2"/>
  <c r="I79" i="2" s="1"/>
  <c r="G79" i="2"/>
  <c r="J79" i="2" s="1"/>
  <c r="H79" i="2"/>
  <c r="M79" i="2"/>
  <c r="V79" i="2"/>
  <c r="AH79" i="2"/>
  <c r="AJ79" i="2" s="1"/>
  <c r="AI79" i="2"/>
  <c r="AK79" i="2"/>
  <c r="AT79" i="2"/>
  <c r="BG79" i="2"/>
  <c r="BI79" i="2" s="1"/>
  <c r="BU79" i="2" s="1"/>
  <c r="AI84" i="8" s="1"/>
  <c r="BH79" i="2"/>
  <c r="BJ79" i="2"/>
  <c r="F80" i="2"/>
  <c r="I80" i="2" s="1"/>
  <c r="G80" i="2"/>
  <c r="J80" i="2" s="1"/>
  <c r="H80" i="2"/>
  <c r="M80" i="2"/>
  <c r="V80" i="2"/>
  <c r="AH80" i="2"/>
  <c r="AJ80" i="2" s="1"/>
  <c r="AI80" i="2"/>
  <c r="AK80" i="2"/>
  <c r="AT80" i="2"/>
  <c r="BG80" i="2"/>
  <c r="BI80" i="2" s="1"/>
  <c r="BU80" i="2" s="1"/>
  <c r="AI85" i="8" s="1"/>
  <c r="BH80" i="2"/>
  <c r="BJ80" i="2"/>
  <c r="F81" i="2"/>
  <c r="I81" i="2" s="1"/>
  <c r="G81" i="2"/>
  <c r="J81" i="2" s="1"/>
  <c r="H81" i="2"/>
  <c r="M81" i="2"/>
  <c r="V81" i="2"/>
  <c r="AH81" i="2"/>
  <c r="AJ81" i="2" s="1"/>
  <c r="AI81" i="2"/>
  <c r="AK81" i="2"/>
  <c r="AT81" i="2"/>
  <c r="BG81" i="2"/>
  <c r="BI81" i="2" s="1"/>
  <c r="BU81" i="2" s="1"/>
  <c r="AI86" i="8" s="1"/>
  <c r="BH81" i="2"/>
  <c r="BJ81" i="2"/>
  <c r="F82" i="2"/>
  <c r="I82" i="2" s="1"/>
  <c r="G82" i="2"/>
  <c r="J82" i="2" s="1"/>
  <c r="H82" i="2"/>
  <c r="M82" i="2"/>
  <c r="V82" i="2"/>
  <c r="AH82" i="2"/>
  <c r="AJ82" i="2" s="1"/>
  <c r="AI82" i="2"/>
  <c r="AK82" i="2"/>
  <c r="AT82" i="2"/>
  <c r="BG82" i="2"/>
  <c r="BI82" i="2" s="1"/>
  <c r="BU82" i="2" s="1"/>
  <c r="AI87" i="8" s="1"/>
  <c r="BH82" i="2"/>
  <c r="BJ82" i="2"/>
  <c r="F83" i="2"/>
  <c r="I83" i="2" s="1"/>
  <c r="G83" i="2"/>
  <c r="J83" i="2" s="1"/>
  <c r="H83" i="2"/>
  <c r="M83" i="2"/>
  <c r="V83" i="2"/>
  <c r="AH83" i="2"/>
  <c r="AJ83" i="2" s="1"/>
  <c r="AI83" i="2"/>
  <c r="AK83" i="2"/>
  <c r="AT83" i="2"/>
  <c r="BG83" i="2"/>
  <c r="BI83" i="2" s="1"/>
  <c r="BU83" i="2" s="1"/>
  <c r="AI88" i="8" s="1"/>
  <c r="BH83" i="2"/>
  <c r="BJ83" i="2"/>
  <c r="F84" i="2"/>
  <c r="I84" i="2" s="1"/>
  <c r="G84" i="2"/>
  <c r="J84" i="2" s="1"/>
  <c r="H84" i="2"/>
  <c r="M84" i="2"/>
  <c r="V84" i="2"/>
  <c r="AH84" i="2"/>
  <c r="AJ84" i="2" s="1"/>
  <c r="AI84" i="2"/>
  <c r="AK84" i="2"/>
  <c r="AT84" i="2"/>
  <c r="BG84" i="2"/>
  <c r="BI84" i="2" s="1"/>
  <c r="BU84" i="2" s="1"/>
  <c r="AI89" i="8" s="1"/>
  <c r="BH84" i="2"/>
  <c r="BJ84" i="2"/>
  <c r="F85" i="2"/>
  <c r="I85" i="2" s="1"/>
  <c r="G85" i="2"/>
  <c r="J85" i="2" s="1"/>
  <c r="H85" i="2"/>
  <c r="M85" i="2"/>
  <c r="V85" i="2"/>
  <c r="AH85" i="2"/>
  <c r="AJ85" i="2" s="1"/>
  <c r="AI85" i="2"/>
  <c r="AK85" i="2"/>
  <c r="AT85" i="2"/>
  <c r="BG85" i="2"/>
  <c r="BI85" i="2" s="1"/>
  <c r="BU85" i="2" s="1"/>
  <c r="AI90" i="8" s="1"/>
  <c r="BH85" i="2"/>
  <c r="BJ85" i="2"/>
  <c r="F86" i="2"/>
  <c r="I86" i="2" s="1"/>
  <c r="G86" i="2"/>
  <c r="J86" i="2" s="1"/>
  <c r="H86" i="2"/>
  <c r="M86" i="2"/>
  <c r="V86" i="2"/>
  <c r="AH86" i="2"/>
  <c r="AJ86" i="2" s="1"/>
  <c r="AI86" i="2"/>
  <c r="AK86" i="2"/>
  <c r="AT86" i="2"/>
  <c r="BG86" i="2"/>
  <c r="BI86" i="2" s="1"/>
  <c r="BU86" i="2" s="1"/>
  <c r="AI91" i="8" s="1"/>
  <c r="BH86" i="2"/>
  <c r="BJ86" i="2"/>
  <c r="F87" i="2"/>
  <c r="I87" i="2" s="1"/>
  <c r="G87" i="2"/>
  <c r="J87" i="2" s="1"/>
  <c r="H87" i="2"/>
  <c r="M87" i="2"/>
  <c r="V87" i="2"/>
  <c r="AH87" i="2"/>
  <c r="AJ87" i="2" s="1"/>
  <c r="AI87" i="2"/>
  <c r="AK87" i="2"/>
  <c r="AT87" i="2"/>
  <c r="BG87" i="2"/>
  <c r="BI87" i="2" s="1"/>
  <c r="BU87" i="2" s="1"/>
  <c r="AI92" i="8" s="1"/>
  <c r="BH87" i="2"/>
  <c r="BJ87" i="2"/>
  <c r="F88" i="2"/>
  <c r="I88" i="2" s="1"/>
  <c r="G88" i="2"/>
  <c r="J88" i="2" s="1"/>
  <c r="H88" i="2"/>
  <c r="M88" i="2"/>
  <c r="V88" i="2"/>
  <c r="AH88" i="2"/>
  <c r="AJ88" i="2" s="1"/>
  <c r="AI88" i="2"/>
  <c r="AK88" i="2"/>
  <c r="AT88" i="2"/>
  <c r="BG88" i="2"/>
  <c r="BI88" i="2" s="1"/>
  <c r="BU88" i="2" s="1"/>
  <c r="AI93" i="8" s="1"/>
  <c r="BH88" i="2"/>
  <c r="BJ88" i="2"/>
  <c r="F89" i="2"/>
  <c r="I89" i="2" s="1"/>
  <c r="G89" i="2"/>
  <c r="J89" i="2" s="1"/>
  <c r="H89" i="2"/>
  <c r="M89" i="2"/>
  <c r="V89" i="2"/>
  <c r="AH89" i="2"/>
  <c r="AJ89" i="2" s="1"/>
  <c r="AI89" i="2"/>
  <c r="AK89" i="2"/>
  <c r="AT89" i="2"/>
  <c r="BG89" i="2"/>
  <c r="BI89" i="2" s="1"/>
  <c r="BU89" i="2" s="1"/>
  <c r="AI94" i="8" s="1"/>
  <c r="BH89" i="2"/>
  <c r="BJ89" i="2"/>
  <c r="F90" i="2"/>
  <c r="I90" i="2" s="1"/>
  <c r="G90" i="2"/>
  <c r="J90" i="2" s="1"/>
  <c r="H90" i="2"/>
  <c r="M90" i="2"/>
  <c r="V90" i="2"/>
  <c r="AH90" i="2"/>
  <c r="AJ90" i="2" s="1"/>
  <c r="AI90" i="2"/>
  <c r="AK90" i="2"/>
  <c r="AT90" i="2"/>
  <c r="BG90" i="2"/>
  <c r="BI90" i="2" s="1"/>
  <c r="BU90" i="2" s="1"/>
  <c r="AI95" i="8" s="1"/>
  <c r="BH90" i="2"/>
  <c r="BJ90" i="2"/>
  <c r="F91" i="2"/>
  <c r="I91" i="2" s="1"/>
  <c r="G91" i="2"/>
  <c r="J91" i="2" s="1"/>
  <c r="H91" i="2"/>
  <c r="M91" i="2"/>
  <c r="V91" i="2"/>
  <c r="AH91" i="2"/>
  <c r="AJ91" i="2" s="1"/>
  <c r="AI91" i="2"/>
  <c r="AK91" i="2"/>
  <c r="AT91" i="2"/>
  <c r="BG91" i="2"/>
  <c r="BI91" i="2" s="1"/>
  <c r="BU91" i="2" s="1"/>
  <c r="AI96" i="8" s="1"/>
  <c r="BH91" i="2"/>
  <c r="BJ91" i="2"/>
  <c r="F92" i="2"/>
  <c r="I92" i="2" s="1"/>
  <c r="G92" i="2"/>
  <c r="J92" i="2" s="1"/>
  <c r="H92" i="2"/>
  <c r="M92" i="2"/>
  <c r="V92" i="2"/>
  <c r="AH92" i="2"/>
  <c r="AJ92" i="2" s="1"/>
  <c r="AI92" i="2"/>
  <c r="AK92" i="2"/>
  <c r="AT92" i="2"/>
  <c r="BG92" i="2"/>
  <c r="BI92" i="2" s="1"/>
  <c r="BU92" i="2" s="1"/>
  <c r="AI97" i="8" s="1"/>
  <c r="BH92" i="2"/>
  <c r="BJ92" i="2"/>
  <c r="F93" i="2"/>
  <c r="I93" i="2" s="1"/>
  <c r="G93" i="2"/>
  <c r="J93" i="2" s="1"/>
  <c r="H93" i="2"/>
  <c r="M93" i="2"/>
  <c r="V93" i="2"/>
  <c r="AH93" i="2"/>
  <c r="AJ93" i="2" s="1"/>
  <c r="AI93" i="2"/>
  <c r="AK93" i="2"/>
  <c r="AT93" i="2"/>
  <c r="BG93" i="2"/>
  <c r="BI93" i="2" s="1"/>
  <c r="BU93" i="2" s="1"/>
  <c r="AI98" i="8" s="1"/>
  <c r="BH93" i="2"/>
  <c r="BJ93" i="2"/>
  <c r="F94" i="2"/>
  <c r="I94" i="2" s="1"/>
  <c r="G94" i="2"/>
  <c r="J94" i="2" s="1"/>
  <c r="H94" i="2"/>
  <c r="M94" i="2"/>
  <c r="V94" i="2"/>
  <c r="AH94" i="2"/>
  <c r="AJ94" i="2" s="1"/>
  <c r="AI94" i="2"/>
  <c r="AK94" i="2"/>
  <c r="AT94" i="2"/>
  <c r="BG94" i="2"/>
  <c r="BI94" i="2" s="1"/>
  <c r="BU94" i="2" s="1"/>
  <c r="AI99" i="8" s="1"/>
  <c r="BH94" i="2"/>
  <c r="BJ94" i="2"/>
  <c r="F95" i="2"/>
  <c r="I95" i="2" s="1"/>
  <c r="G95" i="2"/>
  <c r="J95" i="2" s="1"/>
  <c r="H95" i="2"/>
  <c r="M95" i="2"/>
  <c r="V95" i="2"/>
  <c r="AH95" i="2"/>
  <c r="AJ95" i="2" s="1"/>
  <c r="AI95" i="2"/>
  <c r="AK95" i="2"/>
  <c r="AT95" i="2"/>
  <c r="BG95" i="2"/>
  <c r="BI95" i="2" s="1"/>
  <c r="BU95" i="2" s="1"/>
  <c r="AI100" i="8" s="1"/>
  <c r="BH95" i="2"/>
  <c r="BJ95" i="2"/>
  <c r="F96" i="2"/>
  <c r="I96" i="2" s="1"/>
  <c r="G96" i="2"/>
  <c r="J96" i="2" s="1"/>
  <c r="H96" i="2"/>
  <c r="M96" i="2"/>
  <c r="V96" i="2"/>
  <c r="AH96" i="2"/>
  <c r="AJ96" i="2" s="1"/>
  <c r="AI96" i="2"/>
  <c r="AK96" i="2"/>
  <c r="AT96" i="2"/>
  <c r="BG96" i="2"/>
  <c r="BI96" i="2" s="1"/>
  <c r="BU96" i="2" s="1"/>
  <c r="AI101" i="8" s="1"/>
  <c r="BH96" i="2"/>
  <c r="BJ96" i="2"/>
  <c r="F97" i="2"/>
  <c r="I97" i="2" s="1"/>
  <c r="G97" i="2"/>
  <c r="J97" i="2" s="1"/>
  <c r="H97" i="2"/>
  <c r="M97" i="2"/>
  <c r="V97" i="2"/>
  <c r="AH97" i="2"/>
  <c r="AJ97" i="2" s="1"/>
  <c r="AI97" i="2"/>
  <c r="AK97" i="2"/>
  <c r="AT97" i="2"/>
  <c r="BG97" i="2"/>
  <c r="BI97" i="2" s="1"/>
  <c r="BU97" i="2" s="1"/>
  <c r="AI102" i="8" s="1"/>
  <c r="BH97" i="2"/>
  <c r="BJ97" i="2"/>
  <c r="F98" i="2"/>
  <c r="I98" i="2" s="1"/>
  <c r="G98" i="2"/>
  <c r="J98" i="2" s="1"/>
  <c r="H98" i="2"/>
  <c r="M98" i="2"/>
  <c r="V98" i="2"/>
  <c r="AH98" i="2"/>
  <c r="AJ98" i="2" s="1"/>
  <c r="AI98" i="2"/>
  <c r="AK98" i="2"/>
  <c r="AT98" i="2"/>
  <c r="BG98" i="2"/>
  <c r="BI98" i="2" s="1"/>
  <c r="BU98" i="2" s="1"/>
  <c r="AI103" i="8" s="1"/>
  <c r="BH98" i="2"/>
  <c r="BJ98" i="2"/>
  <c r="F99" i="2"/>
  <c r="I99" i="2" s="1"/>
  <c r="G99" i="2"/>
  <c r="J99" i="2" s="1"/>
  <c r="H99" i="2"/>
  <c r="M99" i="2"/>
  <c r="V99" i="2"/>
  <c r="AH99" i="2"/>
  <c r="AJ99" i="2" s="1"/>
  <c r="AI99" i="2"/>
  <c r="AK99" i="2"/>
  <c r="AT99" i="2"/>
  <c r="BG99" i="2"/>
  <c r="BI99" i="2" s="1"/>
  <c r="BU99" i="2" s="1"/>
  <c r="AI104" i="8" s="1"/>
  <c r="BH99" i="2"/>
  <c r="BJ99" i="2"/>
  <c r="F100" i="2"/>
  <c r="I100" i="2" s="1"/>
  <c r="G100" i="2"/>
  <c r="J100" i="2" s="1"/>
  <c r="H100" i="2"/>
  <c r="M100" i="2"/>
  <c r="V100" i="2"/>
  <c r="AH100" i="2"/>
  <c r="AJ100" i="2" s="1"/>
  <c r="AI100" i="2"/>
  <c r="AK100" i="2"/>
  <c r="AT100" i="2"/>
  <c r="BG100" i="2"/>
  <c r="BI100" i="2" s="1"/>
  <c r="BU100" i="2" s="1"/>
  <c r="AI105" i="8" s="1"/>
  <c r="BH100" i="2"/>
  <c r="BJ100" i="2"/>
  <c r="F101" i="2"/>
  <c r="I101" i="2" s="1"/>
  <c r="G101" i="2"/>
  <c r="J101" i="2" s="1"/>
  <c r="H101" i="2"/>
  <c r="M101" i="2"/>
  <c r="V101" i="2"/>
  <c r="AH101" i="2"/>
  <c r="AJ101" i="2" s="1"/>
  <c r="AI101" i="2"/>
  <c r="AK101" i="2"/>
  <c r="AT101" i="2"/>
  <c r="BG101" i="2"/>
  <c r="BI101" i="2" s="1"/>
  <c r="BU101" i="2" s="1"/>
  <c r="AI106" i="8" s="1"/>
  <c r="BH101" i="2"/>
  <c r="BJ101" i="2"/>
  <c r="F102" i="2"/>
  <c r="I102" i="2" s="1"/>
  <c r="G102" i="2"/>
  <c r="J102" i="2" s="1"/>
  <c r="H102" i="2"/>
  <c r="M102" i="2"/>
  <c r="V102" i="2"/>
  <c r="AH102" i="2"/>
  <c r="AJ102" i="2" s="1"/>
  <c r="AI102" i="2"/>
  <c r="AK102" i="2"/>
  <c r="AT102" i="2"/>
  <c r="BG102" i="2"/>
  <c r="BI102" i="2" s="1"/>
  <c r="BU102" i="2" s="1"/>
  <c r="AI107" i="8" s="1"/>
  <c r="BH102" i="2"/>
  <c r="BJ102" i="2"/>
  <c r="F103" i="2"/>
  <c r="I103" i="2" s="1"/>
  <c r="G103" i="2"/>
  <c r="J103" i="2" s="1"/>
  <c r="H103" i="2"/>
  <c r="M103" i="2"/>
  <c r="V103" i="2"/>
  <c r="AH103" i="2"/>
  <c r="AJ103" i="2" s="1"/>
  <c r="AI103" i="2"/>
  <c r="AK103" i="2"/>
  <c r="AT103" i="2"/>
  <c r="BG103" i="2"/>
  <c r="BI103" i="2" s="1"/>
  <c r="BU103" i="2" s="1"/>
  <c r="AI108" i="8" s="1"/>
  <c r="BH103" i="2"/>
  <c r="BJ103" i="2"/>
  <c r="F104" i="2"/>
  <c r="I104" i="2" s="1"/>
  <c r="G104" i="2"/>
  <c r="J104" i="2" s="1"/>
  <c r="H104" i="2"/>
  <c r="M104" i="2"/>
  <c r="V104" i="2"/>
  <c r="AH104" i="2"/>
  <c r="AJ104" i="2" s="1"/>
  <c r="AI104" i="2"/>
  <c r="AK104" i="2"/>
  <c r="AT104" i="2"/>
  <c r="BG104" i="2"/>
  <c r="BI104" i="2" s="1"/>
  <c r="BU104" i="2" s="1"/>
  <c r="AI109" i="8" s="1"/>
  <c r="BH104" i="2"/>
  <c r="BJ104" i="2"/>
  <c r="F105" i="2"/>
  <c r="I105" i="2" s="1"/>
  <c r="G105" i="2"/>
  <c r="J105" i="2" s="1"/>
  <c r="H105" i="2"/>
  <c r="M105" i="2"/>
  <c r="V105" i="2"/>
  <c r="AH105" i="2"/>
  <c r="AJ105" i="2" s="1"/>
  <c r="AI105" i="2"/>
  <c r="AK105" i="2"/>
  <c r="AT105" i="2"/>
  <c r="BG105" i="2"/>
  <c r="BI105" i="2" s="1"/>
  <c r="BU105" i="2" s="1"/>
  <c r="AI110" i="8" s="1"/>
  <c r="BH105" i="2"/>
  <c r="BJ105" i="2"/>
  <c r="F106" i="2"/>
  <c r="I106" i="2" s="1"/>
  <c r="G106" i="2"/>
  <c r="J106" i="2" s="1"/>
  <c r="H106" i="2"/>
  <c r="M106" i="2"/>
  <c r="V106" i="2"/>
  <c r="AH106" i="2"/>
  <c r="AJ106" i="2" s="1"/>
  <c r="AI106" i="2"/>
  <c r="AK106" i="2"/>
  <c r="AT106" i="2"/>
  <c r="BG106" i="2"/>
  <c r="BI106" i="2" s="1"/>
  <c r="BU106" i="2" s="1"/>
  <c r="AI111" i="8" s="1"/>
  <c r="BH106" i="2"/>
  <c r="BJ106" i="2"/>
  <c r="F107" i="2"/>
  <c r="I107" i="2" s="1"/>
  <c r="G107" i="2"/>
  <c r="J107" i="2" s="1"/>
  <c r="H107" i="2"/>
  <c r="M107" i="2"/>
  <c r="V107" i="2"/>
  <c r="AH107" i="2"/>
  <c r="AJ107" i="2" s="1"/>
  <c r="AI107" i="2"/>
  <c r="AK107" i="2"/>
  <c r="AT107" i="2"/>
  <c r="BG107" i="2"/>
  <c r="BI107" i="2" s="1"/>
  <c r="BU107" i="2" s="1"/>
  <c r="AI112" i="8" s="1"/>
  <c r="BH107" i="2"/>
  <c r="BJ107" i="2"/>
  <c r="F108" i="2"/>
  <c r="I108" i="2" s="1"/>
  <c r="G108" i="2"/>
  <c r="J108" i="2" s="1"/>
  <c r="H108" i="2"/>
  <c r="M108" i="2"/>
  <c r="V108" i="2"/>
  <c r="AH108" i="2"/>
  <c r="AJ108" i="2" s="1"/>
  <c r="AI108" i="2"/>
  <c r="AK108" i="2"/>
  <c r="AT108" i="2"/>
  <c r="BG108" i="2"/>
  <c r="BI108" i="2" s="1"/>
  <c r="BU108" i="2" s="1"/>
  <c r="AI113" i="8" s="1"/>
  <c r="BH108" i="2"/>
  <c r="BJ108" i="2"/>
  <c r="F109" i="2"/>
  <c r="I109" i="2" s="1"/>
  <c r="G109" i="2"/>
  <c r="J109" i="2" s="1"/>
  <c r="H109" i="2"/>
  <c r="M109" i="2"/>
  <c r="V109" i="2"/>
  <c r="AH109" i="2"/>
  <c r="AJ109" i="2" s="1"/>
  <c r="AI109" i="2"/>
  <c r="AK109" i="2"/>
  <c r="AT109" i="2"/>
  <c r="BG109" i="2"/>
  <c r="BI109" i="2" s="1"/>
  <c r="BU109" i="2" s="1"/>
  <c r="AI114" i="8" s="1"/>
  <c r="BH109" i="2"/>
  <c r="BJ109" i="2"/>
  <c r="F110" i="2"/>
  <c r="I110" i="2" s="1"/>
  <c r="G110" i="2"/>
  <c r="J110" i="2" s="1"/>
  <c r="H110" i="2"/>
  <c r="M110" i="2"/>
  <c r="V110" i="2"/>
  <c r="AH110" i="2"/>
  <c r="AJ110" i="2" s="1"/>
  <c r="AI110" i="2"/>
  <c r="AK110" i="2"/>
  <c r="AT110" i="2"/>
  <c r="BG110" i="2"/>
  <c r="BI110" i="2" s="1"/>
  <c r="BU110" i="2" s="1"/>
  <c r="AI115" i="8" s="1"/>
  <c r="BH110" i="2"/>
  <c r="BJ110" i="2"/>
  <c r="F111" i="2"/>
  <c r="I111" i="2" s="1"/>
  <c r="G111" i="2"/>
  <c r="J111" i="2" s="1"/>
  <c r="H111" i="2"/>
  <c r="M111" i="2"/>
  <c r="V111" i="2"/>
  <c r="AH111" i="2"/>
  <c r="AJ111" i="2" s="1"/>
  <c r="AI111" i="2"/>
  <c r="AK111" i="2"/>
  <c r="AT111" i="2"/>
  <c r="BG111" i="2"/>
  <c r="BI111" i="2" s="1"/>
  <c r="BU111" i="2" s="1"/>
  <c r="AI116" i="8" s="1"/>
  <c r="BH111" i="2"/>
  <c r="BJ111" i="2"/>
  <c r="F112" i="2"/>
  <c r="I112" i="2" s="1"/>
  <c r="G112" i="2"/>
  <c r="J112" i="2" s="1"/>
  <c r="H112" i="2"/>
  <c r="M112" i="2"/>
  <c r="V112" i="2"/>
  <c r="AH112" i="2"/>
  <c r="AJ112" i="2" s="1"/>
  <c r="AI112" i="2"/>
  <c r="AK112" i="2"/>
  <c r="AT112" i="2"/>
  <c r="BG112" i="2"/>
  <c r="BI112" i="2" s="1"/>
  <c r="BU112" i="2" s="1"/>
  <c r="AI117" i="8" s="1"/>
  <c r="BH112" i="2"/>
  <c r="BJ112" i="2"/>
  <c r="F113" i="2"/>
  <c r="I113" i="2" s="1"/>
  <c r="G113" i="2"/>
  <c r="J113" i="2" s="1"/>
  <c r="H113" i="2"/>
  <c r="M113" i="2"/>
  <c r="V113" i="2"/>
  <c r="AH113" i="2"/>
  <c r="AJ113" i="2" s="1"/>
  <c r="AI113" i="2"/>
  <c r="AK113" i="2"/>
  <c r="AT113" i="2"/>
  <c r="BG113" i="2"/>
  <c r="BI113" i="2" s="1"/>
  <c r="BU113" i="2" s="1"/>
  <c r="AI118" i="8" s="1"/>
  <c r="BH113" i="2"/>
  <c r="BJ113" i="2"/>
  <c r="F114" i="2"/>
  <c r="I114" i="2" s="1"/>
  <c r="G114" i="2"/>
  <c r="J114" i="2" s="1"/>
  <c r="H114" i="2"/>
  <c r="M114" i="2"/>
  <c r="V114" i="2"/>
  <c r="AH114" i="2"/>
  <c r="AJ114" i="2" s="1"/>
  <c r="AI114" i="2"/>
  <c r="AK114" i="2"/>
  <c r="AT114" i="2"/>
  <c r="BG114" i="2"/>
  <c r="BI114" i="2" s="1"/>
  <c r="BU114" i="2" s="1"/>
  <c r="AI119" i="8" s="1"/>
  <c r="BH114" i="2"/>
  <c r="BJ114" i="2"/>
  <c r="F115" i="2"/>
  <c r="I115" i="2" s="1"/>
  <c r="G115" i="2"/>
  <c r="J115" i="2" s="1"/>
  <c r="H115" i="2"/>
  <c r="M115" i="2"/>
  <c r="V115" i="2"/>
  <c r="AH115" i="2"/>
  <c r="AJ115" i="2" s="1"/>
  <c r="AI115" i="2"/>
  <c r="AK115" i="2"/>
  <c r="AT115" i="2"/>
  <c r="BG115" i="2"/>
  <c r="BI115" i="2" s="1"/>
  <c r="BU115" i="2" s="1"/>
  <c r="AI120" i="8" s="1"/>
  <c r="BH115" i="2"/>
  <c r="BJ115" i="2"/>
  <c r="F116" i="2"/>
  <c r="I116" i="2" s="1"/>
  <c r="G116" i="2"/>
  <c r="J116" i="2" s="1"/>
  <c r="H116" i="2"/>
  <c r="M116" i="2"/>
  <c r="V116" i="2"/>
  <c r="AH116" i="2"/>
  <c r="AJ116" i="2" s="1"/>
  <c r="AI116" i="2"/>
  <c r="AK116" i="2"/>
  <c r="AT116" i="2"/>
  <c r="BG116" i="2"/>
  <c r="BI116" i="2" s="1"/>
  <c r="BU116" i="2" s="1"/>
  <c r="AI121" i="8" s="1"/>
  <c r="BH116" i="2"/>
  <c r="BJ116" i="2"/>
  <c r="F117" i="2"/>
  <c r="I117" i="2" s="1"/>
  <c r="G117" i="2"/>
  <c r="J117" i="2" s="1"/>
  <c r="H117" i="2"/>
  <c r="M117" i="2"/>
  <c r="V117" i="2"/>
  <c r="AH117" i="2"/>
  <c r="AJ117" i="2" s="1"/>
  <c r="AI117" i="2"/>
  <c r="AK117" i="2"/>
  <c r="AT117" i="2"/>
  <c r="BG117" i="2"/>
  <c r="BI117" i="2" s="1"/>
  <c r="BU117" i="2" s="1"/>
  <c r="AI122" i="8" s="1"/>
  <c r="BH117" i="2"/>
  <c r="BJ117" i="2"/>
  <c r="F118" i="2"/>
  <c r="I118" i="2" s="1"/>
  <c r="G118" i="2"/>
  <c r="J118" i="2" s="1"/>
  <c r="H118" i="2"/>
  <c r="M118" i="2"/>
  <c r="V118" i="2"/>
  <c r="AH118" i="2"/>
  <c r="AJ118" i="2" s="1"/>
  <c r="AI118" i="2"/>
  <c r="AK118" i="2"/>
  <c r="AT118" i="2"/>
  <c r="BG118" i="2"/>
  <c r="BI118" i="2" s="1"/>
  <c r="BU118" i="2" s="1"/>
  <c r="AI123" i="8" s="1"/>
  <c r="BH118" i="2"/>
  <c r="BJ118" i="2"/>
  <c r="F119" i="2"/>
  <c r="I119" i="2" s="1"/>
  <c r="G119" i="2"/>
  <c r="J119" i="2" s="1"/>
  <c r="H119" i="2"/>
  <c r="M119" i="2"/>
  <c r="V119" i="2"/>
  <c r="AH119" i="2"/>
  <c r="AJ119" i="2" s="1"/>
  <c r="AI119" i="2"/>
  <c r="AK119" i="2"/>
  <c r="AT119" i="2"/>
  <c r="BG119" i="2"/>
  <c r="BI119" i="2" s="1"/>
  <c r="BU119" i="2" s="1"/>
  <c r="AI124" i="8" s="1"/>
  <c r="BH119" i="2"/>
  <c r="BJ119" i="2"/>
  <c r="F120" i="2"/>
  <c r="I120" i="2" s="1"/>
  <c r="G120" i="2"/>
  <c r="J120" i="2" s="1"/>
  <c r="H120" i="2"/>
  <c r="M120" i="2"/>
  <c r="V120" i="2"/>
  <c r="AH120" i="2"/>
  <c r="AJ120" i="2" s="1"/>
  <c r="AI120" i="2"/>
  <c r="AK120" i="2"/>
  <c r="AT120" i="2"/>
  <c r="BG120" i="2"/>
  <c r="BI120" i="2" s="1"/>
  <c r="BU120" i="2" s="1"/>
  <c r="AI125" i="8" s="1"/>
  <c r="BH120" i="2"/>
  <c r="BJ120" i="2"/>
  <c r="F121" i="2"/>
  <c r="I121" i="2" s="1"/>
  <c r="G121" i="2"/>
  <c r="J121" i="2" s="1"/>
  <c r="H121" i="2"/>
  <c r="M121" i="2"/>
  <c r="V121" i="2"/>
  <c r="AH121" i="2"/>
  <c r="AJ121" i="2" s="1"/>
  <c r="AI121" i="2"/>
  <c r="AK121" i="2"/>
  <c r="AT121" i="2"/>
  <c r="BG121" i="2"/>
  <c r="BI121" i="2" s="1"/>
  <c r="BU121" i="2" s="1"/>
  <c r="AI126" i="8" s="1"/>
  <c r="BH121" i="2"/>
  <c r="BJ121" i="2"/>
  <c r="F122" i="2"/>
  <c r="I122" i="2" s="1"/>
  <c r="G122" i="2"/>
  <c r="J122" i="2" s="1"/>
  <c r="H122" i="2"/>
  <c r="M122" i="2"/>
  <c r="V122" i="2"/>
  <c r="AH122" i="2"/>
  <c r="AJ122" i="2" s="1"/>
  <c r="AI122" i="2"/>
  <c r="AK122" i="2"/>
  <c r="AT122" i="2"/>
  <c r="BG122" i="2"/>
  <c r="BI122" i="2" s="1"/>
  <c r="BU122" i="2" s="1"/>
  <c r="AI127" i="8" s="1"/>
  <c r="BH122" i="2"/>
  <c r="BJ122" i="2"/>
  <c r="F123" i="2"/>
  <c r="I123" i="2" s="1"/>
  <c r="G123" i="2"/>
  <c r="J123" i="2" s="1"/>
  <c r="H123" i="2"/>
  <c r="M123" i="2"/>
  <c r="V123" i="2"/>
  <c r="AH123" i="2"/>
  <c r="AJ123" i="2" s="1"/>
  <c r="AI123" i="2"/>
  <c r="AK123" i="2"/>
  <c r="AT123" i="2"/>
  <c r="BG123" i="2"/>
  <c r="BI123" i="2" s="1"/>
  <c r="BU123" i="2" s="1"/>
  <c r="AI128" i="8" s="1"/>
  <c r="BH123" i="2"/>
  <c r="BJ123" i="2"/>
  <c r="F124" i="2"/>
  <c r="I124" i="2" s="1"/>
  <c r="G124" i="2"/>
  <c r="J124" i="2" s="1"/>
  <c r="H124" i="2"/>
  <c r="M124" i="2"/>
  <c r="V124" i="2"/>
  <c r="AH124" i="2"/>
  <c r="AJ124" i="2" s="1"/>
  <c r="AI124" i="2"/>
  <c r="AK124" i="2"/>
  <c r="AT124" i="2"/>
  <c r="BG124" i="2"/>
  <c r="BI124" i="2" s="1"/>
  <c r="BU124" i="2" s="1"/>
  <c r="AI129" i="8" s="1"/>
  <c r="BH124" i="2"/>
  <c r="BJ124" i="2"/>
  <c r="F125" i="2"/>
  <c r="I125" i="2" s="1"/>
  <c r="G125" i="2"/>
  <c r="J125" i="2" s="1"/>
  <c r="H125" i="2"/>
  <c r="V125" i="2"/>
  <c r="AH125" i="2"/>
  <c r="AI125" i="2"/>
  <c r="AK125" i="2"/>
  <c r="AT125" i="2"/>
  <c r="BG125" i="2"/>
  <c r="BH125" i="2"/>
  <c r="BJ125" i="2"/>
  <c r="F126" i="2"/>
  <c r="I126" i="2" s="1"/>
  <c r="G126" i="2"/>
  <c r="J126" i="2" s="1"/>
  <c r="H126" i="2"/>
  <c r="M126" i="2"/>
  <c r="V126" i="2"/>
  <c r="AH126" i="2"/>
  <c r="AI126" i="2"/>
  <c r="AK126" i="2"/>
  <c r="AT126" i="2"/>
  <c r="BG126" i="2"/>
  <c r="BH126" i="2"/>
  <c r="BJ126" i="2"/>
  <c r="F127" i="2"/>
  <c r="I127" i="2" s="1"/>
  <c r="G127" i="2"/>
  <c r="J127" i="2" s="1"/>
  <c r="H127" i="2"/>
  <c r="M127" i="2"/>
  <c r="V127" i="2"/>
  <c r="AH127" i="2"/>
  <c r="AI127" i="2"/>
  <c r="AK127" i="2"/>
  <c r="AT127" i="2"/>
  <c r="BG127" i="2"/>
  <c r="BH127" i="2"/>
  <c r="BJ127" i="2"/>
  <c r="F128" i="2"/>
  <c r="I128" i="2" s="1"/>
  <c r="G128" i="2"/>
  <c r="J128" i="2" s="1"/>
  <c r="H128" i="2"/>
  <c r="M128" i="2"/>
  <c r="V128" i="2"/>
  <c r="AH128" i="2"/>
  <c r="AI128" i="2"/>
  <c r="AK128" i="2"/>
  <c r="AT128" i="2"/>
  <c r="BG128" i="2"/>
  <c r="BH128" i="2"/>
  <c r="BJ128" i="2"/>
  <c r="F129" i="2"/>
  <c r="I129" i="2" s="1"/>
  <c r="G129" i="2"/>
  <c r="J129" i="2" s="1"/>
  <c r="H129" i="2"/>
  <c r="M129" i="2"/>
  <c r="V129" i="2"/>
  <c r="AH129" i="2"/>
  <c r="AI129" i="2"/>
  <c r="AK129" i="2"/>
  <c r="AT129" i="2"/>
  <c r="BG129" i="2"/>
  <c r="BH129" i="2"/>
  <c r="BJ129" i="2"/>
  <c r="F130" i="2"/>
  <c r="I130" i="2" s="1"/>
  <c r="G130" i="2"/>
  <c r="J130" i="2" s="1"/>
  <c r="H130" i="2"/>
  <c r="M130" i="2"/>
  <c r="V130" i="2"/>
  <c r="AH130" i="2"/>
  <c r="AI130" i="2"/>
  <c r="AK130" i="2"/>
  <c r="AT130" i="2"/>
  <c r="BG130" i="2"/>
  <c r="BH130" i="2"/>
  <c r="BJ130" i="2"/>
  <c r="F131" i="2"/>
  <c r="I131" i="2" s="1"/>
  <c r="G131" i="2"/>
  <c r="J131" i="2" s="1"/>
  <c r="H131" i="2"/>
  <c r="M131" i="2"/>
  <c r="V131" i="2"/>
  <c r="AH131" i="2"/>
  <c r="AI131" i="2"/>
  <c r="AK131" i="2"/>
  <c r="AT131" i="2"/>
  <c r="BG131" i="2"/>
  <c r="BH131" i="2"/>
  <c r="BJ131" i="2"/>
  <c r="F132" i="2"/>
  <c r="I132" i="2" s="1"/>
  <c r="G132" i="2"/>
  <c r="J132" i="2" s="1"/>
  <c r="H132" i="2"/>
  <c r="M132" i="2"/>
  <c r="V132" i="2"/>
  <c r="AH132" i="2"/>
  <c r="AI132" i="2"/>
  <c r="AK132" i="2"/>
  <c r="AT132" i="2"/>
  <c r="BG132" i="2"/>
  <c r="BH132" i="2"/>
  <c r="BJ132" i="2"/>
  <c r="F133" i="2"/>
  <c r="I133" i="2" s="1"/>
  <c r="G133" i="2"/>
  <c r="J133" i="2" s="1"/>
  <c r="H133" i="2"/>
  <c r="M133" i="2"/>
  <c r="V133" i="2"/>
  <c r="AH133" i="2"/>
  <c r="AI133" i="2"/>
  <c r="AK133" i="2"/>
  <c r="AT133" i="2"/>
  <c r="BG133" i="2"/>
  <c r="BH133" i="2"/>
  <c r="BJ133" i="2"/>
  <c r="F134" i="2"/>
  <c r="I134" i="2" s="1"/>
  <c r="G134" i="2"/>
  <c r="J134" i="2" s="1"/>
  <c r="H134" i="2"/>
  <c r="M134" i="2"/>
  <c r="V134" i="2"/>
  <c r="AH134" i="2"/>
  <c r="AI134" i="2"/>
  <c r="AK134" i="2"/>
  <c r="AT134" i="2"/>
  <c r="BG134" i="2"/>
  <c r="BH134" i="2"/>
  <c r="BJ134" i="2"/>
  <c r="F135" i="2"/>
  <c r="I135" i="2" s="1"/>
  <c r="G135" i="2"/>
  <c r="J135" i="2" s="1"/>
  <c r="H135" i="2"/>
  <c r="M135" i="2"/>
  <c r="V135" i="2"/>
  <c r="AH135" i="2"/>
  <c r="AI135" i="2"/>
  <c r="AK135" i="2"/>
  <c r="AT135" i="2"/>
  <c r="BG135" i="2"/>
  <c r="BH135" i="2"/>
  <c r="BJ135" i="2"/>
  <c r="F136" i="2"/>
  <c r="I136" i="2" s="1"/>
  <c r="G136" i="2"/>
  <c r="J136" i="2" s="1"/>
  <c r="H136" i="2"/>
  <c r="M136" i="2"/>
  <c r="V136" i="2"/>
  <c r="AH136" i="2"/>
  <c r="AI136" i="2"/>
  <c r="AK136" i="2"/>
  <c r="AT136" i="2"/>
  <c r="BG136" i="2"/>
  <c r="BH136" i="2"/>
  <c r="BJ136" i="2"/>
  <c r="F137" i="2"/>
  <c r="I137" i="2" s="1"/>
  <c r="G137" i="2"/>
  <c r="J137" i="2" s="1"/>
  <c r="H137" i="2"/>
  <c r="M137" i="2"/>
  <c r="V137" i="2"/>
  <c r="AH137" i="2"/>
  <c r="AI137" i="2"/>
  <c r="AK137" i="2"/>
  <c r="AT137" i="2"/>
  <c r="BG137" i="2"/>
  <c r="BH137" i="2"/>
  <c r="BJ137" i="2"/>
  <c r="F138" i="2"/>
  <c r="I138" i="2" s="1"/>
  <c r="G138" i="2"/>
  <c r="J138" i="2" s="1"/>
  <c r="H138" i="2"/>
  <c r="M138" i="2"/>
  <c r="V138" i="2"/>
  <c r="AH138" i="2"/>
  <c r="AI138" i="2"/>
  <c r="AK138" i="2"/>
  <c r="AT138" i="2"/>
  <c r="BG138" i="2"/>
  <c r="BH138" i="2"/>
  <c r="BJ138" i="2"/>
  <c r="F139" i="2"/>
  <c r="I139" i="2" s="1"/>
  <c r="G139" i="2"/>
  <c r="J139" i="2" s="1"/>
  <c r="H139" i="2"/>
  <c r="M139" i="2"/>
  <c r="V139" i="2"/>
  <c r="AH139" i="2"/>
  <c r="AI139" i="2"/>
  <c r="AK139" i="2"/>
  <c r="AT139" i="2"/>
  <c r="BG139" i="2"/>
  <c r="BH139" i="2"/>
  <c r="BJ139" i="2"/>
  <c r="F140" i="2"/>
  <c r="I140" i="2" s="1"/>
  <c r="G140" i="2"/>
  <c r="J140" i="2" s="1"/>
  <c r="H140" i="2"/>
  <c r="M140" i="2"/>
  <c r="V140" i="2"/>
  <c r="AH140" i="2"/>
  <c r="AI140" i="2"/>
  <c r="AK140" i="2"/>
  <c r="AT140" i="2"/>
  <c r="BG140" i="2"/>
  <c r="BH140" i="2"/>
  <c r="BJ140" i="2"/>
  <c r="F141" i="2"/>
  <c r="I141" i="2" s="1"/>
  <c r="G141" i="2"/>
  <c r="J141" i="2" s="1"/>
  <c r="H141" i="2"/>
  <c r="M141" i="2"/>
  <c r="V141" i="2"/>
  <c r="AH141" i="2"/>
  <c r="AI141" i="2"/>
  <c r="AK141" i="2"/>
  <c r="AT141" i="2"/>
  <c r="BG141" i="2"/>
  <c r="BH141" i="2"/>
  <c r="BJ141" i="2"/>
  <c r="F142" i="2"/>
  <c r="I142" i="2" s="1"/>
  <c r="G142" i="2"/>
  <c r="J142" i="2" s="1"/>
  <c r="H142" i="2"/>
  <c r="M142" i="2"/>
  <c r="V142" i="2"/>
  <c r="AH142" i="2"/>
  <c r="AI142" i="2"/>
  <c r="AK142" i="2"/>
  <c r="AT142" i="2"/>
  <c r="BG142" i="2"/>
  <c r="BH142" i="2"/>
  <c r="BJ142" i="2"/>
  <c r="F143" i="2"/>
  <c r="I143" i="2" s="1"/>
  <c r="G143" i="2"/>
  <c r="J143" i="2" s="1"/>
  <c r="H143" i="2"/>
  <c r="M143" i="2"/>
  <c r="V143" i="2"/>
  <c r="AH143" i="2"/>
  <c r="AI143" i="2"/>
  <c r="AK143" i="2"/>
  <c r="AT143" i="2"/>
  <c r="BG143" i="2"/>
  <c r="BH143" i="2"/>
  <c r="BJ143" i="2"/>
  <c r="F144" i="2"/>
  <c r="I144" i="2" s="1"/>
  <c r="G144" i="2"/>
  <c r="J144" i="2" s="1"/>
  <c r="H144" i="2"/>
  <c r="M144" i="2"/>
  <c r="V144" i="2"/>
  <c r="AH144" i="2"/>
  <c r="AI144" i="2"/>
  <c r="AK144" i="2"/>
  <c r="AT144" i="2"/>
  <c r="BG144" i="2"/>
  <c r="BH144" i="2"/>
  <c r="BJ144" i="2"/>
  <c r="F145" i="2"/>
  <c r="I145" i="2" s="1"/>
  <c r="G145" i="2"/>
  <c r="J145" i="2" s="1"/>
  <c r="H145" i="2"/>
  <c r="M145" i="2"/>
  <c r="V145" i="2"/>
  <c r="AH145" i="2"/>
  <c r="AI145" i="2"/>
  <c r="AK145" i="2"/>
  <c r="AT145" i="2"/>
  <c r="BG145" i="2"/>
  <c r="BH145" i="2"/>
  <c r="BJ145" i="2"/>
  <c r="F146" i="2"/>
  <c r="I146" i="2" s="1"/>
  <c r="G146" i="2"/>
  <c r="J146" i="2" s="1"/>
  <c r="H146" i="2"/>
  <c r="M146" i="2"/>
  <c r="V146" i="2"/>
  <c r="AH146" i="2"/>
  <c r="AI146" i="2"/>
  <c r="AK146" i="2"/>
  <c r="AT146" i="2"/>
  <c r="BG146" i="2"/>
  <c r="BH146" i="2"/>
  <c r="BJ146" i="2"/>
  <c r="F147" i="2"/>
  <c r="I147" i="2" s="1"/>
  <c r="G147" i="2"/>
  <c r="J147" i="2" s="1"/>
  <c r="H147" i="2"/>
  <c r="M147" i="2"/>
  <c r="V147" i="2"/>
  <c r="AH147" i="2"/>
  <c r="AI147" i="2"/>
  <c r="AK147" i="2"/>
  <c r="AT147" i="2"/>
  <c r="BG147" i="2"/>
  <c r="BH147" i="2"/>
  <c r="BJ147" i="2"/>
  <c r="F148" i="2"/>
  <c r="I148" i="2" s="1"/>
  <c r="G148" i="2"/>
  <c r="J148" i="2" s="1"/>
  <c r="H148" i="2"/>
  <c r="M148" i="2"/>
  <c r="V148" i="2"/>
  <c r="AH148" i="2"/>
  <c r="AI148" i="2"/>
  <c r="AK148" i="2"/>
  <c r="AT148" i="2"/>
  <c r="BG148" i="2"/>
  <c r="BH148" i="2"/>
  <c r="BJ148" i="2"/>
  <c r="F149" i="2"/>
  <c r="I149" i="2" s="1"/>
  <c r="G149" i="2"/>
  <c r="J149" i="2" s="1"/>
  <c r="H149" i="2"/>
  <c r="M149" i="2"/>
  <c r="V149" i="2"/>
  <c r="AH149" i="2"/>
  <c r="AI149" i="2"/>
  <c r="AK149" i="2"/>
  <c r="AT149" i="2"/>
  <c r="BG149" i="2"/>
  <c r="BH149" i="2"/>
  <c r="BJ149" i="2"/>
  <c r="F150" i="2"/>
  <c r="I150" i="2" s="1"/>
  <c r="G150" i="2"/>
  <c r="J150" i="2" s="1"/>
  <c r="H150" i="2"/>
  <c r="M150" i="2"/>
  <c r="V150" i="2"/>
  <c r="AH150" i="2"/>
  <c r="AI150" i="2"/>
  <c r="AK150" i="2"/>
  <c r="AT150" i="2"/>
  <c r="BG150" i="2"/>
  <c r="BH150" i="2"/>
  <c r="BJ150" i="2"/>
  <c r="F151" i="2"/>
  <c r="I151" i="2" s="1"/>
  <c r="G151" i="2"/>
  <c r="J151" i="2" s="1"/>
  <c r="H151" i="2"/>
  <c r="M151" i="2"/>
  <c r="V151" i="2"/>
  <c r="AH151" i="2"/>
  <c r="AI151" i="2"/>
  <c r="AK151" i="2"/>
  <c r="AT151" i="2"/>
  <c r="BG151" i="2"/>
  <c r="BH151" i="2"/>
  <c r="BJ151" i="2"/>
  <c r="F152" i="2"/>
  <c r="I152" i="2" s="1"/>
  <c r="G152" i="2"/>
  <c r="J152" i="2" s="1"/>
  <c r="H152" i="2"/>
  <c r="M152" i="2"/>
  <c r="V152" i="2"/>
  <c r="AH152" i="2"/>
  <c r="AI152" i="2"/>
  <c r="AK152" i="2"/>
  <c r="AT152" i="2"/>
  <c r="BG152" i="2"/>
  <c r="BH152" i="2"/>
  <c r="BJ152" i="2"/>
  <c r="F153" i="2"/>
  <c r="I153" i="2" s="1"/>
  <c r="G153" i="2"/>
  <c r="J153" i="2" s="1"/>
  <c r="H153" i="2"/>
  <c r="M153" i="2"/>
  <c r="V153" i="2"/>
  <c r="AH153" i="2"/>
  <c r="AI153" i="2"/>
  <c r="AK153" i="2"/>
  <c r="AT153" i="2"/>
  <c r="BG153" i="2"/>
  <c r="BH153" i="2"/>
  <c r="BJ153" i="2"/>
  <c r="F154" i="2"/>
  <c r="I154" i="2" s="1"/>
  <c r="G154" i="2"/>
  <c r="J154" i="2" s="1"/>
  <c r="H154" i="2"/>
  <c r="M154" i="2"/>
  <c r="V154" i="2"/>
  <c r="AH154" i="2"/>
  <c r="AI154" i="2"/>
  <c r="AK154" i="2"/>
  <c r="AT154" i="2"/>
  <c r="BG154" i="2"/>
  <c r="BH154" i="2"/>
  <c r="BJ154" i="2"/>
  <c r="B7" i="2"/>
  <c r="C7" i="2"/>
  <c r="K7" i="2" s="1"/>
  <c r="D7" i="2"/>
  <c r="R7" i="2" s="1"/>
  <c r="E7" i="2"/>
  <c r="B8" i="2"/>
  <c r="C8" i="2"/>
  <c r="K8" i="2" s="1"/>
  <c r="D8" i="2"/>
  <c r="R8" i="2" s="1"/>
  <c r="E8" i="2"/>
  <c r="B9" i="2"/>
  <c r="C9" i="2"/>
  <c r="K9" i="2" s="1"/>
  <c r="D9" i="2"/>
  <c r="R9" i="2" s="1"/>
  <c r="E9" i="2"/>
  <c r="B10" i="2"/>
  <c r="C10" i="2"/>
  <c r="K10" i="2" s="1"/>
  <c r="D10" i="2"/>
  <c r="R10" i="2" s="1"/>
  <c r="E10" i="2"/>
  <c r="B11" i="2"/>
  <c r="C11" i="2"/>
  <c r="K11" i="2" s="1"/>
  <c r="D11" i="2"/>
  <c r="R11" i="2" s="1"/>
  <c r="E11" i="2"/>
  <c r="B12" i="2"/>
  <c r="C12" i="2"/>
  <c r="K12" i="2" s="1"/>
  <c r="D12" i="2"/>
  <c r="R12" i="2" s="1"/>
  <c r="E12" i="2"/>
  <c r="B13" i="2"/>
  <c r="C13" i="2"/>
  <c r="K13" i="2" s="1"/>
  <c r="D13" i="2"/>
  <c r="R13" i="2" s="1"/>
  <c r="E13" i="2"/>
  <c r="B14" i="2"/>
  <c r="C14" i="2"/>
  <c r="K14" i="2" s="1"/>
  <c r="D14" i="2"/>
  <c r="R14" i="2" s="1"/>
  <c r="E14" i="2"/>
  <c r="B15" i="2"/>
  <c r="C15" i="2"/>
  <c r="K15" i="2" s="1"/>
  <c r="D15" i="2"/>
  <c r="R15" i="2" s="1"/>
  <c r="E15" i="2"/>
  <c r="B16" i="2"/>
  <c r="C16" i="2"/>
  <c r="K16" i="2" s="1"/>
  <c r="D16" i="2"/>
  <c r="R16" i="2" s="1"/>
  <c r="E16" i="2"/>
  <c r="B17" i="2"/>
  <c r="C17" i="2"/>
  <c r="K17" i="2" s="1"/>
  <c r="D17" i="2"/>
  <c r="R17" i="2" s="1"/>
  <c r="E17" i="2"/>
  <c r="B18" i="2"/>
  <c r="C18" i="2"/>
  <c r="K18" i="2" s="1"/>
  <c r="D18" i="2"/>
  <c r="R18" i="2" s="1"/>
  <c r="E18" i="2"/>
  <c r="B19" i="2"/>
  <c r="C19" i="2"/>
  <c r="K19" i="2" s="1"/>
  <c r="D19" i="2"/>
  <c r="R19" i="2" s="1"/>
  <c r="E19" i="2"/>
  <c r="B20" i="2"/>
  <c r="C20" i="2"/>
  <c r="K20" i="2" s="1"/>
  <c r="D20" i="2"/>
  <c r="R20" i="2" s="1"/>
  <c r="E20" i="2"/>
  <c r="B21" i="2"/>
  <c r="C21" i="2"/>
  <c r="K21" i="2" s="1"/>
  <c r="D21" i="2"/>
  <c r="R21" i="2" s="1"/>
  <c r="E21" i="2"/>
  <c r="B22" i="2"/>
  <c r="C22" i="2"/>
  <c r="K22" i="2" s="1"/>
  <c r="D22" i="2"/>
  <c r="R22" i="2" s="1"/>
  <c r="E22" i="2"/>
  <c r="B23" i="2"/>
  <c r="C23" i="2"/>
  <c r="K23" i="2" s="1"/>
  <c r="D23" i="2"/>
  <c r="R23" i="2" s="1"/>
  <c r="E23" i="2"/>
  <c r="B24" i="2"/>
  <c r="C24" i="2"/>
  <c r="K24" i="2" s="1"/>
  <c r="D24" i="2"/>
  <c r="R24" i="2" s="1"/>
  <c r="E24" i="2"/>
  <c r="B25" i="2"/>
  <c r="C25" i="2"/>
  <c r="K25" i="2" s="1"/>
  <c r="D25" i="2"/>
  <c r="R25" i="2" s="1"/>
  <c r="E25" i="2"/>
  <c r="B26" i="2"/>
  <c r="C26" i="2"/>
  <c r="K26" i="2" s="1"/>
  <c r="D26" i="2"/>
  <c r="R26" i="2" s="1"/>
  <c r="E26" i="2"/>
  <c r="B27" i="2"/>
  <c r="C27" i="2"/>
  <c r="K27" i="2" s="1"/>
  <c r="D27" i="2"/>
  <c r="R27" i="2" s="1"/>
  <c r="E27" i="2"/>
  <c r="B28" i="2"/>
  <c r="C28" i="2"/>
  <c r="K28" i="2" s="1"/>
  <c r="D28" i="2"/>
  <c r="R28" i="2" s="1"/>
  <c r="E28" i="2"/>
  <c r="B29" i="2"/>
  <c r="C29" i="2"/>
  <c r="K29" i="2" s="1"/>
  <c r="D29" i="2"/>
  <c r="R29" i="2" s="1"/>
  <c r="E29" i="2"/>
  <c r="B30" i="2"/>
  <c r="C30" i="2"/>
  <c r="K30" i="2" s="1"/>
  <c r="D30" i="2"/>
  <c r="R30" i="2" s="1"/>
  <c r="E30" i="2"/>
  <c r="B31" i="2"/>
  <c r="C31" i="2"/>
  <c r="K31" i="2" s="1"/>
  <c r="D31" i="2"/>
  <c r="R31" i="2" s="1"/>
  <c r="E31" i="2"/>
  <c r="B32" i="2"/>
  <c r="C32" i="2"/>
  <c r="K32" i="2" s="1"/>
  <c r="D32" i="2"/>
  <c r="R32" i="2" s="1"/>
  <c r="E32" i="2"/>
  <c r="B33" i="2"/>
  <c r="C33" i="2"/>
  <c r="K33" i="2" s="1"/>
  <c r="D33" i="2"/>
  <c r="R33" i="2" s="1"/>
  <c r="E33" i="2"/>
  <c r="B34" i="2"/>
  <c r="C34" i="2"/>
  <c r="K34" i="2" s="1"/>
  <c r="D34" i="2"/>
  <c r="R34" i="2" s="1"/>
  <c r="E34" i="2"/>
  <c r="B35" i="2"/>
  <c r="C35" i="2"/>
  <c r="K35" i="2" s="1"/>
  <c r="D35" i="2"/>
  <c r="R35" i="2" s="1"/>
  <c r="E35" i="2"/>
  <c r="B36" i="2"/>
  <c r="C36" i="2"/>
  <c r="K36" i="2" s="1"/>
  <c r="D36" i="2"/>
  <c r="R36" i="2" s="1"/>
  <c r="E36" i="2"/>
  <c r="B37" i="2"/>
  <c r="C37" i="2"/>
  <c r="K37" i="2" s="1"/>
  <c r="D37" i="2"/>
  <c r="R37" i="2" s="1"/>
  <c r="E37" i="2"/>
  <c r="B38" i="2"/>
  <c r="C38" i="2"/>
  <c r="K38" i="2" s="1"/>
  <c r="D38" i="2"/>
  <c r="R38" i="2" s="1"/>
  <c r="E38" i="2"/>
  <c r="B39" i="2"/>
  <c r="C39" i="2"/>
  <c r="K39" i="2" s="1"/>
  <c r="D39" i="2"/>
  <c r="R39" i="2" s="1"/>
  <c r="E39" i="2"/>
  <c r="B40" i="2"/>
  <c r="C40" i="2"/>
  <c r="K40" i="2" s="1"/>
  <c r="D40" i="2"/>
  <c r="R40" i="2" s="1"/>
  <c r="E40" i="2"/>
  <c r="B41" i="2"/>
  <c r="C41" i="2"/>
  <c r="K41" i="2" s="1"/>
  <c r="D41" i="2"/>
  <c r="R41" i="2" s="1"/>
  <c r="E41" i="2"/>
  <c r="B42" i="2"/>
  <c r="C42" i="2"/>
  <c r="K42" i="2" s="1"/>
  <c r="D42" i="2"/>
  <c r="R42" i="2" s="1"/>
  <c r="E42" i="2"/>
  <c r="B43" i="2"/>
  <c r="C43" i="2"/>
  <c r="K43" i="2" s="1"/>
  <c r="D43" i="2"/>
  <c r="R43" i="2" s="1"/>
  <c r="E43" i="2"/>
  <c r="B44" i="2"/>
  <c r="C44" i="2"/>
  <c r="K44" i="2" s="1"/>
  <c r="D44" i="2"/>
  <c r="R44" i="2" s="1"/>
  <c r="E44" i="2"/>
  <c r="B45" i="2"/>
  <c r="C45" i="2"/>
  <c r="K45" i="2" s="1"/>
  <c r="D45" i="2"/>
  <c r="R45" i="2" s="1"/>
  <c r="E45" i="2"/>
  <c r="B46" i="2"/>
  <c r="C46" i="2"/>
  <c r="K46" i="2" s="1"/>
  <c r="D46" i="2"/>
  <c r="R46" i="2" s="1"/>
  <c r="E46" i="2"/>
  <c r="B47" i="2"/>
  <c r="C47" i="2"/>
  <c r="K47" i="2" s="1"/>
  <c r="D47" i="2"/>
  <c r="R47" i="2" s="1"/>
  <c r="E47" i="2"/>
  <c r="B48" i="2"/>
  <c r="C48" i="2"/>
  <c r="K48" i="2" s="1"/>
  <c r="D48" i="2"/>
  <c r="R48" i="2" s="1"/>
  <c r="E48" i="2"/>
  <c r="B49" i="2"/>
  <c r="C49" i="2"/>
  <c r="K49" i="2" s="1"/>
  <c r="D49" i="2"/>
  <c r="R49" i="2" s="1"/>
  <c r="E49" i="2"/>
  <c r="B50" i="2"/>
  <c r="C50" i="2"/>
  <c r="K50" i="2" s="1"/>
  <c r="D50" i="2"/>
  <c r="R50" i="2" s="1"/>
  <c r="E50" i="2"/>
  <c r="B51" i="2"/>
  <c r="C51" i="2"/>
  <c r="K51" i="2" s="1"/>
  <c r="D51" i="2"/>
  <c r="R51" i="2" s="1"/>
  <c r="E51" i="2"/>
  <c r="B52" i="2"/>
  <c r="C52" i="2"/>
  <c r="K52" i="2" s="1"/>
  <c r="D52" i="2"/>
  <c r="R52" i="2" s="1"/>
  <c r="E52" i="2"/>
  <c r="B53" i="2"/>
  <c r="C53" i="2"/>
  <c r="K53" i="2" s="1"/>
  <c r="D53" i="2"/>
  <c r="R53" i="2" s="1"/>
  <c r="E53" i="2"/>
  <c r="B54" i="2"/>
  <c r="C54" i="2"/>
  <c r="K54" i="2" s="1"/>
  <c r="D54" i="2"/>
  <c r="R54" i="2" s="1"/>
  <c r="E54" i="2"/>
  <c r="B55" i="2"/>
  <c r="C55" i="2"/>
  <c r="K55" i="2" s="1"/>
  <c r="D55" i="2"/>
  <c r="R55" i="2" s="1"/>
  <c r="E55" i="2"/>
  <c r="B56" i="2"/>
  <c r="C56" i="2"/>
  <c r="K56" i="2" s="1"/>
  <c r="D56" i="2"/>
  <c r="R56" i="2" s="1"/>
  <c r="E56" i="2"/>
  <c r="B57" i="2"/>
  <c r="C57" i="2"/>
  <c r="K57" i="2" s="1"/>
  <c r="D57" i="2"/>
  <c r="R57" i="2" s="1"/>
  <c r="E57" i="2"/>
  <c r="B58" i="2"/>
  <c r="C58" i="2"/>
  <c r="K58" i="2" s="1"/>
  <c r="D58" i="2"/>
  <c r="R58" i="2" s="1"/>
  <c r="E58" i="2"/>
  <c r="B59" i="2"/>
  <c r="C59" i="2"/>
  <c r="K59" i="2" s="1"/>
  <c r="D59" i="2"/>
  <c r="R59" i="2" s="1"/>
  <c r="E59" i="2"/>
  <c r="B60" i="2"/>
  <c r="C60" i="2"/>
  <c r="K60" i="2" s="1"/>
  <c r="D60" i="2"/>
  <c r="R60" i="2" s="1"/>
  <c r="E60" i="2"/>
  <c r="B61" i="2"/>
  <c r="C61" i="2"/>
  <c r="K61" i="2" s="1"/>
  <c r="D61" i="2"/>
  <c r="R61" i="2" s="1"/>
  <c r="E61" i="2"/>
  <c r="B62" i="2"/>
  <c r="C62" i="2"/>
  <c r="K62" i="2" s="1"/>
  <c r="D62" i="2"/>
  <c r="R62" i="2" s="1"/>
  <c r="E62" i="2"/>
  <c r="B63" i="2"/>
  <c r="C63" i="2"/>
  <c r="K63" i="2" s="1"/>
  <c r="D63" i="2"/>
  <c r="R63" i="2" s="1"/>
  <c r="E63" i="2"/>
  <c r="B64" i="2"/>
  <c r="C64" i="2"/>
  <c r="K64" i="2" s="1"/>
  <c r="D64" i="2"/>
  <c r="R64" i="2" s="1"/>
  <c r="E64" i="2"/>
  <c r="B65" i="2"/>
  <c r="C65" i="2"/>
  <c r="K65" i="2" s="1"/>
  <c r="D65" i="2"/>
  <c r="R65" i="2" s="1"/>
  <c r="E65" i="2"/>
  <c r="B66" i="2"/>
  <c r="C66" i="2"/>
  <c r="K66" i="2" s="1"/>
  <c r="D66" i="2"/>
  <c r="R66" i="2" s="1"/>
  <c r="E66" i="2"/>
  <c r="B67" i="2"/>
  <c r="C67" i="2"/>
  <c r="K67" i="2" s="1"/>
  <c r="D67" i="2"/>
  <c r="R67" i="2" s="1"/>
  <c r="E67" i="2"/>
  <c r="B68" i="2"/>
  <c r="C68" i="2"/>
  <c r="K68" i="2" s="1"/>
  <c r="D68" i="2"/>
  <c r="R68" i="2" s="1"/>
  <c r="E68" i="2"/>
  <c r="B69" i="2"/>
  <c r="C69" i="2"/>
  <c r="K69" i="2" s="1"/>
  <c r="D69" i="2"/>
  <c r="R69" i="2" s="1"/>
  <c r="E69" i="2"/>
  <c r="B70" i="2"/>
  <c r="C70" i="2"/>
  <c r="K70" i="2" s="1"/>
  <c r="D70" i="2"/>
  <c r="R70" i="2" s="1"/>
  <c r="E70" i="2"/>
  <c r="B71" i="2"/>
  <c r="C71" i="2"/>
  <c r="K71" i="2" s="1"/>
  <c r="D71" i="2"/>
  <c r="R71" i="2" s="1"/>
  <c r="E71" i="2"/>
  <c r="B72" i="2"/>
  <c r="C72" i="2"/>
  <c r="K72" i="2" s="1"/>
  <c r="D72" i="2"/>
  <c r="R72" i="2" s="1"/>
  <c r="E72" i="2"/>
  <c r="B73" i="2"/>
  <c r="C73" i="2"/>
  <c r="K73" i="2" s="1"/>
  <c r="D73" i="2"/>
  <c r="R73" i="2" s="1"/>
  <c r="E73" i="2"/>
  <c r="B74" i="2"/>
  <c r="C74" i="2"/>
  <c r="K74" i="2" s="1"/>
  <c r="D74" i="2"/>
  <c r="R74" i="2" s="1"/>
  <c r="E74" i="2"/>
  <c r="B75" i="2"/>
  <c r="C75" i="2"/>
  <c r="K75" i="2" s="1"/>
  <c r="D75" i="2"/>
  <c r="R75" i="2" s="1"/>
  <c r="E75" i="2"/>
  <c r="B76" i="2"/>
  <c r="C76" i="2"/>
  <c r="K76" i="2" s="1"/>
  <c r="D76" i="2"/>
  <c r="R76" i="2" s="1"/>
  <c r="E76" i="2"/>
  <c r="B77" i="2"/>
  <c r="C77" i="2"/>
  <c r="K77" i="2" s="1"/>
  <c r="D77" i="2"/>
  <c r="R77" i="2" s="1"/>
  <c r="E77" i="2"/>
  <c r="B78" i="2"/>
  <c r="C78" i="2"/>
  <c r="K78" i="2" s="1"/>
  <c r="D78" i="2"/>
  <c r="R78" i="2" s="1"/>
  <c r="E78" i="2"/>
  <c r="B79" i="2"/>
  <c r="C79" i="2"/>
  <c r="K79" i="2" s="1"/>
  <c r="D79" i="2"/>
  <c r="R79" i="2" s="1"/>
  <c r="E79" i="2"/>
  <c r="B80" i="2"/>
  <c r="C80" i="2"/>
  <c r="K80" i="2" s="1"/>
  <c r="D80" i="2"/>
  <c r="R80" i="2" s="1"/>
  <c r="E80" i="2"/>
  <c r="B81" i="2"/>
  <c r="C81" i="2"/>
  <c r="K81" i="2" s="1"/>
  <c r="D81" i="2"/>
  <c r="R81" i="2" s="1"/>
  <c r="E81" i="2"/>
  <c r="B82" i="2"/>
  <c r="C82" i="2"/>
  <c r="K82" i="2" s="1"/>
  <c r="D82" i="2"/>
  <c r="R82" i="2" s="1"/>
  <c r="E82" i="2"/>
  <c r="B83" i="2"/>
  <c r="C83" i="2"/>
  <c r="K83" i="2" s="1"/>
  <c r="D83" i="2"/>
  <c r="R83" i="2" s="1"/>
  <c r="E83" i="2"/>
  <c r="B84" i="2"/>
  <c r="C84" i="2"/>
  <c r="K84" i="2" s="1"/>
  <c r="D84" i="2"/>
  <c r="R84" i="2" s="1"/>
  <c r="E84" i="2"/>
  <c r="B85" i="2"/>
  <c r="C85" i="2"/>
  <c r="K85" i="2" s="1"/>
  <c r="D85" i="2"/>
  <c r="R85" i="2" s="1"/>
  <c r="E85" i="2"/>
  <c r="B86" i="2"/>
  <c r="C86" i="2"/>
  <c r="K86" i="2" s="1"/>
  <c r="D86" i="2"/>
  <c r="R86" i="2" s="1"/>
  <c r="E86" i="2"/>
  <c r="B87" i="2"/>
  <c r="C87" i="2"/>
  <c r="K87" i="2" s="1"/>
  <c r="D87" i="2"/>
  <c r="R87" i="2" s="1"/>
  <c r="E87" i="2"/>
  <c r="B88" i="2"/>
  <c r="C88" i="2"/>
  <c r="K88" i="2" s="1"/>
  <c r="D88" i="2"/>
  <c r="R88" i="2" s="1"/>
  <c r="E88" i="2"/>
  <c r="B89" i="2"/>
  <c r="C89" i="2"/>
  <c r="K89" i="2" s="1"/>
  <c r="D89" i="2"/>
  <c r="R89" i="2" s="1"/>
  <c r="E89" i="2"/>
  <c r="B90" i="2"/>
  <c r="C90" i="2"/>
  <c r="K90" i="2" s="1"/>
  <c r="D90" i="2"/>
  <c r="R90" i="2" s="1"/>
  <c r="E90" i="2"/>
  <c r="B91" i="2"/>
  <c r="C91" i="2"/>
  <c r="K91" i="2" s="1"/>
  <c r="D91" i="2"/>
  <c r="R91" i="2" s="1"/>
  <c r="E91" i="2"/>
  <c r="B92" i="2"/>
  <c r="C92" i="2"/>
  <c r="K92" i="2" s="1"/>
  <c r="D92" i="2"/>
  <c r="R92" i="2" s="1"/>
  <c r="E92" i="2"/>
  <c r="B93" i="2"/>
  <c r="C93" i="2"/>
  <c r="K93" i="2" s="1"/>
  <c r="D93" i="2"/>
  <c r="R93" i="2" s="1"/>
  <c r="E93" i="2"/>
  <c r="B94" i="2"/>
  <c r="C94" i="2"/>
  <c r="K94" i="2" s="1"/>
  <c r="D94" i="2"/>
  <c r="R94" i="2" s="1"/>
  <c r="E94" i="2"/>
  <c r="B95" i="2"/>
  <c r="C95" i="2"/>
  <c r="K95" i="2" s="1"/>
  <c r="D95" i="2"/>
  <c r="R95" i="2" s="1"/>
  <c r="E95" i="2"/>
  <c r="B96" i="2"/>
  <c r="C96" i="2"/>
  <c r="K96" i="2" s="1"/>
  <c r="D96" i="2"/>
  <c r="R96" i="2" s="1"/>
  <c r="E96" i="2"/>
  <c r="B97" i="2"/>
  <c r="C97" i="2"/>
  <c r="K97" i="2" s="1"/>
  <c r="D97" i="2"/>
  <c r="R97" i="2" s="1"/>
  <c r="E97" i="2"/>
  <c r="B98" i="2"/>
  <c r="C98" i="2"/>
  <c r="K98" i="2" s="1"/>
  <c r="D98" i="2"/>
  <c r="R98" i="2" s="1"/>
  <c r="E98" i="2"/>
  <c r="B99" i="2"/>
  <c r="C99" i="2"/>
  <c r="K99" i="2" s="1"/>
  <c r="D99" i="2"/>
  <c r="R99" i="2" s="1"/>
  <c r="E99" i="2"/>
  <c r="B100" i="2"/>
  <c r="C100" i="2"/>
  <c r="K100" i="2" s="1"/>
  <c r="D100" i="2"/>
  <c r="R100" i="2" s="1"/>
  <c r="E100" i="2"/>
  <c r="B101" i="2"/>
  <c r="C101" i="2"/>
  <c r="K101" i="2" s="1"/>
  <c r="D101" i="2"/>
  <c r="R101" i="2" s="1"/>
  <c r="E101" i="2"/>
  <c r="B102" i="2"/>
  <c r="C102" i="2"/>
  <c r="K102" i="2" s="1"/>
  <c r="D102" i="2"/>
  <c r="R102" i="2" s="1"/>
  <c r="E102" i="2"/>
  <c r="B103" i="2"/>
  <c r="C103" i="2"/>
  <c r="K103" i="2" s="1"/>
  <c r="D103" i="2"/>
  <c r="R103" i="2" s="1"/>
  <c r="E103" i="2"/>
  <c r="B104" i="2"/>
  <c r="C104" i="2"/>
  <c r="K104" i="2" s="1"/>
  <c r="D104" i="2"/>
  <c r="R104" i="2" s="1"/>
  <c r="E104" i="2"/>
  <c r="B105" i="2"/>
  <c r="C105" i="2"/>
  <c r="K105" i="2" s="1"/>
  <c r="D105" i="2"/>
  <c r="R105" i="2" s="1"/>
  <c r="E105" i="2"/>
  <c r="B106" i="2"/>
  <c r="C106" i="2"/>
  <c r="K106" i="2" s="1"/>
  <c r="D106" i="2"/>
  <c r="R106" i="2" s="1"/>
  <c r="E106" i="2"/>
  <c r="B107" i="2"/>
  <c r="C107" i="2"/>
  <c r="K107" i="2" s="1"/>
  <c r="D107" i="2"/>
  <c r="R107" i="2" s="1"/>
  <c r="E107" i="2"/>
  <c r="B108" i="2"/>
  <c r="C108" i="2"/>
  <c r="K108" i="2" s="1"/>
  <c r="D108" i="2"/>
  <c r="R108" i="2" s="1"/>
  <c r="E108" i="2"/>
  <c r="B109" i="2"/>
  <c r="C109" i="2"/>
  <c r="K109" i="2" s="1"/>
  <c r="D109" i="2"/>
  <c r="R109" i="2" s="1"/>
  <c r="E109" i="2"/>
  <c r="B110" i="2"/>
  <c r="C110" i="2"/>
  <c r="K110" i="2" s="1"/>
  <c r="D110" i="2"/>
  <c r="R110" i="2" s="1"/>
  <c r="E110" i="2"/>
  <c r="B111" i="2"/>
  <c r="C111" i="2"/>
  <c r="K111" i="2" s="1"/>
  <c r="D111" i="2"/>
  <c r="R111" i="2" s="1"/>
  <c r="E111" i="2"/>
  <c r="B112" i="2"/>
  <c r="C112" i="2"/>
  <c r="K112" i="2" s="1"/>
  <c r="D112" i="2"/>
  <c r="R112" i="2" s="1"/>
  <c r="E112" i="2"/>
  <c r="B113" i="2"/>
  <c r="C113" i="2"/>
  <c r="K113" i="2" s="1"/>
  <c r="D113" i="2"/>
  <c r="R113" i="2" s="1"/>
  <c r="E113" i="2"/>
  <c r="B114" i="2"/>
  <c r="C114" i="2"/>
  <c r="K114" i="2" s="1"/>
  <c r="D114" i="2"/>
  <c r="R114" i="2" s="1"/>
  <c r="E114" i="2"/>
  <c r="B115" i="2"/>
  <c r="C115" i="2"/>
  <c r="K115" i="2" s="1"/>
  <c r="D115" i="2"/>
  <c r="R115" i="2" s="1"/>
  <c r="E115" i="2"/>
  <c r="B116" i="2"/>
  <c r="C116" i="2"/>
  <c r="K116" i="2" s="1"/>
  <c r="D116" i="2"/>
  <c r="R116" i="2" s="1"/>
  <c r="E116" i="2"/>
  <c r="B117" i="2"/>
  <c r="C117" i="2"/>
  <c r="K117" i="2" s="1"/>
  <c r="D117" i="2"/>
  <c r="R117" i="2" s="1"/>
  <c r="E117" i="2"/>
  <c r="B118" i="2"/>
  <c r="C118" i="2"/>
  <c r="K118" i="2" s="1"/>
  <c r="D118" i="2"/>
  <c r="R118" i="2" s="1"/>
  <c r="E118" i="2"/>
  <c r="B119" i="2"/>
  <c r="C119" i="2"/>
  <c r="K119" i="2" s="1"/>
  <c r="D119" i="2"/>
  <c r="R119" i="2" s="1"/>
  <c r="E119" i="2"/>
  <c r="B120" i="2"/>
  <c r="C120" i="2"/>
  <c r="K120" i="2" s="1"/>
  <c r="D120" i="2"/>
  <c r="R120" i="2" s="1"/>
  <c r="E120" i="2"/>
  <c r="B121" i="2"/>
  <c r="C121" i="2"/>
  <c r="K121" i="2" s="1"/>
  <c r="D121" i="2"/>
  <c r="R121" i="2" s="1"/>
  <c r="E121" i="2"/>
  <c r="B122" i="2"/>
  <c r="C122" i="2"/>
  <c r="K122" i="2" s="1"/>
  <c r="D122" i="2"/>
  <c r="R122" i="2" s="1"/>
  <c r="E122" i="2"/>
  <c r="B123" i="2"/>
  <c r="C123" i="2"/>
  <c r="K123" i="2" s="1"/>
  <c r="D123" i="2"/>
  <c r="R123" i="2" s="1"/>
  <c r="E123" i="2"/>
  <c r="B124" i="2"/>
  <c r="C124" i="2"/>
  <c r="K124" i="2" s="1"/>
  <c r="D124" i="2"/>
  <c r="R124" i="2" s="1"/>
  <c r="E124" i="2"/>
  <c r="B125" i="2"/>
  <c r="C125" i="2"/>
  <c r="K125" i="2" s="1"/>
  <c r="D125" i="2"/>
  <c r="R125" i="2" s="1"/>
  <c r="E125" i="2"/>
  <c r="B126" i="2"/>
  <c r="C126" i="2"/>
  <c r="K126" i="2" s="1"/>
  <c r="D126" i="2"/>
  <c r="R126" i="2" s="1"/>
  <c r="E126" i="2"/>
  <c r="B127" i="2"/>
  <c r="C127" i="2"/>
  <c r="K127" i="2" s="1"/>
  <c r="D127" i="2"/>
  <c r="R127" i="2" s="1"/>
  <c r="E127" i="2"/>
  <c r="B128" i="2"/>
  <c r="C128" i="2"/>
  <c r="K128" i="2" s="1"/>
  <c r="D128" i="2"/>
  <c r="R128" i="2" s="1"/>
  <c r="E128" i="2"/>
  <c r="B129" i="2"/>
  <c r="C129" i="2"/>
  <c r="K129" i="2" s="1"/>
  <c r="D129" i="2"/>
  <c r="R129" i="2" s="1"/>
  <c r="E129" i="2"/>
  <c r="B130" i="2"/>
  <c r="C130" i="2"/>
  <c r="K130" i="2" s="1"/>
  <c r="D130" i="2"/>
  <c r="R130" i="2" s="1"/>
  <c r="E130" i="2"/>
  <c r="B131" i="2"/>
  <c r="C131" i="2"/>
  <c r="K131" i="2" s="1"/>
  <c r="D131" i="2"/>
  <c r="R131" i="2" s="1"/>
  <c r="E131" i="2"/>
  <c r="B132" i="2"/>
  <c r="C132" i="2"/>
  <c r="K132" i="2" s="1"/>
  <c r="D132" i="2"/>
  <c r="R132" i="2" s="1"/>
  <c r="E132" i="2"/>
  <c r="B133" i="2"/>
  <c r="C133" i="2"/>
  <c r="K133" i="2" s="1"/>
  <c r="D133" i="2"/>
  <c r="R133" i="2" s="1"/>
  <c r="E133" i="2"/>
  <c r="B134" i="2"/>
  <c r="C134" i="2"/>
  <c r="K134" i="2" s="1"/>
  <c r="D134" i="2"/>
  <c r="R134" i="2" s="1"/>
  <c r="E134" i="2"/>
  <c r="B135" i="2"/>
  <c r="C135" i="2"/>
  <c r="K135" i="2" s="1"/>
  <c r="D135" i="2"/>
  <c r="R135" i="2" s="1"/>
  <c r="E135" i="2"/>
  <c r="B136" i="2"/>
  <c r="C136" i="2"/>
  <c r="K136" i="2" s="1"/>
  <c r="D136" i="2"/>
  <c r="R136" i="2" s="1"/>
  <c r="E136" i="2"/>
  <c r="B137" i="2"/>
  <c r="C137" i="2"/>
  <c r="K137" i="2" s="1"/>
  <c r="D137" i="2"/>
  <c r="R137" i="2" s="1"/>
  <c r="E137" i="2"/>
  <c r="B138" i="2"/>
  <c r="C138" i="2"/>
  <c r="K138" i="2" s="1"/>
  <c r="D138" i="2"/>
  <c r="R138" i="2" s="1"/>
  <c r="E138" i="2"/>
  <c r="B139" i="2"/>
  <c r="C139" i="2"/>
  <c r="K139" i="2" s="1"/>
  <c r="D139" i="2"/>
  <c r="R139" i="2" s="1"/>
  <c r="E139" i="2"/>
  <c r="B140" i="2"/>
  <c r="C140" i="2"/>
  <c r="K140" i="2" s="1"/>
  <c r="D140" i="2"/>
  <c r="R140" i="2" s="1"/>
  <c r="E140" i="2"/>
  <c r="B141" i="2"/>
  <c r="C141" i="2"/>
  <c r="K141" i="2" s="1"/>
  <c r="D141" i="2"/>
  <c r="R141" i="2" s="1"/>
  <c r="E141" i="2"/>
  <c r="B142" i="2"/>
  <c r="C142" i="2"/>
  <c r="K142" i="2" s="1"/>
  <c r="D142" i="2"/>
  <c r="R142" i="2" s="1"/>
  <c r="E142" i="2"/>
  <c r="B143" i="2"/>
  <c r="C143" i="2"/>
  <c r="K143" i="2" s="1"/>
  <c r="D143" i="2"/>
  <c r="R143" i="2" s="1"/>
  <c r="E143" i="2"/>
  <c r="B144" i="2"/>
  <c r="C144" i="2"/>
  <c r="K144" i="2" s="1"/>
  <c r="D144" i="2"/>
  <c r="R144" i="2" s="1"/>
  <c r="E144" i="2"/>
  <c r="B145" i="2"/>
  <c r="C145" i="2"/>
  <c r="K145" i="2" s="1"/>
  <c r="D145" i="2"/>
  <c r="R145" i="2" s="1"/>
  <c r="E145" i="2"/>
  <c r="B146" i="2"/>
  <c r="C146" i="2"/>
  <c r="K146" i="2" s="1"/>
  <c r="D146" i="2"/>
  <c r="R146" i="2" s="1"/>
  <c r="E146" i="2"/>
  <c r="B147" i="2"/>
  <c r="C147" i="2"/>
  <c r="K147" i="2" s="1"/>
  <c r="D147" i="2"/>
  <c r="R147" i="2" s="1"/>
  <c r="E147" i="2"/>
  <c r="B148" i="2"/>
  <c r="C148" i="2"/>
  <c r="K148" i="2" s="1"/>
  <c r="D148" i="2"/>
  <c r="R148" i="2" s="1"/>
  <c r="E148" i="2"/>
  <c r="B149" i="2"/>
  <c r="C149" i="2"/>
  <c r="K149" i="2" s="1"/>
  <c r="D149" i="2"/>
  <c r="R149" i="2" s="1"/>
  <c r="E149" i="2"/>
  <c r="B150" i="2"/>
  <c r="C150" i="2"/>
  <c r="K150" i="2" s="1"/>
  <c r="D150" i="2"/>
  <c r="R150" i="2" s="1"/>
  <c r="E150" i="2"/>
  <c r="B151" i="2"/>
  <c r="C151" i="2"/>
  <c r="K151" i="2" s="1"/>
  <c r="D151" i="2"/>
  <c r="R151" i="2" s="1"/>
  <c r="E151" i="2"/>
  <c r="B152" i="2"/>
  <c r="C152" i="2"/>
  <c r="K152" i="2" s="1"/>
  <c r="D152" i="2"/>
  <c r="R152" i="2" s="1"/>
  <c r="E152" i="2"/>
  <c r="B153" i="2"/>
  <c r="C153" i="2"/>
  <c r="K153" i="2" s="1"/>
  <c r="D153" i="2"/>
  <c r="R153" i="2" s="1"/>
  <c r="E153" i="2"/>
  <c r="B154" i="2"/>
  <c r="C154" i="2"/>
  <c r="K154" i="2" s="1"/>
  <c r="D154" i="2"/>
  <c r="R154" i="2" s="1"/>
  <c r="E154" i="2"/>
  <c r="BI154" i="2" l="1"/>
  <c r="BU154" i="2" s="1"/>
  <c r="AI159" i="8" s="1"/>
  <c r="BK154" i="2"/>
  <c r="BM154" i="2" s="1"/>
  <c r="AF159" i="8" s="1"/>
  <c r="BI153" i="2"/>
  <c r="BU153" i="2" s="1"/>
  <c r="AI158" i="8" s="1"/>
  <c r="BI152" i="2"/>
  <c r="BU152" i="2" s="1"/>
  <c r="AI157" i="8" s="1"/>
  <c r="BI151" i="2"/>
  <c r="BU151" i="2" s="1"/>
  <c r="AI156" i="8" s="1"/>
  <c r="BI148" i="2"/>
  <c r="BU148" i="2" s="1"/>
  <c r="AI153" i="8" s="1"/>
  <c r="BI147" i="2"/>
  <c r="BU147" i="2" s="1"/>
  <c r="AI152" i="8" s="1"/>
  <c r="BI146" i="2"/>
  <c r="BU146" i="2" s="1"/>
  <c r="AI151" i="8" s="1"/>
  <c r="BI142" i="2"/>
  <c r="BU142" i="2" s="1"/>
  <c r="AI147" i="8" s="1"/>
  <c r="BK124" i="2"/>
  <c r="BM124" i="2" s="1"/>
  <c r="AF129" i="8" s="1"/>
  <c r="BK123" i="2"/>
  <c r="BM123" i="2" s="1"/>
  <c r="AF128" i="8" s="1"/>
  <c r="BK122" i="2"/>
  <c r="BM122" i="2" s="1"/>
  <c r="AF127" i="8" s="1"/>
  <c r="BK121" i="2"/>
  <c r="BM121" i="2" s="1"/>
  <c r="AF126" i="8" s="1"/>
  <c r="BK120" i="2"/>
  <c r="BM120" i="2" s="1"/>
  <c r="AF125" i="8" s="1"/>
  <c r="BK119" i="2"/>
  <c r="BM119" i="2" s="1"/>
  <c r="AF124" i="8" s="1"/>
  <c r="BK118" i="2"/>
  <c r="BM118" i="2" s="1"/>
  <c r="AF123" i="8" s="1"/>
  <c r="BK117" i="2"/>
  <c r="BM117" i="2" s="1"/>
  <c r="AF122" i="8" s="1"/>
  <c r="BK116" i="2"/>
  <c r="BM116" i="2" s="1"/>
  <c r="AF121" i="8" s="1"/>
  <c r="BK115" i="2"/>
  <c r="BM115" i="2" s="1"/>
  <c r="AF120" i="8" s="1"/>
  <c r="BK114" i="2"/>
  <c r="BM114" i="2" s="1"/>
  <c r="AF119" i="8" s="1"/>
  <c r="BK113" i="2"/>
  <c r="BM113" i="2" s="1"/>
  <c r="AF118" i="8" s="1"/>
  <c r="BK112" i="2"/>
  <c r="BM112" i="2" s="1"/>
  <c r="AF117" i="8" s="1"/>
  <c r="BI150" i="2"/>
  <c r="BU150" i="2" s="1"/>
  <c r="AI155" i="8" s="1"/>
  <c r="BI149" i="2"/>
  <c r="BU149" i="2" s="1"/>
  <c r="AI154" i="8" s="1"/>
  <c r="BI145" i="2"/>
  <c r="BU145" i="2" s="1"/>
  <c r="AI150" i="8" s="1"/>
  <c r="BI144" i="2"/>
  <c r="BU144" i="2" s="1"/>
  <c r="AI149" i="8" s="1"/>
  <c r="BI143" i="2"/>
  <c r="BU143" i="2" s="1"/>
  <c r="AI148" i="8" s="1"/>
  <c r="BI141" i="2"/>
  <c r="BU141" i="2" s="1"/>
  <c r="AI146" i="8" s="1"/>
  <c r="BI134" i="2"/>
  <c r="BU134" i="2" s="1"/>
  <c r="AI139" i="8" s="1"/>
  <c r="BI133" i="2"/>
  <c r="BU133" i="2" s="1"/>
  <c r="AI138" i="8" s="1"/>
  <c r="BI129" i="2"/>
  <c r="BU129" i="2" s="1"/>
  <c r="AI134" i="8" s="1"/>
  <c r="BK153" i="2"/>
  <c r="BM153" i="2" s="1"/>
  <c r="AF158" i="8" s="1"/>
  <c r="BK152" i="2"/>
  <c r="BM152" i="2" s="1"/>
  <c r="AF157" i="8" s="1"/>
  <c r="BK151" i="2"/>
  <c r="BM151" i="2" s="1"/>
  <c r="AF156" i="8" s="1"/>
  <c r="BK150" i="2"/>
  <c r="BM150" i="2" s="1"/>
  <c r="AF155" i="8" s="1"/>
  <c r="BK149" i="2"/>
  <c r="BM149" i="2" s="1"/>
  <c r="AF154" i="8" s="1"/>
  <c r="BK148" i="2"/>
  <c r="BM148" i="2" s="1"/>
  <c r="AF153" i="8" s="1"/>
  <c r="BK147" i="2"/>
  <c r="BM147" i="2" s="1"/>
  <c r="AF152" i="8" s="1"/>
  <c r="BK146" i="2"/>
  <c r="BM146" i="2" s="1"/>
  <c r="AF151" i="8" s="1"/>
  <c r="BK144" i="2"/>
  <c r="BM144" i="2" s="1"/>
  <c r="AF149" i="8" s="1"/>
  <c r="BK143" i="2"/>
  <c r="BM143" i="2" s="1"/>
  <c r="AF148" i="8" s="1"/>
  <c r="BK142" i="2"/>
  <c r="BM142" i="2" s="1"/>
  <c r="AF147" i="8" s="1"/>
  <c r="BK139" i="2"/>
  <c r="BM139" i="2" s="1"/>
  <c r="AF144" i="8" s="1"/>
  <c r="BK138" i="2"/>
  <c r="BM138" i="2" s="1"/>
  <c r="AF143" i="8" s="1"/>
  <c r="BK134" i="2"/>
  <c r="BM134" i="2" s="1"/>
  <c r="AF139" i="8" s="1"/>
  <c r="BK129" i="2"/>
  <c r="BM129" i="2" s="1"/>
  <c r="AF134" i="8" s="1"/>
  <c r="BI140" i="2"/>
  <c r="BU140" i="2" s="1"/>
  <c r="AI145" i="8" s="1"/>
  <c r="BI139" i="2"/>
  <c r="BU139" i="2" s="1"/>
  <c r="AI144" i="8" s="1"/>
  <c r="BI138" i="2"/>
  <c r="BU138" i="2" s="1"/>
  <c r="AI143" i="8" s="1"/>
  <c r="BI137" i="2"/>
  <c r="BU137" i="2" s="1"/>
  <c r="AI142" i="8" s="1"/>
  <c r="BI136" i="2"/>
  <c r="BU136" i="2" s="1"/>
  <c r="AI141" i="8" s="1"/>
  <c r="BI135" i="2"/>
  <c r="BU135" i="2" s="1"/>
  <c r="AI140" i="8" s="1"/>
  <c r="BI132" i="2"/>
  <c r="BU132" i="2" s="1"/>
  <c r="AI137" i="8" s="1"/>
  <c r="BI131" i="2"/>
  <c r="BU131" i="2" s="1"/>
  <c r="AI136" i="8" s="1"/>
  <c r="BI130" i="2"/>
  <c r="BU130" i="2" s="1"/>
  <c r="AI135" i="8" s="1"/>
  <c r="BI128" i="2"/>
  <c r="BU128" i="2" s="1"/>
  <c r="AI133" i="8" s="1"/>
  <c r="BI127" i="2"/>
  <c r="BU127" i="2" s="1"/>
  <c r="AI132" i="8" s="1"/>
  <c r="BI126" i="2"/>
  <c r="BU126" i="2" s="1"/>
  <c r="AI131" i="8" s="1"/>
  <c r="BI125" i="2"/>
  <c r="BU125" i="2" s="1"/>
  <c r="AI130" i="8" s="1"/>
  <c r="BK111" i="2"/>
  <c r="BM111" i="2" s="1"/>
  <c r="AF116" i="8" s="1"/>
  <c r="BK110" i="2"/>
  <c r="BM110" i="2" s="1"/>
  <c r="AF115" i="8" s="1"/>
  <c r="BK109" i="2"/>
  <c r="BM109" i="2" s="1"/>
  <c r="AF114" i="8" s="1"/>
  <c r="BK108" i="2"/>
  <c r="BM108" i="2" s="1"/>
  <c r="AF113" i="8" s="1"/>
  <c r="BK107" i="2"/>
  <c r="BM107" i="2" s="1"/>
  <c r="AF112" i="8" s="1"/>
  <c r="BK106" i="2"/>
  <c r="BM106" i="2" s="1"/>
  <c r="AF111" i="8" s="1"/>
  <c r="BK104" i="2"/>
  <c r="BM104" i="2" s="1"/>
  <c r="AF109" i="8" s="1"/>
  <c r="BK103" i="2"/>
  <c r="BM103" i="2" s="1"/>
  <c r="AF108" i="8" s="1"/>
  <c r="BK102" i="2"/>
  <c r="BM102" i="2" s="1"/>
  <c r="AF107" i="8" s="1"/>
  <c r="BK100" i="2"/>
  <c r="BM100" i="2" s="1"/>
  <c r="AF105" i="8" s="1"/>
  <c r="BK99" i="2"/>
  <c r="BM99" i="2" s="1"/>
  <c r="AF104" i="8" s="1"/>
  <c r="BK98" i="2"/>
  <c r="BM98" i="2" s="1"/>
  <c r="AF103" i="8" s="1"/>
  <c r="BK96" i="2"/>
  <c r="BM96" i="2" s="1"/>
  <c r="AF101" i="8" s="1"/>
  <c r="BK95" i="2"/>
  <c r="BM95" i="2" s="1"/>
  <c r="AF100" i="8" s="1"/>
  <c r="BK94" i="2"/>
  <c r="BM94" i="2" s="1"/>
  <c r="AF99" i="8" s="1"/>
  <c r="BK93" i="2"/>
  <c r="BM93" i="2" s="1"/>
  <c r="AF98" i="8" s="1"/>
  <c r="BK92" i="2"/>
  <c r="BM92" i="2" s="1"/>
  <c r="AF97" i="8" s="1"/>
  <c r="BK91" i="2"/>
  <c r="BM91" i="2" s="1"/>
  <c r="AF96" i="8" s="1"/>
  <c r="BK90" i="2"/>
  <c r="BM90" i="2" s="1"/>
  <c r="AF95" i="8" s="1"/>
  <c r="BK89" i="2"/>
  <c r="BM89" i="2" s="1"/>
  <c r="AF94" i="8" s="1"/>
  <c r="BK88" i="2"/>
  <c r="BM88" i="2" s="1"/>
  <c r="AF93" i="8" s="1"/>
  <c r="BK87" i="2"/>
  <c r="BM87" i="2" s="1"/>
  <c r="AF92" i="8" s="1"/>
  <c r="BK86" i="2"/>
  <c r="BM86" i="2" s="1"/>
  <c r="AF91" i="8" s="1"/>
  <c r="BK85" i="2"/>
  <c r="BM85" i="2" s="1"/>
  <c r="AF90" i="8" s="1"/>
  <c r="BK84" i="2"/>
  <c r="BM84" i="2" s="1"/>
  <c r="AF89" i="8" s="1"/>
  <c r="BK83" i="2"/>
  <c r="BM83" i="2" s="1"/>
  <c r="AF88" i="8" s="1"/>
  <c r="BK82" i="2"/>
  <c r="BM82" i="2" s="1"/>
  <c r="AF87" i="8" s="1"/>
  <c r="BK80" i="2"/>
  <c r="BM80" i="2" s="1"/>
  <c r="AF85" i="8" s="1"/>
  <c r="BK79" i="2"/>
  <c r="BM79" i="2" s="1"/>
  <c r="AF84" i="8" s="1"/>
  <c r="BK78" i="2"/>
  <c r="BM78" i="2" s="1"/>
  <c r="AF83" i="8" s="1"/>
  <c r="BK77" i="2"/>
  <c r="BM77" i="2" s="1"/>
  <c r="AF82" i="8" s="1"/>
  <c r="BK76" i="2"/>
  <c r="BM76" i="2" s="1"/>
  <c r="AF81" i="8" s="1"/>
  <c r="BK75" i="2"/>
  <c r="BM75" i="2" s="1"/>
  <c r="AF80" i="8" s="1"/>
  <c r="BK74" i="2"/>
  <c r="BM74" i="2" s="1"/>
  <c r="AF79" i="8" s="1"/>
  <c r="BK73" i="2"/>
  <c r="BM73" i="2" s="1"/>
  <c r="AF78" i="8" s="1"/>
  <c r="BK72" i="2"/>
  <c r="BM72" i="2" s="1"/>
  <c r="AF77" i="8" s="1"/>
  <c r="BK71" i="2"/>
  <c r="BM71" i="2" s="1"/>
  <c r="AF76" i="8" s="1"/>
  <c r="BK70" i="2"/>
  <c r="BM70" i="2" s="1"/>
  <c r="AF75" i="8" s="1"/>
  <c r="BK69" i="2"/>
  <c r="BM69" i="2" s="1"/>
  <c r="AF74" i="8" s="1"/>
  <c r="BK68" i="2"/>
  <c r="BM68" i="2" s="1"/>
  <c r="AF73" i="8" s="1"/>
  <c r="BK67" i="2"/>
  <c r="BM67" i="2" s="1"/>
  <c r="AF72" i="8" s="1"/>
  <c r="BK66" i="2"/>
  <c r="BM66" i="2" s="1"/>
  <c r="AF71" i="8" s="1"/>
  <c r="BK65" i="2"/>
  <c r="BM65" i="2" s="1"/>
  <c r="AF70" i="8" s="1"/>
  <c r="BK64" i="2"/>
  <c r="BM64" i="2" s="1"/>
  <c r="AF69" i="8" s="1"/>
  <c r="BK63" i="2"/>
  <c r="BM63" i="2" s="1"/>
  <c r="AF68" i="8" s="1"/>
  <c r="BK62" i="2"/>
  <c r="BM62" i="2" s="1"/>
  <c r="AF67" i="8" s="1"/>
  <c r="BK60" i="2"/>
  <c r="BM60" i="2" s="1"/>
  <c r="AF65" i="8" s="1"/>
  <c r="BK59" i="2"/>
  <c r="BM59" i="2" s="1"/>
  <c r="AF64" i="8" s="1"/>
  <c r="BK58" i="2"/>
  <c r="BM58" i="2" s="1"/>
  <c r="AF63" i="8" s="1"/>
  <c r="BK57" i="2"/>
  <c r="BM57" i="2" s="1"/>
  <c r="AF62" i="8" s="1"/>
  <c r="BK56" i="2"/>
  <c r="BM56" i="2" s="1"/>
  <c r="AF61" i="8" s="1"/>
  <c r="BK54" i="2"/>
  <c r="BM54" i="2" s="1"/>
  <c r="AF59" i="8" s="1"/>
  <c r="BK53" i="2"/>
  <c r="BM53" i="2" s="1"/>
  <c r="AF58" i="8" s="1"/>
  <c r="BK51" i="2"/>
  <c r="BM51" i="2" s="1"/>
  <c r="AF56" i="8" s="1"/>
  <c r="BK50" i="2"/>
  <c r="BM50" i="2" s="1"/>
  <c r="AF55" i="8" s="1"/>
  <c r="BK49" i="2"/>
  <c r="BM49" i="2" s="1"/>
  <c r="AF54" i="8" s="1"/>
  <c r="BK47" i="2"/>
  <c r="BM47" i="2" s="1"/>
  <c r="AF52" i="8" s="1"/>
  <c r="BK43" i="2"/>
  <c r="BM43" i="2" s="1"/>
  <c r="AF48" i="8" s="1"/>
  <c r="BK42" i="2"/>
  <c r="BM42" i="2" s="1"/>
  <c r="AF47" i="8" s="1"/>
  <c r="BK41" i="2"/>
  <c r="BM41" i="2" s="1"/>
  <c r="AF46" i="8" s="1"/>
  <c r="BK40" i="2"/>
  <c r="BM40" i="2" s="1"/>
  <c r="AF45" i="8" s="1"/>
  <c r="BK39" i="2"/>
  <c r="BM39" i="2" s="1"/>
  <c r="AF44" i="8" s="1"/>
  <c r="BK38" i="2"/>
  <c r="BM38" i="2" s="1"/>
  <c r="AF43" i="8" s="1"/>
  <c r="BK37" i="2"/>
  <c r="BM37" i="2" s="1"/>
  <c r="AF42" i="8" s="1"/>
  <c r="BK36" i="2"/>
  <c r="BM36" i="2" s="1"/>
  <c r="AF41" i="8" s="1"/>
  <c r="BK35" i="2"/>
  <c r="BM35" i="2" s="1"/>
  <c r="AF40" i="8" s="1"/>
  <c r="BK34" i="2"/>
  <c r="BM34" i="2" s="1"/>
  <c r="BK33" i="2"/>
  <c r="BM33" i="2" s="1"/>
  <c r="BK32" i="2"/>
  <c r="BM32" i="2" s="1"/>
  <c r="AF37" i="8" s="1"/>
  <c r="BK31" i="2"/>
  <c r="BM31" i="2" s="1"/>
  <c r="BK30" i="2"/>
  <c r="BM30" i="2" s="1"/>
  <c r="AF35" i="8" s="1"/>
  <c r="BK28" i="2"/>
  <c r="BM28" i="2" s="1"/>
  <c r="AF33" i="8" s="1"/>
  <c r="BK27" i="2"/>
  <c r="BM27" i="2" s="1"/>
  <c r="AF32" i="8" s="1"/>
  <c r="BK26" i="2"/>
  <c r="BM26" i="2" s="1"/>
  <c r="BK24" i="2"/>
  <c r="BM24" i="2" s="1"/>
  <c r="AF29" i="8" s="1"/>
  <c r="BK23" i="2"/>
  <c r="BM23" i="2" s="1"/>
  <c r="AF28" i="8" s="1"/>
  <c r="BK21" i="2"/>
  <c r="BM21" i="2" s="1"/>
  <c r="AF26" i="8" s="1"/>
  <c r="BK20" i="2"/>
  <c r="BM20" i="2" s="1"/>
  <c r="BK19" i="2"/>
  <c r="BM19" i="2" s="1"/>
  <c r="BK18" i="2"/>
  <c r="BM18" i="2" s="1"/>
  <c r="AF23" i="8" s="1"/>
  <c r="BK16" i="2"/>
  <c r="BM16" i="2" s="1"/>
  <c r="AF21" i="8" s="1"/>
  <c r="BK15" i="2"/>
  <c r="BM15" i="2" s="1"/>
  <c r="BK14" i="2"/>
  <c r="BM14" i="2" s="1"/>
  <c r="AF19" i="8" s="1"/>
  <c r="BK11" i="2"/>
  <c r="BM11" i="2" s="1"/>
  <c r="AF16" i="8" s="1"/>
  <c r="BK10" i="2"/>
  <c r="BM10" i="2" s="1"/>
  <c r="AF15" i="8" s="1"/>
  <c r="AJ154" i="2"/>
  <c r="AU154" i="2" s="1"/>
  <c r="X159" i="8" s="1"/>
  <c r="AJ153" i="2"/>
  <c r="AJ152" i="2"/>
  <c r="AL152" i="2" s="1"/>
  <c r="AN152" i="2" s="1"/>
  <c r="AO152" i="2" s="1"/>
  <c r="AJ151" i="2"/>
  <c r="AJ147" i="2"/>
  <c r="AJ146" i="2"/>
  <c r="AJ145" i="2"/>
  <c r="AU145" i="2" s="1"/>
  <c r="X150" i="8" s="1"/>
  <c r="AJ143" i="2"/>
  <c r="AJ138" i="2"/>
  <c r="AJ137" i="2"/>
  <c r="AJ136" i="2"/>
  <c r="AL136" i="2" s="1"/>
  <c r="AN136" i="2" s="1"/>
  <c r="AO136" i="2" s="1"/>
  <c r="AJ135" i="2"/>
  <c r="AJ131" i="2"/>
  <c r="AJ130" i="2"/>
  <c r="AJ129" i="2"/>
  <c r="AU129" i="2" s="1"/>
  <c r="X134" i="8" s="1"/>
  <c r="AJ127" i="2"/>
  <c r="AJ126" i="2"/>
  <c r="AJ125" i="2"/>
  <c r="AU124" i="2"/>
  <c r="X129" i="8" s="1"/>
  <c r="AU123" i="2"/>
  <c r="X128" i="8" s="1"/>
  <c r="AU121" i="2"/>
  <c r="X126" i="8" s="1"/>
  <c r="AU120" i="2"/>
  <c r="X125" i="8" s="1"/>
  <c r="AU119" i="2"/>
  <c r="X124" i="8" s="1"/>
  <c r="AU117" i="2"/>
  <c r="X122" i="8" s="1"/>
  <c r="AU115" i="2"/>
  <c r="X120" i="8" s="1"/>
  <c r="AU114" i="2"/>
  <c r="X119" i="8" s="1"/>
  <c r="AU113" i="2"/>
  <c r="X118" i="8" s="1"/>
  <c r="AU112" i="2"/>
  <c r="X117" i="8" s="1"/>
  <c r="AU111" i="2"/>
  <c r="X116" i="8" s="1"/>
  <c r="AU110" i="2"/>
  <c r="X115" i="8" s="1"/>
  <c r="AU109" i="2"/>
  <c r="X114" i="8" s="1"/>
  <c r="AU108" i="2"/>
  <c r="X113" i="8" s="1"/>
  <c r="AU107" i="2"/>
  <c r="X112" i="8" s="1"/>
  <c r="AU106" i="2"/>
  <c r="X111" i="8" s="1"/>
  <c r="AU105" i="2"/>
  <c r="X110" i="8" s="1"/>
  <c r="AU104" i="2"/>
  <c r="X109" i="8" s="1"/>
  <c r="AU103" i="2"/>
  <c r="X108" i="8" s="1"/>
  <c r="AU102" i="2"/>
  <c r="X107" i="8" s="1"/>
  <c r="AU101" i="2"/>
  <c r="X106" i="8" s="1"/>
  <c r="AU100" i="2"/>
  <c r="X105" i="8" s="1"/>
  <c r="AU99" i="2"/>
  <c r="X104" i="8" s="1"/>
  <c r="AU98" i="2"/>
  <c r="X103" i="8" s="1"/>
  <c r="AU97" i="2"/>
  <c r="X102" i="8" s="1"/>
  <c r="AU153" i="2"/>
  <c r="X158" i="8" s="1"/>
  <c r="AU151" i="2"/>
  <c r="X156" i="8" s="1"/>
  <c r="AU147" i="2"/>
  <c r="X152" i="8" s="1"/>
  <c r="AJ150" i="2"/>
  <c r="AL150" i="2" s="1"/>
  <c r="AN150" i="2" s="1"/>
  <c r="AO150" i="2" s="1"/>
  <c r="AJ149" i="2"/>
  <c r="AU149" i="2" s="1"/>
  <c r="X154" i="8" s="1"/>
  <c r="AJ148" i="2"/>
  <c r="AU148" i="2" s="1"/>
  <c r="X153" i="8" s="1"/>
  <c r="AJ144" i="2"/>
  <c r="AJ142" i="2"/>
  <c r="AU142" i="2" s="1"/>
  <c r="X147" i="8" s="1"/>
  <c r="AJ141" i="2"/>
  <c r="AJ140" i="2"/>
  <c r="AJ139" i="2"/>
  <c r="AJ134" i="2"/>
  <c r="AL134" i="2" s="1"/>
  <c r="AJ133" i="2"/>
  <c r="AJ132" i="2"/>
  <c r="AJ128" i="2"/>
  <c r="AU122" i="2"/>
  <c r="X127" i="8" s="1"/>
  <c r="AU118" i="2"/>
  <c r="X123" i="8" s="1"/>
  <c r="AU116" i="2"/>
  <c r="X121" i="8" s="1"/>
  <c r="AL147" i="2"/>
  <c r="AN147" i="2" s="1"/>
  <c r="AL138" i="2"/>
  <c r="AN138" i="2" s="1"/>
  <c r="AJ52" i="2"/>
  <c r="AJ51" i="2"/>
  <c r="AJ50" i="2"/>
  <c r="AL50" i="2" s="1"/>
  <c r="AJ49" i="2"/>
  <c r="AU49" i="2" s="1"/>
  <c r="X54" i="8" s="1"/>
  <c r="AJ48" i="2"/>
  <c r="AJ47" i="2"/>
  <c r="AJ46" i="2"/>
  <c r="AJ45" i="2"/>
  <c r="AL45" i="2" s="1"/>
  <c r="AN45" i="2" s="1"/>
  <c r="AO45" i="2" s="1"/>
  <c r="AJ44" i="2"/>
  <c r="AU146" i="2"/>
  <c r="X151" i="8" s="1"/>
  <c r="AU144" i="2"/>
  <c r="X149" i="8" s="1"/>
  <c r="AU143" i="2"/>
  <c r="X148" i="8" s="1"/>
  <c r="AU141" i="2"/>
  <c r="X146" i="8" s="1"/>
  <c r="AU140" i="2"/>
  <c r="X145" i="8" s="1"/>
  <c r="AU139" i="2"/>
  <c r="X144" i="8" s="1"/>
  <c r="AU138" i="2"/>
  <c r="X143" i="8" s="1"/>
  <c r="AU137" i="2"/>
  <c r="X142" i="8" s="1"/>
  <c r="AU136" i="2"/>
  <c r="X141" i="8" s="1"/>
  <c r="AU135" i="2"/>
  <c r="X140" i="8" s="1"/>
  <c r="AU133" i="2"/>
  <c r="X138" i="8" s="1"/>
  <c r="AU132" i="2"/>
  <c r="X137" i="8" s="1"/>
  <c r="AU131" i="2"/>
  <c r="X136" i="8" s="1"/>
  <c r="AU130" i="2"/>
  <c r="X135" i="8" s="1"/>
  <c r="AU128" i="2"/>
  <c r="X133" i="8" s="1"/>
  <c r="AU127" i="2"/>
  <c r="X132" i="8" s="1"/>
  <c r="AU126" i="2"/>
  <c r="X131" i="8" s="1"/>
  <c r="AU125" i="2"/>
  <c r="X130" i="8" s="1"/>
  <c r="AL102" i="2"/>
  <c r="AN102" i="2" s="1"/>
  <c r="AL60" i="2"/>
  <c r="AN60" i="2" s="1"/>
  <c r="AJ43" i="2"/>
  <c r="AJ42" i="2"/>
  <c r="AU42" i="2" s="1"/>
  <c r="X47" i="8" s="1"/>
  <c r="AJ41" i="2"/>
  <c r="AJ40" i="2"/>
  <c r="AJ39" i="2"/>
  <c r="AJ38" i="2"/>
  <c r="AU38" i="2" s="1"/>
  <c r="X43" i="8" s="1"/>
  <c r="AJ37" i="2"/>
  <c r="AJ36" i="2"/>
  <c r="AJ35" i="2"/>
  <c r="AJ34" i="2"/>
  <c r="AL34" i="2" s="1"/>
  <c r="AN34" i="2" s="1"/>
  <c r="AO34" i="2" s="1"/>
  <c r="AJ33" i="2"/>
  <c r="AJ32" i="2"/>
  <c r="AJ31" i="2"/>
  <c r="AJ30" i="2"/>
  <c r="AL30" i="2" s="1"/>
  <c r="AJ29" i="2"/>
  <c r="AJ28" i="2"/>
  <c r="AJ27" i="2"/>
  <c r="AJ26" i="2"/>
  <c r="AL26" i="2" s="1"/>
  <c r="AJ25" i="2"/>
  <c r="AL25" i="2" s="1"/>
  <c r="AN25" i="2" s="1"/>
  <c r="AO25" i="2" s="1"/>
  <c r="AJ24" i="2"/>
  <c r="AU24" i="2" s="1"/>
  <c r="AJ23" i="2"/>
  <c r="AU23" i="2" s="1"/>
  <c r="AJ22" i="2"/>
  <c r="AU22" i="2" s="1"/>
  <c r="AJ21" i="2"/>
  <c r="AU21" i="2" s="1"/>
  <c r="AJ20" i="2"/>
  <c r="AU20" i="2" s="1"/>
  <c r="AJ19" i="2"/>
  <c r="AU19" i="2" s="1"/>
  <c r="AJ18" i="2"/>
  <c r="AL18" i="2" s="1"/>
  <c r="AJ17" i="2"/>
  <c r="AU17" i="2" s="1"/>
  <c r="AJ16" i="2"/>
  <c r="AU16" i="2" s="1"/>
  <c r="AJ15" i="2"/>
  <c r="AU15" i="2" s="1"/>
  <c r="AJ14" i="2"/>
  <c r="AU14" i="2" s="1"/>
  <c r="AJ13" i="2"/>
  <c r="AJ12" i="2"/>
  <c r="AJ11" i="2"/>
  <c r="AL11" i="2" s="1"/>
  <c r="AN11" i="2" s="1"/>
  <c r="AJ10" i="2"/>
  <c r="AU10" i="2" s="1"/>
  <c r="AJ9" i="2"/>
  <c r="AL9" i="2" s="1"/>
  <c r="AN9" i="2" s="1"/>
  <c r="AU96" i="2"/>
  <c r="X101" i="8" s="1"/>
  <c r="AU95" i="2"/>
  <c r="X100" i="8" s="1"/>
  <c r="AU94" i="2"/>
  <c r="X99" i="8" s="1"/>
  <c r="AU93" i="2"/>
  <c r="X98" i="8" s="1"/>
  <c r="AU92" i="2"/>
  <c r="X97" i="8" s="1"/>
  <c r="AU91" i="2"/>
  <c r="X96" i="8" s="1"/>
  <c r="AU90" i="2"/>
  <c r="X95" i="8" s="1"/>
  <c r="AU89" i="2"/>
  <c r="X94" i="8" s="1"/>
  <c r="AU88" i="2"/>
  <c r="X93" i="8" s="1"/>
  <c r="AU87" i="2"/>
  <c r="X92" i="8" s="1"/>
  <c r="AU86" i="2"/>
  <c r="X91" i="8" s="1"/>
  <c r="AU85" i="2"/>
  <c r="X90" i="8" s="1"/>
  <c r="AU84" i="2"/>
  <c r="X89" i="8" s="1"/>
  <c r="AU83" i="2"/>
  <c r="X88" i="8" s="1"/>
  <c r="AU82" i="2"/>
  <c r="X87" i="8" s="1"/>
  <c r="AU81" i="2"/>
  <c r="X86" i="8" s="1"/>
  <c r="AU80" i="2"/>
  <c r="X85" i="8" s="1"/>
  <c r="AU79" i="2"/>
  <c r="X84" i="8" s="1"/>
  <c r="AU78" i="2"/>
  <c r="X83" i="8" s="1"/>
  <c r="AU77" i="2"/>
  <c r="X82" i="8" s="1"/>
  <c r="AU76" i="2"/>
  <c r="X81" i="8" s="1"/>
  <c r="AU75" i="2"/>
  <c r="X80" i="8" s="1"/>
  <c r="AU74" i="2"/>
  <c r="X79" i="8" s="1"/>
  <c r="AU73" i="2"/>
  <c r="X78" i="8" s="1"/>
  <c r="AU72" i="2"/>
  <c r="X77" i="8" s="1"/>
  <c r="AU71" i="2"/>
  <c r="X76" i="8" s="1"/>
  <c r="AU70" i="2"/>
  <c r="X75" i="8" s="1"/>
  <c r="AU69" i="2"/>
  <c r="X74" i="8" s="1"/>
  <c r="AU68" i="2"/>
  <c r="X73" i="8" s="1"/>
  <c r="AU67" i="2"/>
  <c r="X72" i="8" s="1"/>
  <c r="AU66" i="2"/>
  <c r="X71" i="8" s="1"/>
  <c r="AU65" i="2"/>
  <c r="X70" i="8" s="1"/>
  <c r="AU64" i="2"/>
  <c r="X69" i="8" s="1"/>
  <c r="AU63" i="2"/>
  <c r="X68" i="8" s="1"/>
  <c r="AU62" i="2"/>
  <c r="X67" i="8" s="1"/>
  <c r="AU61" i="2"/>
  <c r="X66" i="8" s="1"/>
  <c r="AU60" i="2"/>
  <c r="X65" i="8" s="1"/>
  <c r="AU59" i="2"/>
  <c r="X64" i="8" s="1"/>
  <c r="AU58" i="2"/>
  <c r="X63" i="8" s="1"/>
  <c r="AU57" i="2"/>
  <c r="X62" i="8" s="1"/>
  <c r="AU56" i="2"/>
  <c r="X61" i="8" s="1"/>
  <c r="AU55" i="2"/>
  <c r="X60" i="8" s="1"/>
  <c r="AU54" i="2"/>
  <c r="X59" i="8" s="1"/>
  <c r="AU53" i="2"/>
  <c r="X58" i="8" s="1"/>
  <c r="AU52" i="2"/>
  <c r="X57" i="8" s="1"/>
  <c r="AU51" i="2"/>
  <c r="X56" i="8" s="1"/>
  <c r="AU50" i="2"/>
  <c r="X55" i="8" s="1"/>
  <c r="AU48" i="2"/>
  <c r="X53" i="8" s="1"/>
  <c r="AU47" i="2"/>
  <c r="X52" i="8" s="1"/>
  <c r="AU43" i="2"/>
  <c r="X48" i="8" s="1"/>
  <c r="AU41" i="2"/>
  <c r="X46" i="8" s="1"/>
  <c r="AU40" i="2"/>
  <c r="X45" i="8" s="1"/>
  <c r="AU39" i="2"/>
  <c r="X44" i="8" s="1"/>
  <c r="AU37" i="2"/>
  <c r="X42" i="8" s="1"/>
  <c r="AU36" i="2"/>
  <c r="X41" i="8" s="1"/>
  <c r="AU35" i="2"/>
  <c r="X40" i="8" s="1"/>
  <c r="AU33" i="2"/>
  <c r="AU32" i="2"/>
  <c r="AU31" i="2"/>
  <c r="AU29" i="2"/>
  <c r="AU28" i="2"/>
  <c r="AU27" i="2"/>
  <c r="AU13" i="2"/>
  <c r="AU12" i="2"/>
  <c r="AU11" i="2"/>
  <c r="AE125" i="2"/>
  <c r="Z125" i="2"/>
  <c r="AE124" i="2"/>
  <c r="Z124" i="2"/>
  <c r="AE123" i="2"/>
  <c r="Z123" i="2"/>
  <c r="AE122" i="2"/>
  <c r="Z122" i="2"/>
  <c r="AE121" i="2"/>
  <c r="Z121" i="2"/>
  <c r="AE120" i="2"/>
  <c r="Z120" i="2"/>
  <c r="AE119" i="2"/>
  <c r="Z119" i="2"/>
  <c r="AE118" i="2"/>
  <c r="Z118" i="2"/>
  <c r="AE117" i="2"/>
  <c r="Z117" i="2"/>
  <c r="AE116" i="2"/>
  <c r="Z116" i="2"/>
  <c r="AE115" i="2"/>
  <c r="Z115" i="2"/>
  <c r="AE114" i="2"/>
  <c r="Z114" i="2"/>
  <c r="AE113" i="2"/>
  <c r="Z113" i="2"/>
  <c r="AE112" i="2"/>
  <c r="Z112" i="2"/>
  <c r="AE111" i="2"/>
  <c r="Z111" i="2"/>
  <c r="AE110" i="2"/>
  <c r="Z110" i="2"/>
  <c r="AE109" i="2"/>
  <c r="Z109" i="2"/>
  <c r="AE108" i="2"/>
  <c r="Z108" i="2"/>
  <c r="AE107" i="2"/>
  <c r="Z107" i="2"/>
  <c r="AE106" i="2"/>
  <c r="Z106" i="2"/>
  <c r="AE105" i="2"/>
  <c r="Z105" i="2"/>
  <c r="AE104" i="2"/>
  <c r="Z104" i="2"/>
  <c r="AE103" i="2"/>
  <c r="Z103" i="2"/>
  <c r="AE102" i="2"/>
  <c r="Z102" i="2"/>
  <c r="AE101" i="2"/>
  <c r="Z101" i="2"/>
  <c r="AE100" i="2"/>
  <c r="Z100" i="2"/>
  <c r="AE99" i="2"/>
  <c r="Z99" i="2"/>
  <c r="AE98" i="2"/>
  <c r="Z98" i="2"/>
  <c r="AE97" i="2"/>
  <c r="Z97" i="2"/>
  <c r="AE96" i="2"/>
  <c r="Z96" i="2"/>
  <c r="AE95" i="2"/>
  <c r="Z95" i="2"/>
  <c r="AE94" i="2"/>
  <c r="Z94" i="2"/>
  <c r="AE93" i="2"/>
  <c r="Z93" i="2"/>
  <c r="AE92" i="2"/>
  <c r="Z92" i="2"/>
  <c r="AE91" i="2"/>
  <c r="Z91" i="2"/>
  <c r="AE90" i="2"/>
  <c r="Z90" i="2"/>
  <c r="AE89" i="2"/>
  <c r="Z89" i="2"/>
  <c r="AE88" i="2"/>
  <c r="Z88" i="2"/>
  <c r="AE87" i="2"/>
  <c r="Z87" i="2"/>
  <c r="AE86" i="2"/>
  <c r="Z86" i="2"/>
  <c r="AE85" i="2"/>
  <c r="Z85" i="2"/>
  <c r="AE84" i="2"/>
  <c r="Z84" i="2"/>
  <c r="AE83" i="2"/>
  <c r="Z83" i="2"/>
  <c r="AE82" i="2"/>
  <c r="Z82" i="2"/>
  <c r="AE81" i="2"/>
  <c r="Z81" i="2"/>
  <c r="AE80" i="2"/>
  <c r="Z80" i="2"/>
  <c r="AE79" i="2"/>
  <c r="Z79" i="2"/>
  <c r="AE78" i="2"/>
  <c r="Z78" i="2"/>
  <c r="AE77" i="2"/>
  <c r="Z77" i="2"/>
  <c r="AE76" i="2"/>
  <c r="Z76" i="2"/>
  <c r="AE75" i="2"/>
  <c r="Z75" i="2"/>
  <c r="AE74" i="2"/>
  <c r="Z74" i="2"/>
  <c r="AE73" i="2"/>
  <c r="Z73" i="2"/>
  <c r="AE72" i="2"/>
  <c r="Z72" i="2"/>
  <c r="AE71" i="2"/>
  <c r="Z71" i="2"/>
  <c r="AE70" i="2"/>
  <c r="Z70" i="2"/>
  <c r="AE69" i="2"/>
  <c r="Z69" i="2"/>
  <c r="AE68" i="2"/>
  <c r="Z68" i="2"/>
  <c r="AE67" i="2"/>
  <c r="Z67" i="2"/>
  <c r="AE66" i="2"/>
  <c r="Z66" i="2"/>
  <c r="AE65" i="2"/>
  <c r="Z65" i="2"/>
  <c r="AE64" i="2"/>
  <c r="Z64" i="2"/>
  <c r="AE63" i="2"/>
  <c r="Z63" i="2"/>
  <c r="AE62" i="2"/>
  <c r="Z62" i="2"/>
  <c r="AE61" i="2"/>
  <c r="Z61" i="2"/>
  <c r="AE60" i="2"/>
  <c r="Z60" i="2"/>
  <c r="AE59" i="2"/>
  <c r="Z59" i="2"/>
  <c r="AE58" i="2"/>
  <c r="Z58" i="2"/>
  <c r="AE57" i="2"/>
  <c r="Z57" i="2"/>
  <c r="AE56" i="2"/>
  <c r="Z56" i="2"/>
  <c r="AE55" i="2"/>
  <c r="Z55" i="2"/>
  <c r="AE54" i="2"/>
  <c r="Z54" i="2"/>
  <c r="AE53" i="2"/>
  <c r="Z53" i="2"/>
  <c r="AE52" i="2"/>
  <c r="Z52" i="2"/>
  <c r="AE51" i="2"/>
  <c r="Z51" i="2"/>
  <c r="AE50" i="2"/>
  <c r="Z50" i="2"/>
  <c r="AE49" i="2"/>
  <c r="Z49" i="2"/>
  <c r="AE41" i="2"/>
  <c r="Z41" i="2"/>
  <c r="AE40" i="2"/>
  <c r="Z40" i="2"/>
  <c r="AE39" i="2"/>
  <c r="Z39" i="2"/>
  <c r="AE38" i="2"/>
  <c r="Z38" i="2"/>
  <c r="AE37" i="2"/>
  <c r="Z37" i="2"/>
  <c r="AE36" i="2"/>
  <c r="Z36" i="2"/>
  <c r="AE35" i="2"/>
  <c r="Z35" i="2"/>
  <c r="AE34" i="2"/>
  <c r="Z34" i="2"/>
  <c r="AE33" i="2"/>
  <c r="Z33" i="2"/>
  <c r="AE32" i="2"/>
  <c r="Z32" i="2"/>
  <c r="AE31" i="2"/>
  <c r="Z31" i="2"/>
  <c r="AE30" i="2"/>
  <c r="Z30" i="2"/>
  <c r="AE29" i="2"/>
  <c r="Z29" i="2"/>
  <c r="AE28" i="2"/>
  <c r="Z28" i="2"/>
  <c r="AE27" i="2"/>
  <c r="Z27" i="2"/>
  <c r="AE26" i="2"/>
  <c r="Z26" i="2"/>
  <c r="AE25" i="2"/>
  <c r="Z25" i="2"/>
  <c r="AE24" i="2"/>
  <c r="Z24" i="2"/>
  <c r="AE23" i="2"/>
  <c r="Z23" i="2"/>
  <c r="AE22" i="2"/>
  <c r="Z22" i="2"/>
  <c r="AE21" i="2"/>
  <c r="Z21" i="2"/>
  <c r="AE20" i="2"/>
  <c r="Z20" i="2"/>
  <c r="AE19" i="2"/>
  <c r="Z19" i="2"/>
  <c r="AE18" i="2"/>
  <c r="Z18" i="2"/>
  <c r="AE17" i="2"/>
  <c r="Z17" i="2"/>
  <c r="AE16" i="2"/>
  <c r="Z16" i="2"/>
  <c r="AE15" i="2"/>
  <c r="Z15" i="2"/>
  <c r="AE14" i="2"/>
  <c r="Z14" i="2"/>
  <c r="AE13" i="2"/>
  <c r="Z13" i="2"/>
  <c r="AE12" i="2"/>
  <c r="Z12" i="2"/>
  <c r="AE11" i="2"/>
  <c r="Z11" i="2"/>
  <c r="AE145" i="2"/>
  <c r="Z145" i="2"/>
  <c r="AE144" i="2"/>
  <c r="Z144" i="2"/>
  <c r="AE143" i="2"/>
  <c r="Z143" i="2"/>
  <c r="AE142" i="2"/>
  <c r="Z142" i="2"/>
  <c r="AE141" i="2"/>
  <c r="Z141" i="2"/>
  <c r="AE140" i="2"/>
  <c r="Z140" i="2"/>
  <c r="AE139" i="2"/>
  <c r="Z139" i="2"/>
  <c r="AE138" i="2"/>
  <c r="Z138" i="2"/>
  <c r="AE137" i="2"/>
  <c r="Z137" i="2"/>
  <c r="AE136" i="2"/>
  <c r="Z136" i="2"/>
  <c r="AE135" i="2"/>
  <c r="Z135" i="2"/>
  <c r="AE134" i="2"/>
  <c r="Z134" i="2"/>
  <c r="AE133" i="2"/>
  <c r="Z133" i="2"/>
  <c r="AE132" i="2"/>
  <c r="Z132" i="2"/>
  <c r="AE131" i="2"/>
  <c r="Z131" i="2"/>
  <c r="AE130" i="2"/>
  <c r="Z130" i="2"/>
  <c r="AE129" i="2"/>
  <c r="Z129" i="2"/>
  <c r="AE128" i="2"/>
  <c r="Z128" i="2"/>
  <c r="AE127" i="2"/>
  <c r="Z127" i="2"/>
  <c r="AE126" i="2"/>
  <c r="Z126" i="2"/>
  <c r="AE154" i="2"/>
  <c r="Z154" i="2"/>
  <c r="AE153" i="2"/>
  <c r="Z153" i="2"/>
  <c r="AE152" i="2"/>
  <c r="Z152" i="2"/>
  <c r="AE151" i="2"/>
  <c r="Z151" i="2"/>
  <c r="AE150" i="2"/>
  <c r="Z150" i="2"/>
  <c r="AE149" i="2"/>
  <c r="Z149" i="2"/>
  <c r="AE148" i="2"/>
  <c r="Z148" i="2"/>
  <c r="AE147" i="2"/>
  <c r="Z147" i="2"/>
  <c r="AE146" i="2"/>
  <c r="Z146" i="2"/>
  <c r="BI9" i="2"/>
  <c r="BU9" i="2" s="1"/>
  <c r="AI14" i="8" s="1"/>
  <c r="AE10" i="2"/>
  <c r="Z10" i="2"/>
  <c r="AE9" i="2"/>
  <c r="Z9" i="2"/>
  <c r="AE8" i="2"/>
  <c r="Z8" i="2"/>
  <c r="AE7" i="2"/>
  <c r="Z7" i="2"/>
  <c r="AE48" i="2"/>
  <c r="Z48" i="2"/>
  <c r="AE47" i="2"/>
  <c r="Z47" i="2"/>
  <c r="AE46" i="2"/>
  <c r="Z46" i="2"/>
  <c r="AE45" i="2"/>
  <c r="Z45" i="2"/>
  <c r="AE44" i="2"/>
  <c r="Z44" i="2"/>
  <c r="AE43" i="2"/>
  <c r="Z43" i="2"/>
  <c r="AE42" i="2"/>
  <c r="Z42" i="2"/>
  <c r="BK46" i="2"/>
  <c r="BM46" i="2" s="1"/>
  <c r="AF51" i="8" s="1"/>
  <c r="BK45" i="2"/>
  <c r="BM45" i="2" s="1"/>
  <c r="AF50" i="8" s="1"/>
  <c r="BK44" i="2"/>
  <c r="BM44" i="2" s="1"/>
  <c r="AF49" i="8" s="1"/>
  <c r="AU46" i="2"/>
  <c r="X51" i="8" s="1"/>
  <c r="AU45" i="2"/>
  <c r="X50" i="8" s="1"/>
  <c r="AU44" i="2"/>
  <c r="X49" i="8" s="1"/>
  <c r="AL123" i="2"/>
  <c r="AN123" i="2" s="1"/>
  <c r="AO123" i="2" s="1"/>
  <c r="AL122" i="2"/>
  <c r="AN122" i="2" s="1"/>
  <c r="AL119" i="2"/>
  <c r="AN119" i="2" s="1"/>
  <c r="AO119" i="2" s="1"/>
  <c r="AL118" i="2"/>
  <c r="AN118" i="2" s="1"/>
  <c r="AL117" i="2"/>
  <c r="AN117" i="2" s="1"/>
  <c r="AL116" i="2"/>
  <c r="AN116" i="2" s="1"/>
  <c r="AO116" i="2" s="1"/>
  <c r="AL115" i="2"/>
  <c r="AN115" i="2" s="1"/>
  <c r="AO115" i="2" s="1"/>
  <c r="AL114" i="2"/>
  <c r="AN114" i="2" s="1"/>
  <c r="AL112" i="2"/>
  <c r="AN112" i="2" s="1"/>
  <c r="AL111" i="2"/>
  <c r="AN111" i="2" s="1"/>
  <c r="AL110" i="2"/>
  <c r="AN110" i="2" s="1"/>
  <c r="AO110" i="2" s="1"/>
  <c r="AL109" i="2"/>
  <c r="AN109" i="2" s="1"/>
  <c r="AL108" i="2"/>
  <c r="AN108" i="2" s="1"/>
  <c r="AO108" i="2" s="1"/>
  <c r="AL107" i="2"/>
  <c r="AN107" i="2" s="1"/>
  <c r="AL106" i="2"/>
  <c r="AN106" i="2" s="1"/>
  <c r="AO106" i="2" s="1"/>
  <c r="BT105" i="2"/>
  <c r="BK105" i="2"/>
  <c r="BM105" i="2" s="1"/>
  <c r="AF110" i="8" s="1"/>
  <c r="AL105" i="2"/>
  <c r="AN105" i="2" s="1"/>
  <c r="AL104" i="2"/>
  <c r="AN104" i="2" s="1"/>
  <c r="AO104" i="2" s="1"/>
  <c r="AL103" i="2"/>
  <c r="AN103" i="2" s="1"/>
  <c r="BT101" i="2"/>
  <c r="BK101" i="2"/>
  <c r="BM101" i="2" s="1"/>
  <c r="AF106" i="8" s="1"/>
  <c r="AL101" i="2"/>
  <c r="AN101" i="2" s="1"/>
  <c r="AO101" i="2" s="1"/>
  <c r="AL100" i="2"/>
  <c r="AN100" i="2" s="1"/>
  <c r="AL99" i="2"/>
  <c r="AN99" i="2" s="1"/>
  <c r="AL98" i="2"/>
  <c r="AN98" i="2" s="1"/>
  <c r="AO98" i="2" s="1"/>
  <c r="BT97" i="2"/>
  <c r="BK97" i="2"/>
  <c r="BM97" i="2" s="1"/>
  <c r="AF102" i="8" s="1"/>
  <c r="AL97" i="2"/>
  <c r="AN97" i="2" s="1"/>
  <c r="AL96" i="2"/>
  <c r="AN96" i="2" s="1"/>
  <c r="AO96" i="2" s="1"/>
  <c r="AL95" i="2"/>
  <c r="AN95" i="2" s="1"/>
  <c r="AO95" i="2" s="1"/>
  <c r="AL94" i="2"/>
  <c r="AN94" i="2" s="1"/>
  <c r="AL93" i="2"/>
  <c r="AN93" i="2" s="1"/>
  <c r="AL92" i="2"/>
  <c r="AN92" i="2" s="1"/>
  <c r="AO92" i="2" s="1"/>
  <c r="AL91" i="2"/>
  <c r="AN91" i="2" s="1"/>
  <c r="AO91" i="2" s="1"/>
  <c r="AL90" i="2"/>
  <c r="AN90" i="2" s="1"/>
  <c r="AL89" i="2"/>
  <c r="AN89" i="2" s="1"/>
  <c r="AL88" i="2"/>
  <c r="AN88" i="2" s="1"/>
  <c r="AL87" i="2"/>
  <c r="AN87" i="2" s="1"/>
  <c r="AO87" i="2" s="1"/>
  <c r="AL86" i="2"/>
  <c r="AN86" i="2" s="1"/>
  <c r="AL85" i="2"/>
  <c r="AN85" i="2" s="1"/>
  <c r="AL84" i="2"/>
  <c r="AN84" i="2" s="1"/>
  <c r="AL83" i="2"/>
  <c r="AN83" i="2" s="1"/>
  <c r="AO83" i="2" s="1"/>
  <c r="AL82" i="2"/>
  <c r="AN82" i="2" s="1"/>
  <c r="BT81" i="2"/>
  <c r="BK81" i="2"/>
  <c r="BM81" i="2" s="1"/>
  <c r="AF86" i="8" s="1"/>
  <c r="AL81" i="2"/>
  <c r="AN81" i="2" s="1"/>
  <c r="AL80" i="2"/>
  <c r="AN80" i="2" s="1"/>
  <c r="AL79" i="2"/>
  <c r="AN79" i="2" s="1"/>
  <c r="AL78" i="2"/>
  <c r="AN78" i="2" s="1"/>
  <c r="AL77" i="2"/>
  <c r="AN77" i="2" s="1"/>
  <c r="AL76" i="2"/>
  <c r="AN76" i="2" s="1"/>
  <c r="AL75" i="2"/>
  <c r="AN75" i="2" s="1"/>
  <c r="AO75" i="2" s="1"/>
  <c r="AL74" i="2"/>
  <c r="AN74" i="2" s="1"/>
  <c r="AO74" i="2" s="1"/>
  <c r="AL73" i="2"/>
  <c r="AN73" i="2" s="1"/>
  <c r="AO73" i="2" s="1"/>
  <c r="AL72" i="2"/>
  <c r="AN72" i="2" s="1"/>
  <c r="AL71" i="2"/>
  <c r="AN71" i="2" s="1"/>
  <c r="AL70" i="2"/>
  <c r="AN70" i="2" s="1"/>
  <c r="AO70" i="2" s="1"/>
  <c r="AL69" i="2"/>
  <c r="AN69" i="2" s="1"/>
  <c r="AO69" i="2" s="1"/>
  <c r="AL68" i="2"/>
  <c r="AN68" i="2" s="1"/>
  <c r="AL67" i="2"/>
  <c r="AN67" i="2" s="1"/>
  <c r="AL66" i="2"/>
  <c r="AN66" i="2" s="1"/>
  <c r="AL65" i="2"/>
  <c r="AN65" i="2" s="1"/>
  <c r="AL64" i="2"/>
  <c r="AN64" i="2" s="1"/>
  <c r="AL63" i="2"/>
  <c r="AN63" i="2" s="1"/>
  <c r="AO63" i="2" s="1"/>
  <c r="AL62" i="2"/>
  <c r="AN62" i="2" s="1"/>
  <c r="BT61" i="2"/>
  <c r="BK61" i="2"/>
  <c r="BM61" i="2" s="1"/>
  <c r="AF66" i="8" s="1"/>
  <c r="AL61" i="2"/>
  <c r="AN61" i="2" s="1"/>
  <c r="AO61" i="2" s="1"/>
  <c r="AL59" i="2"/>
  <c r="AN59" i="2" s="1"/>
  <c r="AL58" i="2"/>
  <c r="AN58" i="2" s="1"/>
  <c r="AO58" i="2" s="1"/>
  <c r="AL57" i="2"/>
  <c r="AN57" i="2" s="1"/>
  <c r="AO57" i="2" s="1"/>
  <c r="AL56" i="2"/>
  <c r="AN56" i="2" s="1"/>
  <c r="BT55" i="2"/>
  <c r="BK55" i="2"/>
  <c r="BM55" i="2" s="1"/>
  <c r="AF60" i="8" s="1"/>
  <c r="AL55" i="2"/>
  <c r="AN55" i="2" s="1"/>
  <c r="AL54" i="2"/>
  <c r="AN54" i="2" s="1"/>
  <c r="AO54" i="2" s="1"/>
  <c r="AL53" i="2"/>
  <c r="AN53" i="2" s="1"/>
  <c r="BT52" i="2"/>
  <c r="BK52" i="2"/>
  <c r="BM52" i="2" s="1"/>
  <c r="AF57" i="8" s="1"/>
  <c r="AL52" i="2"/>
  <c r="AN52" i="2" s="1"/>
  <c r="AO52" i="2" s="1"/>
  <c r="AL51" i="2"/>
  <c r="AN51" i="2" s="1"/>
  <c r="AL49" i="2"/>
  <c r="AN49" i="2" s="1"/>
  <c r="AO49" i="2" s="1"/>
  <c r="BT48" i="2"/>
  <c r="BK48" i="2"/>
  <c r="BM48" i="2" s="1"/>
  <c r="AF53" i="8" s="1"/>
  <c r="AL48" i="2"/>
  <c r="AN48" i="2" s="1"/>
  <c r="AO48" i="2" s="1"/>
  <c r="AL47" i="2"/>
  <c r="AN47" i="2" s="1"/>
  <c r="AL46" i="2"/>
  <c r="AN46" i="2" s="1"/>
  <c r="AL44" i="2"/>
  <c r="AN44" i="2" s="1"/>
  <c r="AL43" i="2"/>
  <c r="AN43" i="2" s="1"/>
  <c r="AO43" i="2" s="1"/>
  <c r="AL41" i="2"/>
  <c r="AN41" i="2" s="1"/>
  <c r="AO41" i="2" s="1"/>
  <c r="AL40" i="2"/>
  <c r="AN40" i="2" s="1"/>
  <c r="AO40" i="2" s="1"/>
  <c r="AL39" i="2"/>
  <c r="AN39" i="2" s="1"/>
  <c r="AL37" i="2"/>
  <c r="AN37" i="2" s="1"/>
  <c r="AL36" i="2"/>
  <c r="AN36" i="2" s="1"/>
  <c r="AO36" i="2" s="1"/>
  <c r="AL35" i="2"/>
  <c r="AN35" i="2" s="1"/>
  <c r="AF39" i="8"/>
  <c r="AF38" i="8"/>
  <c r="AL33" i="2"/>
  <c r="AN33" i="2" s="1"/>
  <c r="AL32" i="2"/>
  <c r="AN32" i="2" s="1"/>
  <c r="AF36" i="8"/>
  <c r="AL31" i="2"/>
  <c r="AN31" i="2" s="1"/>
  <c r="BT29" i="2"/>
  <c r="BW29" i="2" s="1"/>
  <c r="CB29" i="2" s="1"/>
  <c r="BK29" i="2"/>
  <c r="BM29" i="2" s="1"/>
  <c r="AL29" i="2"/>
  <c r="AN29" i="2" s="1"/>
  <c r="AO29" i="2" s="1"/>
  <c r="AL28" i="2"/>
  <c r="AN28" i="2" s="1"/>
  <c r="AO28" i="2" s="1"/>
  <c r="AL27" i="2"/>
  <c r="AN27" i="2" s="1"/>
  <c r="AO27" i="2" s="1"/>
  <c r="AF31" i="8"/>
  <c r="BT25" i="2"/>
  <c r="BK25" i="2"/>
  <c r="BM25" i="2" s="1"/>
  <c r="AL23" i="2"/>
  <c r="AN23" i="2" s="1"/>
  <c r="AO23" i="2" s="1"/>
  <c r="BT22" i="2"/>
  <c r="BK22" i="2"/>
  <c r="BM22" i="2" s="1"/>
  <c r="AL21" i="2"/>
  <c r="AN21" i="2" s="1"/>
  <c r="AO21" i="2" s="1"/>
  <c r="AF25" i="8"/>
  <c r="AF24" i="8"/>
  <c r="AL19" i="2"/>
  <c r="AN19" i="2" s="1"/>
  <c r="AO19" i="2" s="1"/>
  <c r="BT17" i="2"/>
  <c r="BW17" i="2" s="1"/>
  <c r="CB17" i="2" s="1"/>
  <c r="BK17" i="2"/>
  <c r="BM17" i="2" s="1"/>
  <c r="AF20" i="8"/>
  <c r="AL15" i="2"/>
  <c r="AN15" i="2" s="1"/>
  <c r="AO15" i="2" s="1"/>
  <c r="BT13" i="2"/>
  <c r="BW13" i="2" s="1"/>
  <c r="CB13" i="2" s="1"/>
  <c r="BK13" i="2"/>
  <c r="BM13" i="2" s="1"/>
  <c r="AL13" i="2"/>
  <c r="AN13" i="2" s="1"/>
  <c r="BT12" i="2"/>
  <c r="BK12" i="2"/>
  <c r="BM12" i="2" s="1"/>
  <c r="AL12" i="2"/>
  <c r="AN12" i="2" s="1"/>
  <c r="BT9" i="2"/>
  <c r="BW9" i="2" s="1"/>
  <c r="CB9" i="2" s="1"/>
  <c r="AL154" i="2"/>
  <c r="AN154" i="2" s="1"/>
  <c r="AO154" i="2" s="1"/>
  <c r="AL153" i="2"/>
  <c r="AN153" i="2" s="1"/>
  <c r="AO153" i="2" s="1"/>
  <c r="AL151" i="2"/>
  <c r="AN151" i="2" s="1"/>
  <c r="AO151" i="2" s="1"/>
  <c r="AL149" i="2"/>
  <c r="AN149" i="2" s="1"/>
  <c r="AO149" i="2" s="1"/>
  <c r="AL148" i="2"/>
  <c r="AN148" i="2" s="1"/>
  <c r="AL146" i="2"/>
  <c r="AN146" i="2" s="1"/>
  <c r="AL144" i="2"/>
  <c r="AN144" i="2" s="1"/>
  <c r="AO144" i="2" s="1"/>
  <c r="AL143" i="2"/>
  <c r="AN143" i="2" s="1"/>
  <c r="AL142" i="2"/>
  <c r="AN142" i="2" s="1"/>
  <c r="AO142" i="2" s="1"/>
  <c r="BT141" i="2"/>
  <c r="BK141" i="2"/>
  <c r="BM141" i="2" s="1"/>
  <c r="AF146" i="8" s="1"/>
  <c r="AL141" i="2"/>
  <c r="AN141" i="2" s="1"/>
  <c r="AL140" i="2"/>
  <c r="AN140" i="2" s="1"/>
  <c r="AL139" i="2"/>
  <c r="AN139" i="2" s="1"/>
  <c r="AO139" i="2" s="1"/>
  <c r="BT137" i="2"/>
  <c r="BK137" i="2"/>
  <c r="BM137" i="2" s="1"/>
  <c r="AF142" i="8" s="1"/>
  <c r="AL137" i="2"/>
  <c r="AN137" i="2" s="1"/>
  <c r="AL135" i="2"/>
  <c r="AN135" i="2" s="1"/>
  <c r="BT133" i="2"/>
  <c r="BK133" i="2"/>
  <c r="BM133" i="2" s="1"/>
  <c r="AF138" i="8" s="1"/>
  <c r="AL133" i="2"/>
  <c r="AN133" i="2" s="1"/>
  <c r="AL132" i="2"/>
  <c r="AN132" i="2" s="1"/>
  <c r="AL131" i="2"/>
  <c r="AN131" i="2" s="1"/>
  <c r="AO131" i="2" s="1"/>
  <c r="AL130" i="2"/>
  <c r="AN130" i="2" s="1"/>
  <c r="AO130" i="2" s="1"/>
  <c r="AL128" i="2"/>
  <c r="AN128" i="2" s="1"/>
  <c r="AL127" i="2"/>
  <c r="AN127" i="2" s="1"/>
  <c r="AO127" i="2" s="1"/>
  <c r="AL126" i="2"/>
  <c r="AN126" i="2" s="1"/>
  <c r="AO126" i="2" s="1"/>
  <c r="AL125" i="2"/>
  <c r="AN125" i="2" s="1"/>
  <c r="AO125" i="2" s="1"/>
  <c r="AL120" i="2"/>
  <c r="AN120" i="2" s="1"/>
  <c r="AJ8" i="2"/>
  <c r="AU8" i="2" s="1"/>
  <c r="BI7" i="2"/>
  <c r="BU7" i="2" s="1"/>
  <c r="AI12" i="8" s="1"/>
  <c r="AL124" i="2"/>
  <c r="AN124" i="2" s="1"/>
  <c r="AL121" i="2"/>
  <c r="AN121" i="2" s="1"/>
  <c r="AO121" i="2" s="1"/>
  <c r="AL113" i="2"/>
  <c r="AN113" i="2" s="1"/>
  <c r="AO113" i="2" s="1"/>
  <c r="BI8" i="2"/>
  <c r="AJ7" i="2"/>
  <c r="AL7" i="2" s="1"/>
  <c r="BF7" i="2" s="1"/>
  <c r="Y125" i="2"/>
  <c r="X125" i="2"/>
  <c r="Y124" i="2"/>
  <c r="X124" i="2"/>
  <c r="Y116" i="2"/>
  <c r="X116" i="2"/>
  <c r="Y32" i="2"/>
  <c r="X32" i="2"/>
  <c r="Y28" i="2"/>
  <c r="X28" i="2"/>
  <c r="Y24" i="2"/>
  <c r="X24" i="2"/>
  <c r="Y20" i="2"/>
  <c r="X20" i="2"/>
  <c r="Y16" i="2"/>
  <c r="X16" i="2"/>
  <c r="Y12" i="2"/>
  <c r="X12" i="2"/>
  <c r="Y8" i="2"/>
  <c r="X8" i="2"/>
  <c r="X123" i="2"/>
  <c r="Y123" i="2"/>
  <c r="Y122" i="2"/>
  <c r="X122" i="2"/>
  <c r="Y121" i="2"/>
  <c r="X121" i="2"/>
  <c r="Y120" i="2"/>
  <c r="X120" i="2"/>
  <c r="X119" i="2"/>
  <c r="Y119" i="2"/>
  <c r="Y118" i="2"/>
  <c r="X118" i="2"/>
  <c r="Y117" i="2"/>
  <c r="X117" i="2"/>
  <c r="X115" i="2"/>
  <c r="Y115" i="2"/>
  <c r="Y114" i="2"/>
  <c r="X114" i="2"/>
  <c r="Y113" i="2"/>
  <c r="X113" i="2"/>
  <c r="Y112" i="2"/>
  <c r="X112" i="2"/>
  <c r="X111" i="2"/>
  <c r="Y111" i="2"/>
  <c r="Y110" i="2"/>
  <c r="X110" i="2"/>
  <c r="Y109" i="2"/>
  <c r="X109" i="2"/>
  <c r="Y108" i="2"/>
  <c r="X108" i="2"/>
  <c r="X107" i="2"/>
  <c r="Y107" i="2"/>
  <c r="Y106" i="2"/>
  <c r="X106" i="2"/>
  <c r="Y105" i="2"/>
  <c r="X105" i="2"/>
  <c r="Y104" i="2"/>
  <c r="X104" i="2"/>
  <c r="X103" i="2"/>
  <c r="Y103" i="2"/>
  <c r="Y102" i="2"/>
  <c r="X102" i="2"/>
  <c r="Y101" i="2"/>
  <c r="X101" i="2"/>
  <c r="Y100" i="2"/>
  <c r="X100" i="2"/>
  <c r="X99" i="2"/>
  <c r="Y99" i="2"/>
  <c r="Y98" i="2"/>
  <c r="X98" i="2"/>
  <c r="Y97" i="2"/>
  <c r="X97" i="2"/>
  <c r="Y96" i="2"/>
  <c r="X96" i="2"/>
  <c r="X95" i="2"/>
  <c r="Y95" i="2"/>
  <c r="Y94" i="2"/>
  <c r="X94" i="2"/>
  <c r="Y93" i="2"/>
  <c r="X93" i="2"/>
  <c r="Y92" i="2"/>
  <c r="X92" i="2"/>
  <c r="X91" i="2"/>
  <c r="Y91" i="2"/>
  <c r="Y90" i="2"/>
  <c r="X90" i="2"/>
  <c r="Y89" i="2"/>
  <c r="X89" i="2"/>
  <c r="Y88" i="2"/>
  <c r="X88" i="2"/>
  <c r="X87" i="2"/>
  <c r="Y87" i="2"/>
  <c r="Y86" i="2"/>
  <c r="X86" i="2"/>
  <c r="Y85" i="2"/>
  <c r="X85" i="2"/>
  <c r="Y84" i="2"/>
  <c r="X84" i="2"/>
  <c r="X83" i="2"/>
  <c r="Y83" i="2"/>
  <c r="Y82" i="2"/>
  <c r="X82" i="2"/>
  <c r="Y81" i="2"/>
  <c r="X81" i="2"/>
  <c r="Y80" i="2"/>
  <c r="X80" i="2"/>
  <c r="X79" i="2"/>
  <c r="Y79" i="2"/>
  <c r="Y78" i="2"/>
  <c r="X78" i="2"/>
  <c r="Y77" i="2"/>
  <c r="X77" i="2"/>
  <c r="Y76" i="2"/>
  <c r="X76" i="2"/>
  <c r="X75" i="2"/>
  <c r="Y75" i="2"/>
  <c r="Y74" i="2"/>
  <c r="X74" i="2"/>
  <c r="Y73" i="2"/>
  <c r="X73" i="2"/>
  <c r="Y72" i="2"/>
  <c r="X72" i="2"/>
  <c r="X71" i="2"/>
  <c r="Y71" i="2"/>
  <c r="Y70" i="2"/>
  <c r="X70" i="2"/>
  <c r="Y69" i="2"/>
  <c r="X69" i="2"/>
  <c r="Y68" i="2"/>
  <c r="X68" i="2"/>
  <c r="X67" i="2"/>
  <c r="Y67" i="2"/>
  <c r="Y66" i="2"/>
  <c r="X66" i="2"/>
  <c r="Y65" i="2"/>
  <c r="X65" i="2"/>
  <c r="Y64" i="2"/>
  <c r="X64" i="2"/>
  <c r="X63" i="2"/>
  <c r="Y63" i="2"/>
  <c r="Y62" i="2"/>
  <c r="X62" i="2"/>
  <c r="Y61" i="2"/>
  <c r="X61" i="2"/>
  <c r="Y60" i="2"/>
  <c r="X60" i="2"/>
  <c r="X59" i="2"/>
  <c r="Y59" i="2"/>
  <c r="Y58" i="2"/>
  <c r="X58" i="2"/>
  <c r="Y57" i="2"/>
  <c r="X57" i="2"/>
  <c r="Y56" i="2"/>
  <c r="X56" i="2"/>
  <c r="X55" i="2"/>
  <c r="Y55" i="2"/>
  <c r="Y54" i="2"/>
  <c r="X54" i="2"/>
  <c r="Y53" i="2"/>
  <c r="X53" i="2"/>
  <c r="Y52" i="2"/>
  <c r="X52" i="2"/>
  <c r="X51" i="2"/>
  <c r="Y51" i="2"/>
  <c r="Y50" i="2"/>
  <c r="X50" i="2"/>
  <c r="Y49" i="2"/>
  <c r="X49" i="2"/>
  <c r="Y48" i="2"/>
  <c r="X48" i="2"/>
  <c r="X47" i="2"/>
  <c r="Y47" i="2"/>
  <c r="Y46" i="2"/>
  <c r="X46" i="2"/>
  <c r="Y45" i="2"/>
  <c r="X45" i="2"/>
  <c r="Y44" i="2"/>
  <c r="X44" i="2"/>
  <c r="X43" i="2"/>
  <c r="Y43" i="2"/>
  <c r="Y42" i="2"/>
  <c r="X42" i="2"/>
  <c r="Y41" i="2"/>
  <c r="X41" i="2"/>
  <c r="Y40" i="2"/>
  <c r="X40" i="2"/>
  <c r="X39" i="2"/>
  <c r="Y39" i="2"/>
  <c r="Y38" i="2"/>
  <c r="X38" i="2"/>
  <c r="Y37" i="2"/>
  <c r="X37" i="2"/>
  <c r="Y36" i="2"/>
  <c r="X36" i="2"/>
  <c r="X35" i="2"/>
  <c r="Y35" i="2"/>
  <c r="X31" i="2"/>
  <c r="Y31" i="2"/>
  <c r="X27" i="2"/>
  <c r="Y27" i="2"/>
  <c r="X23" i="2"/>
  <c r="Y23" i="2"/>
  <c r="X19" i="2"/>
  <c r="Y19" i="2"/>
  <c r="X15" i="2"/>
  <c r="Y15" i="2"/>
  <c r="X11" i="2"/>
  <c r="Y11" i="2"/>
  <c r="Y154" i="2"/>
  <c r="X154" i="2"/>
  <c r="Y153" i="2"/>
  <c r="X153" i="2"/>
  <c r="Y152" i="2"/>
  <c r="X152" i="2"/>
  <c r="X151" i="2"/>
  <c r="Y151" i="2"/>
  <c r="Y150" i="2"/>
  <c r="X150" i="2"/>
  <c r="Y149" i="2"/>
  <c r="X149" i="2"/>
  <c r="Y148" i="2"/>
  <c r="X148" i="2"/>
  <c r="X147" i="2"/>
  <c r="Y147" i="2"/>
  <c r="Y146" i="2"/>
  <c r="X146" i="2"/>
  <c r="Y145" i="2"/>
  <c r="X145" i="2"/>
  <c r="Y144" i="2"/>
  <c r="X144" i="2"/>
  <c r="X143" i="2"/>
  <c r="Y143" i="2"/>
  <c r="Y142" i="2"/>
  <c r="X142" i="2"/>
  <c r="Y141" i="2"/>
  <c r="X141" i="2"/>
  <c r="Y140" i="2"/>
  <c r="X140" i="2"/>
  <c r="X139" i="2"/>
  <c r="Y139" i="2"/>
  <c r="Y138" i="2"/>
  <c r="X138" i="2"/>
  <c r="Y137" i="2"/>
  <c r="X137" i="2"/>
  <c r="Y136" i="2"/>
  <c r="X136" i="2"/>
  <c r="X135" i="2"/>
  <c r="Y135" i="2"/>
  <c r="Y134" i="2"/>
  <c r="X134" i="2"/>
  <c r="Y133" i="2"/>
  <c r="X133" i="2"/>
  <c r="Y132" i="2"/>
  <c r="X132" i="2"/>
  <c r="X131" i="2"/>
  <c r="Y131" i="2"/>
  <c r="Y130" i="2"/>
  <c r="X130" i="2"/>
  <c r="Y129" i="2"/>
  <c r="X129" i="2"/>
  <c r="Y128" i="2"/>
  <c r="X128" i="2"/>
  <c r="X127" i="2"/>
  <c r="Y127" i="2"/>
  <c r="Y126" i="2"/>
  <c r="X126" i="2"/>
  <c r="Y34" i="2"/>
  <c r="X34" i="2"/>
  <c r="Y30" i="2"/>
  <c r="X30" i="2"/>
  <c r="Y26" i="2"/>
  <c r="X26" i="2"/>
  <c r="Y22" i="2"/>
  <c r="X22" i="2"/>
  <c r="Y18" i="2"/>
  <c r="X18" i="2"/>
  <c r="Y14" i="2"/>
  <c r="X14" i="2"/>
  <c r="Y10" i="2"/>
  <c r="X10" i="2"/>
  <c r="Y33" i="2"/>
  <c r="X33" i="2"/>
  <c r="Y29" i="2"/>
  <c r="X29" i="2"/>
  <c r="Y25" i="2"/>
  <c r="X25" i="2"/>
  <c r="Y21" i="2"/>
  <c r="X21" i="2"/>
  <c r="Y17" i="2"/>
  <c r="X17" i="2"/>
  <c r="Y13" i="2"/>
  <c r="X13" i="2"/>
  <c r="Y9" i="2"/>
  <c r="X9" i="2"/>
  <c r="Y7" i="2"/>
  <c r="X7" i="2"/>
  <c r="L148" i="2"/>
  <c r="L60" i="2"/>
  <c r="L36" i="2"/>
  <c r="BT30" i="2"/>
  <c r="BT14" i="2"/>
  <c r="BT131" i="2"/>
  <c r="BW131" i="2" s="1"/>
  <c r="CB131" i="2" s="1"/>
  <c r="BT115" i="2"/>
  <c r="BT83" i="2"/>
  <c r="BW83" i="2" s="1"/>
  <c r="CB83" i="2" s="1"/>
  <c r="BT71" i="2"/>
  <c r="BT65" i="2"/>
  <c r="BT63" i="2"/>
  <c r="BT57" i="2"/>
  <c r="BT49" i="2"/>
  <c r="BW49" i="2" s="1"/>
  <c r="CB49" i="2" s="1"/>
  <c r="BT47" i="2"/>
  <c r="BT45" i="2"/>
  <c r="BT43" i="2"/>
  <c r="BT41" i="2"/>
  <c r="BT39" i="2"/>
  <c r="BT27" i="2"/>
  <c r="BT19" i="2"/>
  <c r="BT11" i="2"/>
  <c r="BT33" i="2"/>
  <c r="BT151" i="2"/>
  <c r="BT143" i="2"/>
  <c r="BW143" i="2" s="1"/>
  <c r="CB143" i="2" s="1"/>
  <c r="BT135" i="2"/>
  <c r="BT109" i="2"/>
  <c r="BW109" i="2" s="1"/>
  <c r="CB109" i="2" s="1"/>
  <c r="BT103" i="2"/>
  <c r="BT95" i="2"/>
  <c r="BT73" i="2"/>
  <c r="BW73" i="2" s="1"/>
  <c r="CB73" i="2" s="1"/>
  <c r="BT51" i="2"/>
  <c r="BW51" i="2" s="1"/>
  <c r="CB51" i="2" s="1"/>
  <c r="BT35" i="2"/>
  <c r="BT28" i="2"/>
  <c r="BT20" i="2"/>
  <c r="BT147" i="2"/>
  <c r="BT129" i="2"/>
  <c r="BT154" i="2"/>
  <c r="BW154" i="2" s="1"/>
  <c r="CB154" i="2" s="1"/>
  <c r="BT152" i="2"/>
  <c r="BT150" i="2"/>
  <c r="BW150" i="2" s="1"/>
  <c r="CB150" i="2" s="1"/>
  <c r="BT148" i="2"/>
  <c r="BT146" i="2"/>
  <c r="BT144" i="2"/>
  <c r="BT142" i="2"/>
  <c r="BW142" i="2" s="1"/>
  <c r="CB142" i="2" s="1"/>
  <c r="BT140" i="2"/>
  <c r="BT138" i="2"/>
  <c r="BT136" i="2"/>
  <c r="BT134" i="2"/>
  <c r="BW134" i="2" s="1"/>
  <c r="CB134" i="2" s="1"/>
  <c r="BT132" i="2"/>
  <c r="BT130" i="2"/>
  <c r="BT128" i="2"/>
  <c r="BW128" i="2" s="1"/>
  <c r="CB128" i="2" s="1"/>
  <c r="BT126" i="2"/>
  <c r="BT124" i="2"/>
  <c r="BT122" i="2"/>
  <c r="BT120" i="2"/>
  <c r="BT118" i="2"/>
  <c r="BT116" i="2"/>
  <c r="BT114" i="2"/>
  <c r="BT112" i="2"/>
  <c r="BT110" i="2"/>
  <c r="BT108" i="2"/>
  <c r="BT106" i="2"/>
  <c r="BT104" i="2"/>
  <c r="BT102" i="2"/>
  <c r="BT100" i="2"/>
  <c r="BT98" i="2"/>
  <c r="BT96" i="2"/>
  <c r="BT94" i="2"/>
  <c r="BT92" i="2"/>
  <c r="BT90" i="2"/>
  <c r="BW90" i="2" s="1"/>
  <c r="CB90" i="2" s="1"/>
  <c r="BT88" i="2"/>
  <c r="BT86" i="2"/>
  <c r="BW86" i="2" s="1"/>
  <c r="CB86" i="2" s="1"/>
  <c r="BT84" i="2"/>
  <c r="BW84" i="2" s="1"/>
  <c r="CB84" i="2" s="1"/>
  <c r="BT82" i="2"/>
  <c r="BT80" i="2"/>
  <c r="BW80" i="2" s="1"/>
  <c r="CB80" i="2" s="1"/>
  <c r="BT78" i="2"/>
  <c r="BT76" i="2"/>
  <c r="BT74" i="2"/>
  <c r="BW74" i="2" s="1"/>
  <c r="CB74" i="2" s="1"/>
  <c r="BT72" i="2"/>
  <c r="BW72" i="2" s="1"/>
  <c r="CB72" i="2" s="1"/>
  <c r="BT70" i="2"/>
  <c r="BT68" i="2"/>
  <c r="BT66" i="2"/>
  <c r="BW66" i="2" s="1"/>
  <c r="CB66" i="2" s="1"/>
  <c r="BT64" i="2"/>
  <c r="BW64" i="2" s="1"/>
  <c r="CB64" i="2" s="1"/>
  <c r="BT62" i="2"/>
  <c r="BT60" i="2"/>
  <c r="BT58" i="2"/>
  <c r="BT56" i="2"/>
  <c r="BW56" i="2" s="1"/>
  <c r="CB56" i="2" s="1"/>
  <c r="BT54" i="2"/>
  <c r="BT50" i="2"/>
  <c r="BT46" i="2"/>
  <c r="BT44" i="2"/>
  <c r="BT42" i="2"/>
  <c r="BT40" i="2"/>
  <c r="BT38" i="2"/>
  <c r="BW38" i="2" s="1"/>
  <c r="CB38" i="2" s="1"/>
  <c r="BT36" i="2"/>
  <c r="BT31" i="2"/>
  <c r="BT23" i="2"/>
  <c r="BT15" i="2"/>
  <c r="BT7" i="2"/>
  <c r="BT153" i="2"/>
  <c r="BT149" i="2"/>
  <c r="BW149" i="2" s="1"/>
  <c r="CB149" i="2" s="1"/>
  <c r="BT121" i="2"/>
  <c r="BW121" i="2" s="1"/>
  <c r="CB121" i="2" s="1"/>
  <c r="BT117" i="2"/>
  <c r="BW117" i="2" s="1"/>
  <c r="CB117" i="2" s="1"/>
  <c r="BT113" i="2"/>
  <c r="BT111" i="2"/>
  <c r="BW111" i="2" s="1"/>
  <c r="CB111" i="2" s="1"/>
  <c r="BT93" i="2"/>
  <c r="BW93" i="2" s="1"/>
  <c r="CB93" i="2" s="1"/>
  <c r="BT79" i="2"/>
  <c r="BT75" i="2"/>
  <c r="BT69" i="2"/>
  <c r="BW69" i="2" s="1"/>
  <c r="CB69" i="2" s="1"/>
  <c r="BT67" i="2"/>
  <c r="BT34" i="2"/>
  <c r="BW34" i="2" s="1"/>
  <c r="CB34" i="2" s="1"/>
  <c r="BT26" i="2"/>
  <c r="BT18" i="2"/>
  <c r="BT10" i="2"/>
  <c r="BT145" i="2"/>
  <c r="BT139" i="2"/>
  <c r="BT91" i="2"/>
  <c r="BT89" i="2"/>
  <c r="BT77" i="2"/>
  <c r="BW77" i="2" s="1"/>
  <c r="CB77" i="2" s="1"/>
  <c r="BT59" i="2"/>
  <c r="BW59" i="2" s="1"/>
  <c r="CB59" i="2" s="1"/>
  <c r="BT53" i="2"/>
  <c r="BT37" i="2"/>
  <c r="BT21" i="2"/>
  <c r="BW21" i="2" s="1"/>
  <c r="CB21" i="2" s="1"/>
  <c r="BT127" i="2"/>
  <c r="BT125" i="2"/>
  <c r="BT123" i="2"/>
  <c r="BW123" i="2" s="1"/>
  <c r="CB123" i="2" s="1"/>
  <c r="BT119" i="2"/>
  <c r="BW119" i="2" s="1"/>
  <c r="CB119" i="2" s="1"/>
  <c r="BT107" i="2"/>
  <c r="BT99" i="2"/>
  <c r="BT87" i="2"/>
  <c r="BT85" i="2"/>
  <c r="BW85" i="2" s="1"/>
  <c r="CB85" i="2" s="1"/>
  <c r="BT32" i="2"/>
  <c r="BT24" i="2"/>
  <c r="BW24" i="2" s="1"/>
  <c r="CB24" i="2" s="1"/>
  <c r="BT16" i="2"/>
  <c r="BW16" i="2" s="1"/>
  <c r="CB16" i="2" s="1"/>
  <c r="BT8" i="2"/>
  <c r="BO153" i="2"/>
  <c r="BP153" i="2"/>
  <c r="BP151" i="2"/>
  <c r="BR151" i="2" s="1"/>
  <c r="BO151" i="2"/>
  <c r="BO149" i="2"/>
  <c r="BP149" i="2"/>
  <c r="BP147" i="2"/>
  <c r="BR147" i="2" s="1"/>
  <c r="BO147" i="2"/>
  <c r="BO145" i="2"/>
  <c r="BP145" i="2"/>
  <c r="BP143" i="2"/>
  <c r="BR143" i="2" s="1"/>
  <c r="BO143" i="2"/>
  <c r="BO141" i="2"/>
  <c r="BP141" i="2"/>
  <c r="BP139" i="2"/>
  <c r="BR139" i="2" s="1"/>
  <c r="BO139" i="2"/>
  <c r="BO137" i="2"/>
  <c r="BP137" i="2"/>
  <c r="BP135" i="2"/>
  <c r="BO135" i="2"/>
  <c r="BO133" i="2"/>
  <c r="BP133" i="2"/>
  <c r="BP131" i="2"/>
  <c r="BO131" i="2"/>
  <c r="BO129" i="2"/>
  <c r="BP129" i="2"/>
  <c r="BR129" i="2" s="1"/>
  <c r="BP127" i="2"/>
  <c r="BO127" i="2"/>
  <c r="BO125" i="2"/>
  <c r="BP125" i="2"/>
  <c r="BP123" i="2"/>
  <c r="BR123" i="2" s="1"/>
  <c r="BO123" i="2"/>
  <c r="BO121" i="2"/>
  <c r="BP121" i="2"/>
  <c r="BR121" i="2" s="1"/>
  <c r="BO119" i="2"/>
  <c r="BP119" i="2"/>
  <c r="BR119" i="2" s="1"/>
  <c r="BO117" i="2"/>
  <c r="BP117" i="2"/>
  <c r="BR117" i="2" s="1"/>
  <c r="BO115" i="2"/>
  <c r="BP115" i="2"/>
  <c r="BR115" i="2" s="1"/>
  <c r="BP113" i="2"/>
  <c r="BR113" i="2" s="1"/>
  <c r="BO113" i="2"/>
  <c r="BO111" i="2"/>
  <c r="BP111" i="2"/>
  <c r="BO109" i="2"/>
  <c r="BP109" i="2"/>
  <c r="BR109" i="2" s="1"/>
  <c r="BO107" i="2"/>
  <c r="BP107" i="2"/>
  <c r="BO105" i="2"/>
  <c r="BP105" i="2"/>
  <c r="BO103" i="2"/>
  <c r="BP103" i="2"/>
  <c r="BR103" i="2" s="1"/>
  <c r="BO101" i="2"/>
  <c r="BP101" i="2"/>
  <c r="BO99" i="2"/>
  <c r="BP99" i="2"/>
  <c r="BP97" i="2"/>
  <c r="BO97" i="2"/>
  <c r="BO95" i="2"/>
  <c r="BP95" i="2"/>
  <c r="BR95" i="2" s="1"/>
  <c r="BP93" i="2"/>
  <c r="BR93" i="2" s="1"/>
  <c r="BO93" i="2"/>
  <c r="BO91" i="2"/>
  <c r="BP91" i="2"/>
  <c r="BR91" i="2" s="1"/>
  <c r="BP89" i="2"/>
  <c r="BR89" i="2" s="1"/>
  <c r="BO89" i="2"/>
  <c r="BO87" i="2"/>
  <c r="BP87" i="2"/>
  <c r="BR87" i="2" s="1"/>
  <c r="BP85" i="2"/>
  <c r="BR85" i="2" s="1"/>
  <c r="BO85" i="2"/>
  <c r="BO83" i="2"/>
  <c r="BP83" i="2"/>
  <c r="BR83" i="2" s="1"/>
  <c r="BP81" i="2"/>
  <c r="BO81" i="2"/>
  <c r="BO79" i="2"/>
  <c r="BP79" i="2"/>
  <c r="BP77" i="2"/>
  <c r="BR77" i="2" s="1"/>
  <c r="BO77" i="2"/>
  <c r="BO75" i="2"/>
  <c r="BP75" i="2"/>
  <c r="BP73" i="2"/>
  <c r="BR73" i="2" s="1"/>
  <c r="BO73" i="2"/>
  <c r="BO71" i="2"/>
  <c r="BP71" i="2"/>
  <c r="BP69" i="2"/>
  <c r="BR69" i="2" s="1"/>
  <c r="BO69" i="2"/>
  <c r="BO67" i="2"/>
  <c r="BP67" i="2"/>
  <c r="BP65" i="2"/>
  <c r="BR65" i="2" s="1"/>
  <c r="BO65" i="2"/>
  <c r="BO63" i="2"/>
  <c r="BP63" i="2"/>
  <c r="BP61" i="2"/>
  <c r="BO61" i="2"/>
  <c r="BO59" i="2"/>
  <c r="BP59" i="2"/>
  <c r="BR59" i="2" s="1"/>
  <c r="BP57" i="2"/>
  <c r="BR57" i="2" s="1"/>
  <c r="BO57" i="2"/>
  <c r="BO55" i="2"/>
  <c r="BP55" i="2"/>
  <c r="BP53" i="2"/>
  <c r="BO53" i="2"/>
  <c r="BO51" i="2"/>
  <c r="BP51" i="2"/>
  <c r="BR51" i="2" s="1"/>
  <c r="BP49" i="2"/>
  <c r="BR49" i="2" s="1"/>
  <c r="BO49" i="2"/>
  <c r="BO47" i="2"/>
  <c r="BP47" i="2"/>
  <c r="BP45" i="2"/>
  <c r="BR45" i="2" s="1"/>
  <c r="BO45" i="2"/>
  <c r="BO43" i="2"/>
  <c r="BP43" i="2"/>
  <c r="BR43" i="2" s="1"/>
  <c r="BP41" i="2"/>
  <c r="BR41" i="2" s="1"/>
  <c r="BO41" i="2"/>
  <c r="BO39" i="2"/>
  <c r="BP39" i="2"/>
  <c r="BR39" i="2" s="1"/>
  <c r="BP37" i="2"/>
  <c r="BR37" i="2" s="1"/>
  <c r="BO37" i="2"/>
  <c r="BO35" i="2"/>
  <c r="BP35" i="2"/>
  <c r="BR35" i="2" s="1"/>
  <c r="BP33" i="2"/>
  <c r="BR33" i="2" s="1"/>
  <c r="BO33" i="2"/>
  <c r="BO31" i="2"/>
  <c r="BP31" i="2"/>
  <c r="BR31" i="2" s="1"/>
  <c r="BP29" i="2"/>
  <c r="BO29" i="2"/>
  <c r="BO27" i="2"/>
  <c r="BP27" i="2"/>
  <c r="BP25" i="2"/>
  <c r="BO25" i="2"/>
  <c r="BO23" i="2"/>
  <c r="BP23" i="2"/>
  <c r="BR23" i="2" s="1"/>
  <c r="BP21" i="2"/>
  <c r="BO21" i="2"/>
  <c r="BO19" i="2"/>
  <c r="BP19" i="2"/>
  <c r="BP17" i="2"/>
  <c r="BO17" i="2"/>
  <c r="BO15" i="2"/>
  <c r="BP15" i="2"/>
  <c r="BR15" i="2" s="1"/>
  <c r="BP13" i="2"/>
  <c r="BO13" i="2"/>
  <c r="BO11" i="2"/>
  <c r="BP11" i="2"/>
  <c r="BP9" i="2"/>
  <c r="BO9" i="2"/>
  <c r="BO7" i="2"/>
  <c r="BP7" i="2"/>
  <c r="BO154" i="2"/>
  <c r="BP154" i="2"/>
  <c r="BP152" i="2"/>
  <c r="BR152" i="2" s="1"/>
  <c r="BO152" i="2"/>
  <c r="BO150" i="2"/>
  <c r="BP150" i="2"/>
  <c r="BR150" i="2" s="1"/>
  <c r="BP148" i="2"/>
  <c r="BR148" i="2" s="1"/>
  <c r="BO148" i="2"/>
  <c r="BO146" i="2"/>
  <c r="BP146" i="2"/>
  <c r="BR146" i="2" s="1"/>
  <c r="BO144" i="2"/>
  <c r="BP144" i="2"/>
  <c r="BO142" i="2"/>
  <c r="BP142" i="2"/>
  <c r="BR142" i="2" s="1"/>
  <c r="BP140" i="2"/>
  <c r="BO140" i="2"/>
  <c r="BO138" i="2"/>
  <c r="BP138" i="2"/>
  <c r="BP136" i="2"/>
  <c r="BO136" i="2"/>
  <c r="BO134" i="2"/>
  <c r="BP134" i="2"/>
  <c r="BR134" i="2" s="1"/>
  <c r="BP132" i="2"/>
  <c r="BO132" i="2"/>
  <c r="BO130" i="2"/>
  <c r="BP130" i="2"/>
  <c r="BP128" i="2"/>
  <c r="BO128" i="2"/>
  <c r="BO126" i="2"/>
  <c r="BP126" i="2"/>
  <c r="BO124" i="2"/>
  <c r="BP124" i="2"/>
  <c r="BO122" i="2"/>
  <c r="BP122" i="2"/>
  <c r="BP120" i="2"/>
  <c r="BR120" i="2" s="1"/>
  <c r="BO120" i="2"/>
  <c r="BP118" i="2"/>
  <c r="BO118" i="2"/>
  <c r="BP116" i="2"/>
  <c r="BR116" i="2" s="1"/>
  <c r="BO116" i="2"/>
  <c r="BP114" i="2"/>
  <c r="BO114" i="2"/>
  <c r="BP112" i="2"/>
  <c r="BR112" i="2" s="1"/>
  <c r="BO112" i="2"/>
  <c r="BO110" i="2"/>
  <c r="BP110" i="2"/>
  <c r="BR110" i="2" s="1"/>
  <c r="BP108" i="2"/>
  <c r="BR108" i="2" s="1"/>
  <c r="BO108" i="2"/>
  <c r="BO106" i="2"/>
  <c r="BP106" i="2"/>
  <c r="BR106" i="2" s="1"/>
  <c r="BP104" i="2"/>
  <c r="BR104" i="2" s="1"/>
  <c r="BO104" i="2"/>
  <c r="BP102" i="2"/>
  <c r="BO102" i="2"/>
  <c r="BP100" i="2"/>
  <c r="BR100" i="2" s="1"/>
  <c r="BO100" i="2"/>
  <c r="BP98" i="2"/>
  <c r="BR98" i="2" s="1"/>
  <c r="BO98" i="2"/>
  <c r="BP96" i="2"/>
  <c r="BO96" i="2"/>
  <c r="BO94" i="2"/>
  <c r="BP94" i="2"/>
  <c r="BR94" i="2" s="1"/>
  <c r="BP92" i="2"/>
  <c r="BO92" i="2"/>
  <c r="BO90" i="2"/>
  <c r="BP90" i="2"/>
  <c r="BR90" i="2" s="1"/>
  <c r="BP88" i="2"/>
  <c r="BO88" i="2"/>
  <c r="BO86" i="2"/>
  <c r="BP86" i="2"/>
  <c r="BR86" i="2" s="1"/>
  <c r="BP84" i="2"/>
  <c r="BO84" i="2"/>
  <c r="BO82" i="2"/>
  <c r="BP82" i="2"/>
  <c r="BR82" i="2" s="1"/>
  <c r="BP80" i="2"/>
  <c r="BR80" i="2" s="1"/>
  <c r="BO80" i="2"/>
  <c r="BO78" i="2"/>
  <c r="BP78" i="2"/>
  <c r="BR78" i="2" s="1"/>
  <c r="BP76" i="2"/>
  <c r="BR76" i="2" s="1"/>
  <c r="BO76" i="2"/>
  <c r="BP74" i="2"/>
  <c r="BR74" i="2" s="1"/>
  <c r="BO74" i="2"/>
  <c r="BP72" i="2"/>
  <c r="BR72" i="2" s="1"/>
  <c r="BO72" i="2"/>
  <c r="BO70" i="2"/>
  <c r="BP70" i="2"/>
  <c r="BR70" i="2" s="1"/>
  <c r="BP68" i="2"/>
  <c r="BR68" i="2" s="1"/>
  <c r="BO68" i="2"/>
  <c r="BP66" i="2"/>
  <c r="BR66" i="2" s="1"/>
  <c r="BO66" i="2"/>
  <c r="BP64" i="2"/>
  <c r="BR64" i="2" s="1"/>
  <c r="BO64" i="2"/>
  <c r="BO62" i="2"/>
  <c r="BP62" i="2"/>
  <c r="BR62" i="2" s="1"/>
  <c r="BP60" i="2"/>
  <c r="BR60" i="2" s="1"/>
  <c r="BO60" i="2"/>
  <c r="BO58" i="2"/>
  <c r="BP58" i="2"/>
  <c r="BP56" i="2"/>
  <c r="BR56" i="2" s="1"/>
  <c r="BO56" i="2"/>
  <c r="BO54" i="2"/>
  <c r="BP54" i="2"/>
  <c r="BR54" i="2" s="1"/>
  <c r="BP52" i="2"/>
  <c r="BO52" i="2"/>
  <c r="BO50" i="2"/>
  <c r="BP50" i="2"/>
  <c r="BR50" i="2" s="1"/>
  <c r="BP48" i="2"/>
  <c r="BO48" i="2"/>
  <c r="BO46" i="2"/>
  <c r="BP46" i="2"/>
  <c r="BP44" i="2"/>
  <c r="BR44" i="2" s="1"/>
  <c r="BO44" i="2"/>
  <c r="BO42" i="2"/>
  <c r="BP42" i="2"/>
  <c r="BR42" i="2" s="1"/>
  <c r="BP40" i="2"/>
  <c r="BO40" i="2"/>
  <c r="BO38" i="2"/>
  <c r="BP38" i="2"/>
  <c r="BR38" i="2" s="1"/>
  <c r="BP36" i="2"/>
  <c r="BO36" i="2"/>
  <c r="BP34" i="2"/>
  <c r="BR34" i="2" s="1"/>
  <c r="BO34" i="2"/>
  <c r="BP32" i="2"/>
  <c r="BO32" i="2"/>
  <c r="BO30" i="2"/>
  <c r="BP30" i="2"/>
  <c r="BR30" i="2" s="1"/>
  <c r="BP28" i="2"/>
  <c r="BR28" i="2" s="1"/>
  <c r="BO28" i="2"/>
  <c r="BO26" i="2"/>
  <c r="BP26" i="2"/>
  <c r="BR26" i="2" s="1"/>
  <c r="BP24" i="2"/>
  <c r="BR24" i="2" s="1"/>
  <c r="BO24" i="2"/>
  <c r="BO22" i="2"/>
  <c r="BP22" i="2"/>
  <c r="BP20" i="2"/>
  <c r="BR20" i="2" s="1"/>
  <c r="BO20" i="2"/>
  <c r="BO18" i="2"/>
  <c r="BP18" i="2"/>
  <c r="BP16" i="2"/>
  <c r="BO16" i="2"/>
  <c r="BP14" i="2"/>
  <c r="BO14" i="2"/>
  <c r="BP12" i="2"/>
  <c r="BO12" i="2"/>
  <c r="BO10" i="2"/>
  <c r="BP10" i="2"/>
  <c r="BP8" i="2"/>
  <c r="BO8" i="2"/>
  <c r="AD46" i="8"/>
  <c r="AD109" i="8"/>
  <c r="AD69" i="8"/>
  <c r="L56" i="2"/>
  <c r="AP143" i="2"/>
  <c r="AQ143" i="2"/>
  <c r="AP131" i="2"/>
  <c r="AQ131" i="2"/>
  <c r="AP123" i="2"/>
  <c r="AQ123" i="2"/>
  <c r="AP113" i="2"/>
  <c r="AQ113" i="2"/>
  <c r="AP105" i="2"/>
  <c r="AQ105" i="2"/>
  <c r="AP97" i="2"/>
  <c r="AQ97" i="2"/>
  <c r="AP85" i="2"/>
  <c r="AQ85" i="2"/>
  <c r="AP75" i="2"/>
  <c r="AQ75" i="2"/>
  <c r="AP65" i="2"/>
  <c r="AQ65" i="2"/>
  <c r="AQ55" i="2"/>
  <c r="AP55" i="2"/>
  <c r="AP47" i="2"/>
  <c r="AQ47" i="2"/>
  <c r="AP37" i="2"/>
  <c r="AQ37" i="2"/>
  <c r="AQ31" i="2"/>
  <c r="AP31" i="2"/>
  <c r="AQ23" i="2"/>
  <c r="AP23" i="2"/>
  <c r="AP17" i="2"/>
  <c r="AQ17" i="2"/>
  <c r="AP9" i="2"/>
  <c r="AQ9" i="2"/>
  <c r="AP153" i="2"/>
  <c r="AQ153" i="2"/>
  <c r="AP145" i="2"/>
  <c r="AQ145" i="2"/>
  <c r="AP137" i="2"/>
  <c r="AQ137" i="2"/>
  <c r="AQ127" i="2"/>
  <c r="AP127" i="2"/>
  <c r="AP115" i="2"/>
  <c r="AQ115" i="2"/>
  <c r="AP103" i="2"/>
  <c r="AQ103" i="2"/>
  <c r="AP91" i="2"/>
  <c r="AQ91" i="2"/>
  <c r="AP83" i="2"/>
  <c r="AQ83" i="2"/>
  <c r="AP73" i="2"/>
  <c r="AQ73" i="2"/>
  <c r="AQ63" i="2"/>
  <c r="AP63" i="2"/>
  <c r="AP53" i="2"/>
  <c r="AQ53" i="2"/>
  <c r="AP43" i="2"/>
  <c r="AQ43" i="2"/>
  <c r="AP27" i="2"/>
  <c r="AQ27" i="2"/>
  <c r="AP7" i="2"/>
  <c r="AQ7" i="2"/>
  <c r="AP149" i="2"/>
  <c r="AQ149" i="2"/>
  <c r="AP139" i="2"/>
  <c r="AQ139" i="2"/>
  <c r="AP129" i="2"/>
  <c r="AQ129" i="2"/>
  <c r="AP119" i="2"/>
  <c r="AQ119" i="2"/>
  <c r="AQ111" i="2"/>
  <c r="AP111" i="2"/>
  <c r="AP101" i="2"/>
  <c r="AQ101" i="2"/>
  <c r="AP93" i="2"/>
  <c r="AQ93" i="2"/>
  <c r="AQ87" i="2"/>
  <c r="AP87" i="2"/>
  <c r="AP79" i="2"/>
  <c r="AQ79" i="2"/>
  <c r="AP69" i="2"/>
  <c r="AQ69" i="2"/>
  <c r="AP57" i="2"/>
  <c r="AQ57" i="2"/>
  <c r="AP45" i="2"/>
  <c r="AQ45" i="2"/>
  <c r="AP29" i="2"/>
  <c r="AQ29" i="2"/>
  <c r="AP13" i="2"/>
  <c r="AQ13" i="2"/>
  <c r="AQ154" i="2"/>
  <c r="AP154" i="2"/>
  <c r="AP152" i="2"/>
  <c r="AQ152" i="2"/>
  <c r="AQ150" i="2"/>
  <c r="AP150" i="2"/>
  <c r="AP148" i="2"/>
  <c r="AQ148" i="2"/>
  <c r="AQ146" i="2"/>
  <c r="AP146" i="2"/>
  <c r="AP144" i="2"/>
  <c r="AQ144" i="2"/>
  <c r="AQ142" i="2"/>
  <c r="AP142" i="2"/>
  <c r="AP140" i="2"/>
  <c r="AQ140" i="2"/>
  <c r="AQ138" i="2"/>
  <c r="AP138" i="2"/>
  <c r="AP136" i="2"/>
  <c r="AQ136" i="2"/>
  <c r="AQ134" i="2"/>
  <c r="AP134" i="2"/>
  <c r="AP132" i="2"/>
  <c r="AQ132" i="2"/>
  <c r="AQ130" i="2"/>
  <c r="AP130" i="2"/>
  <c r="AP128" i="2"/>
  <c r="AQ128" i="2"/>
  <c r="AQ126" i="2"/>
  <c r="AP126" i="2"/>
  <c r="AP124" i="2"/>
  <c r="AQ124" i="2"/>
  <c r="AQ122" i="2"/>
  <c r="AP122" i="2"/>
  <c r="AP120" i="2"/>
  <c r="AQ120" i="2"/>
  <c r="AQ118" i="2"/>
  <c r="AP118" i="2"/>
  <c r="AP116" i="2"/>
  <c r="AQ116" i="2"/>
  <c r="AQ114" i="2"/>
  <c r="AP114" i="2"/>
  <c r="AP112" i="2"/>
  <c r="AQ112" i="2"/>
  <c r="AQ110" i="2"/>
  <c r="AP110" i="2"/>
  <c r="AP108" i="2"/>
  <c r="AQ108" i="2"/>
  <c r="AQ106" i="2"/>
  <c r="AP106" i="2"/>
  <c r="AP104" i="2"/>
  <c r="AQ104" i="2"/>
  <c r="AQ102" i="2"/>
  <c r="AP102" i="2"/>
  <c r="AP100" i="2"/>
  <c r="AQ100" i="2"/>
  <c r="AQ98" i="2"/>
  <c r="AP98" i="2"/>
  <c r="AP96" i="2"/>
  <c r="AQ96" i="2"/>
  <c r="AQ94" i="2"/>
  <c r="AP94" i="2"/>
  <c r="AP92" i="2"/>
  <c r="AQ92" i="2"/>
  <c r="AQ90" i="2"/>
  <c r="AP90" i="2"/>
  <c r="AP88" i="2"/>
  <c r="AQ88" i="2"/>
  <c r="AQ86" i="2"/>
  <c r="AP86" i="2"/>
  <c r="AP84" i="2"/>
  <c r="AQ84" i="2"/>
  <c r="AQ82" i="2"/>
  <c r="AP82" i="2"/>
  <c r="AP80" i="2"/>
  <c r="AQ80" i="2"/>
  <c r="AQ78" i="2"/>
  <c r="AP78" i="2"/>
  <c r="AP76" i="2"/>
  <c r="AQ76" i="2"/>
  <c r="AQ74" i="2"/>
  <c r="AP74" i="2"/>
  <c r="AP72" i="2"/>
  <c r="AQ72" i="2"/>
  <c r="AQ70" i="2"/>
  <c r="AP70" i="2"/>
  <c r="AP68" i="2"/>
  <c r="AQ68" i="2"/>
  <c r="AQ66" i="2"/>
  <c r="AP66" i="2"/>
  <c r="AP64" i="2"/>
  <c r="AQ64" i="2"/>
  <c r="AQ62" i="2"/>
  <c r="AP62" i="2"/>
  <c r="AP60" i="2"/>
  <c r="AQ60" i="2"/>
  <c r="AQ58" i="2"/>
  <c r="AP58" i="2"/>
  <c r="AP56" i="2"/>
  <c r="AQ56" i="2"/>
  <c r="AQ54" i="2"/>
  <c r="AP54" i="2"/>
  <c r="AP52" i="2"/>
  <c r="AQ52" i="2"/>
  <c r="AQ50" i="2"/>
  <c r="AP50" i="2"/>
  <c r="AP48" i="2"/>
  <c r="AQ48" i="2"/>
  <c r="AQ46" i="2"/>
  <c r="AP46" i="2"/>
  <c r="AP44" i="2"/>
  <c r="AQ44" i="2"/>
  <c r="AQ42" i="2"/>
  <c r="AP42" i="2"/>
  <c r="AP40" i="2"/>
  <c r="AQ40" i="2"/>
  <c r="AQ38" i="2"/>
  <c r="AP38" i="2"/>
  <c r="AP36" i="2"/>
  <c r="AQ36" i="2"/>
  <c r="AQ34" i="2"/>
  <c r="AP34" i="2"/>
  <c r="AP32" i="2"/>
  <c r="AQ32" i="2"/>
  <c r="AQ30" i="2"/>
  <c r="AP30" i="2"/>
  <c r="AP28" i="2"/>
  <c r="AQ28" i="2"/>
  <c r="AQ26" i="2"/>
  <c r="AP26" i="2"/>
  <c r="AP24" i="2"/>
  <c r="AQ24" i="2"/>
  <c r="AQ22" i="2"/>
  <c r="AP22" i="2"/>
  <c r="AP20" i="2"/>
  <c r="AQ20" i="2"/>
  <c r="AQ18" i="2"/>
  <c r="AP18" i="2"/>
  <c r="AP16" i="2"/>
  <c r="AQ16" i="2"/>
  <c r="AQ14" i="2"/>
  <c r="AP14" i="2"/>
  <c r="AP12" i="2"/>
  <c r="AQ12" i="2"/>
  <c r="AQ10" i="2"/>
  <c r="AP10" i="2"/>
  <c r="AP8" i="2"/>
  <c r="AQ8" i="2"/>
  <c r="AP147" i="2"/>
  <c r="AQ147" i="2"/>
  <c r="AS147" i="2" s="1"/>
  <c r="AP135" i="2"/>
  <c r="AQ135" i="2"/>
  <c r="AP121" i="2"/>
  <c r="AQ121" i="2"/>
  <c r="AP109" i="2"/>
  <c r="AQ109" i="2"/>
  <c r="AP95" i="2"/>
  <c r="AQ95" i="2"/>
  <c r="AP81" i="2"/>
  <c r="AQ81" i="2"/>
  <c r="AQ71" i="2"/>
  <c r="AP71" i="2"/>
  <c r="AP61" i="2"/>
  <c r="AQ61" i="2"/>
  <c r="AQ51" i="2"/>
  <c r="AP51" i="2"/>
  <c r="AP41" i="2"/>
  <c r="AQ41" i="2"/>
  <c r="AP33" i="2"/>
  <c r="AQ33" i="2"/>
  <c r="AP21" i="2"/>
  <c r="AQ21" i="2"/>
  <c r="AP11" i="2"/>
  <c r="AQ11" i="2"/>
  <c r="AQ151" i="2"/>
  <c r="AP151" i="2"/>
  <c r="AP141" i="2"/>
  <c r="AQ141" i="2"/>
  <c r="AP133" i="2"/>
  <c r="AQ133" i="2"/>
  <c r="AP125" i="2"/>
  <c r="AQ125" i="2"/>
  <c r="AP117" i="2"/>
  <c r="AQ117" i="2"/>
  <c r="AP107" i="2"/>
  <c r="AQ107" i="2"/>
  <c r="AP99" i="2"/>
  <c r="AQ99" i="2"/>
  <c r="AP89" i="2"/>
  <c r="AQ89" i="2"/>
  <c r="AP77" i="2"/>
  <c r="AQ77" i="2"/>
  <c r="AP67" i="2"/>
  <c r="AQ67" i="2"/>
  <c r="AP59" i="2"/>
  <c r="AQ59" i="2"/>
  <c r="AP49" i="2"/>
  <c r="AQ49" i="2"/>
  <c r="AP39" i="2"/>
  <c r="AQ39" i="2"/>
  <c r="AP35" i="2"/>
  <c r="AQ35" i="2"/>
  <c r="AP25" i="2"/>
  <c r="AQ25" i="2"/>
  <c r="AP19" i="2"/>
  <c r="AQ19" i="2"/>
  <c r="AP15" i="2"/>
  <c r="AQ15" i="2"/>
  <c r="AO79" i="2"/>
  <c r="S84" i="8"/>
  <c r="AO55" i="2"/>
  <c r="S44" i="8"/>
  <c r="AO122" i="2"/>
  <c r="S127" i="8"/>
  <c r="S95" i="8"/>
  <c r="S79" i="8"/>
  <c r="AO66" i="2"/>
  <c r="S71" i="8"/>
  <c r="AO135" i="2"/>
  <c r="S140" i="8"/>
  <c r="AO111" i="2"/>
  <c r="S116" i="8"/>
  <c r="AO71" i="2"/>
  <c r="S76" i="8"/>
  <c r="L19" i="2"/>
  <c r="AO133" i="2"/>
  <c r="S138" i="8"/>
  <c r="S130" i="8"/>
  <c r="AO117" i="2"/>
  <c r="S122" i="8"/>
  <c r="AO109" i="2"/>
  <c r="S114" i="8"/>
  <c r="AO93" i="2"/>
  <c r="S98" i="8"/>
  <c r="AO85" i="2"/>
  <c r="S90" i="8"/>
  <c r="AO53" i="2"/>
  <c r="S58" i="8"/>
  <c r="AO37" i="2"/>
  <c r="S42" i="8"/>
  <c r="AO143" i="2"/>
  <c r="S148" i="8"/>
  <c r="AO88" i="2"/>
  <c r="S93" i="8"/>
  <c r="AO80" i="2"/>
  <c r="S85" i="8"/>
  <c r="AO72" i="2"/>
  <c r="S77" i="8"/>
  <c r="AO64" i="2"/>
  <c r="S69" i="8"/>
  <c r="AO56" i="2"/>
  <c r="S61" i="8"/>
  <c r="S45" i="8"/>
  <c r="AO120" i="2"/>
  <c r="S125" i="8"/>
  <c r="S101" i="8"/>
  <c r="S128" i="8"/>
  <c r="AO107" i="2"/>
  <c r="S112" i="8"/>
  <c r="S80" i="8"/>
  <c r="AO67" i="2"/>
  <c r="S72" i="8"/>
  <c r="AO59" i="2"/>
  <c r="S64" i="8"/>
  <c r="AO118" i="2"/>
  <c r="AO94" i="2"/>
  <c r="AO78" i="2"/>
  <c r="AO62" i="2"/>
  <c r="S67" i="8"/>
  <c r="AO46" i="2"/>
  <c r="S51" i="8"/>
  <c r="AO137" i="2"/>
  <c r="AO105" i="2"/>
  <c r="S110" i="8"/>
  <c r="AO97" i="2"/>
  <c r="S102" i="8"/>
  <c r="AO89" i="2"/>
  <c r="S94" i="8"/>
  <c r="AO128" i="2"/>
  <c r="AO148" i="2"/>
  <c r="S153" i="8"/>
  <c r="AO140" i="2"/>
  <c r="AO124" i="2"/>
  <c r="S129" i="8"/>
  <c r="AO100" i="2"/>
  <c r="S105" i="8"/>
  <c r="AO84" i="2"/>
  <c r="S89" i="8"/>
  <c r="AO76" i="2"/>
  <c r="S81" i="8"/>
  <c r="AO68" i="2"/>
  <c r="S73" i="8"/>
  <c r="AO44" i="2"/>
  <c r="S49" i="8"/>
  <c r="L7" i="2"/>
  <c r="AW114" i="2"/>
  <c r="AY114" i="2" s="1"/>
  <c r="AW110" i="2"/>
  <c r="AY110" i="2" s="1"/>
  <c r="AW15" i="2"/>
  <c r="L151" i="2"/>
  <c r="L99" i="2"/>
  <c r="W117" i="2"/>
  <c r="AW57" i="2"/>
  <c r="AY57" i="2" s="1"/>
  <c r="L107" i="2"/>
  <c r="L68" i="2"/>
  <c r="AW28" i="2"/>
  <c r="W72" i="2"/>
  <c r="W30" i="2"/>
  <c r="AW29" i="2"/>
  <c r="W152" i="2"/>
  <c r="L152" i="2"/>
  <c r="W147" i="2"/>
  <c r="W144" i="2"/>
  <c r="AW134" i="2"/>
  <c r="W131" i="2"/>
  <c r="W123" i="2"/>
  <c r="W107" i="2"/>
  <c r="AW106" i="2"/>
  <c r="AY106" i="2" s="1"/>
  <c r="W106" i="2"/>
  <c r="W86" i="2"/>
  <c r="AW62" i="2"/>
  <c r="AW20" i="2"/>
  <c r="W7" i="2"/>
  <c r="W143" i="2"/>
  <c r="W64" i="2"/>
  <c r="AW56" i="2"/>
  <c r="AW44" i="2"/>
  <c r="AY44" i="2" s="1"/>
  <c r="AW34" i="2"/>
  <c r="L95" i="2"/>
  <c r="L57" i="2"/>
  <c r="W22" i="2"/>
  <c r="AW17" i="2"/>
  <c r="L129" i="2"/>
  <c r="AW96" i="2"/>
  <c r="AW92" i="2"/>
  <c r="W89" i="2"/>
  <c r="AW84" i="2"/>
  <c r="AY84" i="2" s="1"/>
  <c r="AW83" i="2"/>
  <c r="AY83" i="2" s="1"/>
  <c r="AW59" i="2"/>
  <c r="AY59" i="2" s="1"/>
  <c r="W57" i="2"/>
  <c r="W23" i="2"/>
  <c r="W14" i="2"/>
  <c r="L23" i="2"/>
  <c r="AW138" i="2"/>
  <c r="W129" i="2"/>
  <c r="W50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AW124" i="2"/>
  <c r="W121" i="2"/>
  <c r="AW115" i="2"/>
  <c r="AY115" i="2" s="1"/>
  <c r="AW85" i="2"/>
  <c r="AY85" i="2" s="1"/>
  <c r="W79" i="2"/>
  <c r="AW69" i="2"/>
  <c r="W67" i="2"/>
  <c r="AW64" i="2"/>
  <c r="AW55" i="2"/>
  <c r="AY55" i="2" s="1"/>
  <c r="AW37" i="2"/>
  <c r="AY37" i="2" s="1"/>
  <c r="AW24" i="2"/>
  <c r="AW22" i="2"/>
  <c r="BW137" i="2"/>
  <c r="CB137" i="2" s="1"/>
  <c r="AW125" i="2"/>
  <c r="AY125" i="2" s="1"/>
  <c r="AW54" i="2"/>
  <c r="AW42" i="2"/>
  <c r="AW21" i="2"/>
  <c r="AW10" i="2"/>
  <c r="AW146" i="2"/>
  <c r="AY146" i="2" s="1"/>
  <c r="AW142" i="2"/>
  <c r="AW135" i="2"/>
  <c r="AW133" i="2"/>
  <c r="AY133" i="2" s="1"/>
  <c r="AW129" i="2"/>
  <c r="AW122" i="2"/>
  <c r="AY122" i="2" s="1"/>
  <c r="AW121" i="2"/>
  <c r="AY121" i="2" s="1"/>
  <c r="W115" i="2"/>
  <c r="AW113" i="2"/>
  <c r="W111" i="2"/>
  <c r="AW108" i="2"/>
  <c r="AW102" i="2"/>
  <c r="W102" i="2"/>
  <c r="W99" i="2"/>
  <c r="W83" i="2"/>
  <c r="W81" i="2"/>
  <c r="W66" i="2"/>
  <c r="W56" i="2"/>
  <c r="W53" i="2"/>
  <c r="AW52" i="2"/>
  <c r="AW51" i="2"/>
  <c r="AY51" i="2" s="1"/>
  <c r="AW45" i="2"/>
  <c r="AW19" i="2"/>
  <c r="W17" i="2"/>
  <c r="L110" i="2"/>
  <c r="L103" i="2"/>
  <c r="L74" i="2"/>
  <c r="L48" i="2"/>
  <c r="L27" i="2"/>
  <c r="L15" i="2"/>
  <c r="AW140" i="2"/>
  <c r="W113" i="2"/>
  <c r="AW97" i="2"/>
  <c r="W94" i="2"/>
  <c r="AW91" i="2"/>
  <c r="AY91" i="2" s="1"/>
  <c r="W91" i="2"/>
  <c r="AW79" i="2"/>
  <c r="AY79" i="2" s="1"/>
  <c r="AW77" i="2"/>
  <c r="AY77" i="2" s="1"/>
  <c r="W62" i="2"/>
  <c r="AW47" i="2"/>
  <c r="W40" i="2"/>
  <c r="AW38" i="2"/>
  <c r="W38" i="2"/>
  <c r="AW11" i="2"/>
  <c r="L86" i="2"/>
  <c r="W154" i="2"/>
  <c r="W153" i="2"/>
  <c r="W139" i="2"/>
  <c r="W135" i="2"/>
  <c r="W119" i="2"/>
  <c r="W93" i="2"/>
  <c r="W90" i="2"/>
  <c r="W82" i="2"/>
  <c r="AW81" i="2"/>
  <c r="AY81" i="2" s="1"/>
  <c r="AW26" i="2"/>
  <c r="AW154" i="2"/>
  <c r="AW150" i="2"/>
  <c r="W145" i="2"/>
  <c r="W130" i="2"/>
  <c r="W127" i="2"/>
  <c r="W125" i="2"/>
  <c r="W116" i="2"/>
  <c r="AW107" i="2"/>
  <c r="AY107" i="2" s="1"/>
  <c r="W97" i="2"/>
  <c r="W95" i="2"/>
  <c r="W85" i="2"/>
  <c r="W84" i="2"/>
  <c r="W68" i="2"/>
  <c r="W44" i="2"/>
  <c r="W146" i="2"/>
  <c r="AW145" i="2"/>
  <c r="AW143" i="2"/>
  <c r="AY143" i="2" s="1"/>
  <c r="BF138" i="2"/>
  <c r="BW135" i="2"/>
  <c r="CB135" i="2" s="1"/>
  <c r="W134" i="2"/>
  <c r="AW130" i="2"/>
  <c r="AY130" i="2" s="1"/>
  <c r="AW127" i="2"/>
  <c r="AY127" i="2" s="1"/>
  <c r="AW116" i="2"/>
  <c r="AY116" i="2" s="1"/>
  <c r="W114" i="2"/>
  <c r="W110" i="2"/>
  <c r="AW109" i="2"/>
  <c r="AY109" i="2" s="1"/>
  <c r="AW103" i="2"/>
  <c r="AY103" i="2" s="1"/>
  <c r="BW101" i="2"/>
  <c r="CB101" i="2" s="1"/>
  <c r="W100" i="2"/>
  <c r="AW98" i="2"/>
  <c r="AY98" i="2" s="1"/>
  <c r="AW90" i="2"/>
  <c r="AW88" i="2"/>
  <c r="W78" i="2"/>
  <c r="AW75" i="2"/>
  <c r="AY75" i="2" s="1"/>
  <c r="W36" i="2"/>
  <c r="AW9" i="2"/>
  <c r="AW23" i="2"/>
  <c r="W19" i="2"/>
  <c r="W18" i="2"/>
  <c r="AW16" i="2"/>
  <c r="AW78" i="2"/>
  <c r="AW74" i="2"/>
  <c r="W70" i="2"/>
  <c r="W61" i="2"/>
  <c r="AW53" i="2"/>
  <c r="AY53" i="2" s="1"/>
  <c r="AW36" i="2"/>
  <c r="AY36" i="2" s="1"/>
  <c r="W35" i="2"/>
  <c r="W34" i="2"/>
  <c r="AW33" i="2"/>
  <c r="AY33" i="2" s="1"/>
  <c r="W33" i="2"/>
  <c r="W27" i="2"/>
  <c r="W16" i="2"/>
  <c r="AW13" i="2"/>
  <c r="AY13" i="2" s="1"/>
  <c r="W12" i="2"/>
  <c r="W11" i="2"/>
  <c r="L147" i="2"/>
  <c r="L153" i="2"/>
  <c r="AW152" i="2"/>
  <c r="AW151" i="2"/>
  <c r="AY151" i="2" s="1"/>
  <c r="L130" i="2"/>
  <c r="L120" i="2"/>
  <c r="L135" i="2"/>
  <c r="L154" i="2"/>
  <c r="W150" i="2"/>
  <c r="L150" i="2"/>
  <c r="L146" i="2"/>
  <c r="L145" i="2"/>
  <c r="L138" i="2"/>
  <c r="L124" i="2"/>
  <c r="AW153" i="2"/>
  <c r="AW144" i="2"/>
  <c r="L143" i="2"/>
  <c r="L142" i="2"/>
  <c r="L139" i="2"/>
  <c r="W151" i="2"/>
  <c r="AW149" i="2"/>
  <c r="W148" i="2"/>
  <c r="AW147" i="2"/>
  <c r="W142" i="2"/>
  <c r="AW141" i="2"/>
  <c r="L141" i="2"/>
  <c r="W140" i="2"/>
  <c r="W138" i="2"/>
  <c r="L137" i="2"/>
  <c r="AW136" i="2"/>
  <c r="W133" i="2"/>
  <c r="AW132" i="2"/>
  <c r="L131" i="2"/>
  <c r="AW126" i="2"/>
  <c r="AY126" i="2" s="1"/>
  <c r="L140" i="2"/>
  <c r="W136" i="2"/>
  <c r="L134" i="2"/>
  <c r="L133" i="2"/>
  <c r="W132" i="2"/>
  <c r="L122" i="2"/>
  <c r="L121" i="2"/>
  <c r="AW120" i="2"/>
  <c r="AY120" i="2" s="1"/>
  <c r="AW118" i="2"/>
  <c r="L109" i="2"/>
  <c r="L136" i="2"/>
  <c r="L132" i="2"/>
  <c r="L128" i="2"/>
  <c r="L127" i="2"/>
  <c r="L118" i="2"/>
  <c r="W141" i="2"/>
  <c r="AW139" i="2"/>
  <c r="AY139" i="2" s="1"/>
  <c r="AW137" i="2"/>
  <c r="W137" i="2"/>
  <c r="AW131" i="2"/>
  <c r="AY131" i="2" s="1"/>
  <c r="AW128" i="2"/>
  <c r="L119" i="2"/>
  <c r="L117" i="2"/>
  <c r="L114" i="2"/>
  <c r="L115" i="2"/>
  <c r="L113" i="2"/>
  <c r="L111" i="2"/>
  <c r="W109" i="2"/>
  <c r="AW93" i="2"/>
  <c r="AY93" i="2" s="1"/>
  <c r="L82" i="2"/>
  <c r="W112" i="2"/>
  <c r="AW111" i="2"/>
  <c r="AY111" i="2" s="1"/>
  <c r="W105" i="2"/>
  <c r="AW101" i="2"/>
  <c r="L98" i="2"/>
  <c r="L85" i="2"/>
  <c r="W126" i="2"/>
  <c r="L125" i="2"/>
  <c r="L123" i="2"/>
  <c r="AW112" i="2"/>
  <c r="AY112" i="2" s="1"/>
  <c r="L112" i="2"/>
  <c r="BW105" i="2"/>
  <c r="CB105" i="2" s="1"/>
  <c r="AW105" i="2"/>
  <c r="AY105" i="2" s="1"/>
  <c r="W103" i="2"/>
  <c r="L102" i="2"/>
  <c r="AW100" i="2"/>
  <c r="AW99" i="2"/>
  <c r="AY99" i="2" s="1"/>
  <c r="AW94" i="2"/>
  <c r="L94" i="2"/>
  <c r="AW89" i="2"/>
  <c r="AY89" i="2" s="1"/>
  <c r="L89" i="2"/>
  <c r="L78" i="2"/>
  <c r="L106" i="2"/>
  <c r="L105" i="2"/>
  <c r="L101" i="2"/>
  <c r="L97" i="2"/>
  <c r="BW81" i="2"/>
  <c r="CB81" i="2" s="1"/>
  <c r="L81" i="2"/>
  <c r="L80" i="2"/>
  <c r="L77" i="2"/>
  <c r="L63" i="2"/>
  <c r="L62" i="2"/>
  <c r="L55" i="2"/>
  <c r="L52" i="2"/>
  <c r="BW48" i="2"/>
  <c r="CB48" i="2" s="1"/>
  <c r="AW104" i="2"/>
  <c r="W101" i="2"/>
  <c r="W98" i="2"/>
  <c r="W92" i="2"/>
  <c r="L92" i="2"/>
  <c r="L91" i="2"/>
  <c r="W88" i="2"/>
  <c r="W87" i="2"/>
  <c r="L83" i="2"/>
  <c r="AW80" i="2"/>
  <c r="L79" i="2"/>
  <c r="W77" i="2"/>
  <c r="AW76" i="2"/>
  <c r="L76" i="2"/>
  <c r="W75" i="2"/>
  <c r="W74" i="2"/>
  <c r="L73" i="2"/>
  <c r="AW72" i="2"/>
  <c r="AW70" i="2"/>
  <c r="L66" i="2"/>
  <c r="AW60" i="2"/>
  <c r="L49" i="2"/>
  <c r="L90" i="2"/>
  <c r="L88" i="2"/>
  <c r="AW87" i="2"/>
  <c r="AY87" i="2" s="1"/>
  <c r="L75" i="2"/>
  <c r="AW73" i="2"/>
  <c r="AY73" i="2" s="1"/>
  <c r="L72" i="2"/>
  <c r="L70" i="2"/>
  <c r="AW68" i="2"/>
  <c r="AY68" i="2" s="1"/>
  <c r="AW67" i="2"/>
  <c r="AY67" i="2" s="1"/>
  <c r="L64" i="2"/>
  <c r="AW50" i="2"/>
  <c r="L39" i="2"/>
  <c r="L35" i="2"/>
  <c r="L29" i="2"/>
  <c r="L93" i="2"/>
  <c r="AW86" i="2"/>
  <c r="L84" i="2"/>
  <c r="W80" i="2"/>
  <c r="W73" i="2"/>
  <c r="W71" i="2"/>
  <c r="L71" i="2"/>
  <c r="W65" i="2"/>
  <c r="W63" i="2"/>
  <c r="L61" i="2"/>
  <c r="L59" i="2"/>
  <c r="L47" i="2"/>
  <c r="L45" i="2"/>
  <c r="L30" i="2"/>
  <c r="W60" i="2"/>
  <c r="AW58" i="2"/>
  <c r="AY58" i="2" s="1"/>
  <c r="W55" i="2"/>
  <c r="W54" i="2"/>
  <c r="L54" i="2"/>
  <c r="L53" i="2"/>
  <c r="L50" i="2"/>
  <c r="W46" i="2"/>
  <c r="L46" i="2"/>
  <c r="L43" i="2"/>
  <c r="L42" i="2"/>
  <c r="L14" i="2"/>
  <c r="W52" i="2"/>
  <c r="L44" i="2"/>
  <c r="L40" i="2"/>
  <c r="W76" i="2"/>
  <c r="AW71" i="2"/>
  <c r="AY71" i="2" s="1"/>
  <c r="L69" i="2"/>
  <c r="AW65" i="2"/>
  <c r="AY65" i="2" s="1"/>
  <c r="AW63" i="2"/>
  <c r="AY63" i="2" s="1"/>
  <c r="AW61" i="2"/>
  <c r="AY61" i="2" s="1"/>
  <c r="W59" i="2"/>
  <c r="AW48" i="2"/>
  <c r="AY48" i="2" s="1"/>
  <c r="W48" i="2"/>
  <c r="W45" i="2"/>
  <c r="AW40" i="2"/>
  <c r="AY40" i="2" s="1"/>
  <c r="BW37" i="2"/>
  <c r="CB37" i="2" s="1"/>
  <c r="W51" i="2"/>
  <c r="L51" i="2"/>
  <c r="AW49" i="2"/>
  <c r="W49" i="2"/>
  <c r="AW43" i="2"/>
  <c r="W42" i="2"/>
  <c r="AW41" i="2"/>
  <c r="AY41" i="2" s="1"/>
  <c r="AW39" i="2"/>
  <c r="L34" i="2"/>
  <c r="L31" i="2"/>
  <c r="L11" i="2"/>
  <c r="L38" i="2"/>
  <c r="L37" i="2"/>
  <c r="AW35" i="2"/>
  <c r="AY35" i="2" s="1"/>
  <c r="AW32" i="2"/>
  <c r="AY32" i="2" s="1"/>
  <c r="L10" i="2"/>
  <c r="W43" i="2"/>
  <c r="W39" i="2"/>
  <c r="L26" i="2"/>
  <c r="L18" i="2"/>
  <c r="L13" i="2"/>
  <c r="W31" i="2"/>
  <c r="W29" i="2"/>
  <c r="W26" i="2"/>
  <c r="W24" i="2"/>
  <c r="W15" i="2"/>
  <c r="L12" i="2"/>
  <c r="W9" i="2"/>
  <c r="AW25" i="2"/>
  <c r="W32" i="2"/>
  <c r="AW27" i="2"/>
  <c r="L22" i="2"/>
  <c r="W21" i="2"/>
  <c r="L21" i="2"/>
  <c r="W20" i="2"/>
  <c r="L17" i="2"/>
  <c r="L16" i="2"/>
  <c r="AW14" i="2"/>
  <c r="W13" i="2"/>
  <c r="AW12" i="2"/>
  <c r="L9" i="2"/>
  <c r="W10" i="2"/>
  <c r="AW8" i="2"/>
  <c r="W8" i="2"/>
  <c r="BF147" i="2"/>
  <c r="L144" i="2"/>
  <c r="W149" i="2"/>
  <c r="L149" i="2"/>
  <c r="AW148" i="2"/>
  <c r="L126" i="2"/>
  <c r="W120" i="2"/>
  <c r="AW119" i="2"/>
  <c r="W118" i="2"/>
  <c r="W128" i="2"/>
  <c r="W124" i="2"/>
  <c r="AW123" i="2"/>
  <c r="AY123" i="2" s="1"/>
  <c r="W122" i="2"/>
  <c r="AW117" i="2"/>
  <c r="L116" i="2"/>
  <c r="W96" i="2"/>
  <c r="L96" i="2"/>
  <c r="L108" i="2"/>
  <c r="W104" i="2"/>
  <c r="W108" i="2"/>
  <c r="L104" i="2"/>
  <c r="L100" i="2"/>
  <c r="AW95" i="2"/>
  <c r="AY95" i="2" s="1"/>
  <c r="AW82" i="2"/>
  <c r="L87" i="2"/>
  <c r="W69" i="2"/>
  <c r="AW66" i="2"/>
  <c r="L67" i="2"/>
  <c r="L65" i="2"/>
  <c r="W58" i="2"/>
  <c r="L58" i="2"/>
  <c r="W47" i="2"/>
  <c r="AW46" i="2"/>
  <c r="AY46" i="2" s="1"/>
  <c r="W41" i="2"/>
  <c r="AW30" i="2"/>
  <c r="L41" i="2"/>
  <c r="W37" i="2"/>
  <c r="L33" i="2"/>
  <c r="L28" i="2"/>
  <c r="L25" i="2"/>
  <c r="L24" i="2"/>
  <c r="AW18" i="2"/>
  <c r="AW31" i="2"/>
  <c r="AY31" i="2" s="1"/>
  <c r="L32" i="2"/>
  <c r="W28" i="2"/>
  <c r="W25" i="2"/>
  <c r="L20" i="2"/>
  <c r="AW7" i="2"/>
  <c r="L8" i="2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S32" i="8" l="1"/>
  <c r="AL20" i="2"/>
  <c r="AN20" i="2" s="1"/>
  <c r="AO20" i="2" s="1"/>
  <c r="AL17" i="2"/>
  <c r="AN17" i="2" s="1"/>
  <c r="AO17" i="2" s="1"/>
  <c r="AL16" i="2"/>
  <c r="AN16" i="2" s="1"/>
  <c r="AO16" i="2" s="1"/>
  <c r="AY21" i="2"/>
  <c r="S26" i="8"/>
  <c r="BR14" i="2"/>
  <c r="AU25" i="2"/>
  <c r="AY25" i="2" s="1"/>
  <c r="AL24" i="2"/>
  <c r="BF24" i="2" s="1"/>
  <c r="AY24" i="2"/>
  <c r="AL22" i="2"/>
  <c r="AN22" i="2" s="1"/>
  <c r="AO22" i="2" s="1"/>
  <c r="AY16" i="2"/>
  <c r="BK9" i="2"/>
  <c r="BM9" i="2" s="1"/>
  <c r="BR18" i="2"/>
  <c r="AH23" i="8" s="1"/>
  <c r="AY20" i="2"/>
  <c r="S24" i="8"/>
  <c r="S20" i="8"/>
  <c r="AY12" i="2"/>
  <c r="AU9" i="2"/>
  <c r="AY9" i="2" s="1"/>
  <c r="AY28" i="2"/>
  <c r="BR16" i="2"/>
  <c r="BR32" i="2"/>
  <c r="BR36" i="2"/>
  <c r="BR40" i="2"/>
  <c r="BR84" i="2"/>
  <c r="BR88" i="2"/>
  <c r="BR92" i="2"/>
  <c r="BR96" i="2"/>
  <c r="AY72" i="2"/>
  <c r="AY80" i="2"/>
  <c r="AY141" i="2"/>
  <c r="AY47" i="2"/>
  <c r="AY52" i="2"/>
  <c r="AY17" i="2"/>
  <c r="S22" i="8"/>
  <c r="AY117" i="2"/>
  <c r="BF60" i="2"/>
  <c r="AY76" i="2"/>
  <c r="AY104" i="2"/>
  <c r="AY100" i="2"/>
  <c r="AY137" i="2"/>
  <c r="AY88" i="2"/>
  <c r="AY108" i="2"/>
  <c r="AY92" i="2"/>
  <c r="AY118" i="2"/>
  <c r="AY153" i="2"/>
  <c r="AY64" i="2"/>
  <c r="AY96" i="2"/>
  <c r="AY56" i="2"/>
  <c r="S33" i="8"/>
  <c r="S131" i="8"/>
  <c r="S109" i="8"/>
  <c r="S149" i="8"/>
  <c r="BR10" i="2"/>
  <c r="AH15" i="8" s="1"/>
  <c r="BR46" i="2"/>
  <c r="BR58" i="2"/>
  <c r="BR122" i="2"/>
  <c r="BR138" i="2"/>
  <c r="BR149" i="2"/>
  <c r="BR153" i="2"/>
  <c r="BR118" i="2"/>
  <c r="BR21" i="2"/>
  <c r="BR53" i="2"/>
  <c r="BR102" i="2"/>
  <c r="BR114" i="2"/>
  <c r="AS60" i="2"/>
  <c r="BR124" i="2"/>
  <c r="BR144" i="2"/>
  <c r="BR19" i="2"/>
  <c r="BR27" i="2"/>
  <c r="AH32" i="8" s="1"/>
  <c r="BR47" i="2"/>
  <c r="BR63" i="2"/>
  <c r="BR67" i="2"/>
  <c r="BR71" i="2"/>
  <c r="BR75" i="2"/>
  <c r="BR79" i="2"/>
  <c r="BR99" i="2"/>
  <c r="BR107" i="2"/>
  <c r="BR111" i="2"/>
  <c r="BR11" i="2"/>
  <c r="AH16" i="8" s="1"/>
  <c r="BR154" i="2"/>
  <c r="BK128" i="2"/>
  <c r="BM128" i="2" s="1"/>
  <c r="BK132" i="2"/>
  <c r="BM132" i="2" s="1"/>
  <c r="AF137" i="8" s="1"/>
  <c r="BK125" i="2"/>
  <c r="BM125" i="2" s="1"/>
  <c r="AF130" i="8" s="1"/>
  <c r="BK126" i="2"/>
  <c r="BM126" i="2" s="1"/>
  <c r="BK130" i="2"/>
  <c r="BM130" i="2" s="1"/>
  <c r="BK135" i="2"/>
  <c r="BM135" i="2" s="1"/>
  <c r="BK140" i="2"/>
  <c r="BM140" i="2" s="1"/>
  <c r="BK145" i="2"/>
  <c r="BM145" i="2" s="1"/>
  <c r="BK127" i="2"/>
  <c r="BM127" i="2" s="1"/>
  <c r="BK131" i="2"/>
  <c r="BK136" i="2"/>
  <c r="AY154" i="2"/>
  <c r="AN134" i="2"/>
  <c r="AO134" i="2" s="1"/>
  <c r="S139" i="8"/>
  <c r="AN18" i="2"/>
  <c r="AS18" i="2" s="1"/>
  <c r="BF18" i="2"/>
  <c r="AN26" i="2"/>
  <c r="AS26" i="2" s="1"/>
  <c r="BF26" i="2"/>
  <c r="AN30" i="2"/>
  <c r="AS30" i="2" s="1"/>
  <c r="BF30" i="2"/>
  <c r="AN50" i="2"/>
  <c r="AS50" i="2" s="1"/>
  <c r="BF50" i="2"/>
  <c r="AY42" i="2"/>
  <c r="AY119" i="2"/>
  <c r="AY66" i="2"/>
  <c r="BC66" i="2" s="1"/>
  <c r="AA71" i="8" s="1"/>
  <c r="AY86" i="2"/>
  <c r="AY128" i="2"/>
  <c r="AY74" i="2"/>
  <c r="AY90" i="2"/>
  <c r="BF102" i="2"/>
  <c r="AY145" i="2"/>
  <c r="AY11" i="2"/>
  <c r="AY10" i="2"/>
  <c r="AY62" i="2"/>
  <c r="S21" i="8"/>
  <c r="S156" i="8"/>
  <c r="S136" i="8"/>
  <c r="S151" i="8"/>
  <c r="AS102" i="2"/>
  <c r="AS138" i="2"/>
  <c r="AL129" i="2"/>
  <c r="AL38" i="2"/>
  <c r="AN38" i="2" s="1"/>
  <c r="AO38" i="2" s="1"/>
  <c r="AL14" i="2"/>
  <c r="S19" i="8" s="1"/>
  <c r="AU134" i="2"/>
  <c r="X139" i="8" s="1"/>
  <c r="AU152" i="2"/>
  <c r="AY149" i="2"/>
  <c r="AY38" i="2"/>
  <c r="BC38" i="2" s="1"/>
  <c r="AA43" i="8" s="1"/>
  <c r="AU150" i="2"/>
  <c r="AY82" i="2"/>
  <c r="AY43" i="2"/>
  <c r="AY27" i="2"/>
  <c r="AY39" i="2"/>
  <c r="AY70" i="2"/>
  <c r="AY94" i="2"/>
  <c r="AY136" i="2"/>
  <c r="BC136" i="2" s="1"/>
  <c r="AA141" i="8" s="1"/>
  <c r="AY78" i="2"/>
  <c r="AY23" i="2"/>
  <c r="AY140" i="2"/>
  <c r="AY19" i="2"/>
  <c r="AY124" i="2"/>
  <c r="S145" i="8"/>
  <c r="S106" i="8"/>
  <c r="S124" i="8"/>
  <c r="S63" i="8"/>
  <c r="AL145" i="2"/>
  <c r="AN145" i="2" s="1"/>
  <c r="AO145" i="2" s="1"/>
  <c r="AL10" i="2"/>
  <c r="AN10" i="2" s="1"/>
  <c r="AS10" i="2" s="1"/>
  <c r="W15" i="8" s="1"/>
  <c r="AL42" i="2"/>
  <c r="AU18" i="2"/>
  <c r="AU26" i="2"/>
  <c r="AY26" i="2" s="1"/>
  <c r="AU30" i="2"/>
  <c r="AY30" i="2" s="1"/>
  <c r="AU34" i="2"/>
  <c r="AY34" i="2" s="1"/>
  <c r="AY148" i="2"/>
  <c r="AY49" i="2"/>
  <c r="AY142" i="2"/>
  <c r="BC142" i="2" s="1"/>
  <c r="AA147" i="8" s="1"/>
  <c r="AY101" i="2"/>
  <c r="AY132" i="2"/>
  <c r="AY144" i="2"/>
  <c r="AY97" i="2"/>
  <c r="AY113" i="2"/>
  <c r="AY129" i="2"/>
  <c r="AY54" i="2"/>
  <c r="S25" i="8"/>
  <c r="S27" i="8"/>
  <c r="S41" i="8"/>
  <c r="S118" i="8"/>
  <c r="S88" i="8"/>
  <c r="S132" i="8"/>
  <c r="S111" i="8"/>
  <c r="BF40" i="2"/>
  <c r="BF66" i="2"/>
  <c r="BF104" i="2"/>
  <c r="S59" i="8"/>
  <c r="S83" i="8"/>
  <c r="S159" i="8"/>
  <c r="BF36" i="2"/>
  <c r="S155" i="8"/>
  <c r="S144" i="8"/>
  <c r="S135" i="8"/>
  <c r="S57" i="8"/>
  <c r="S97" i="8"/>
  <c r="S150" i="8"/>
  <c r="S115" i="8"/>
  <c r="S120" i="8"/>
  <c r="S50" i="8"/>
  <c r="S66" i="8"/>
  <c r="S103" i="8"/>
  <c r="AA28" i="2"/>
  <c r="AB28" i="2" s="1"/>
  <c r="Q33" i="8" s="1"/>
  <c r="AA120" i="2"/>
  <c r="AB120" i="2" s="1"/>
  <c r="Q125" i="8" s="1"/>
  <c r="AA76" i="2"/>
  <c r="AB76" i="2" s="1"/>
  <c r="Q81" i="8" s="1"/>
  <c r="AA71" i="2"/>
  <c r="AB71" i="2" s="1"/>
  <c r="Q76" i="8" s="1"/>
  <c r="AA87" i="2"/>
  <c r="AB87" i="2" s="1"/>
  <c r="Q92" i="8" s="1"/>
  <c r="AA92" i="2"/>
  <c r="AB92" i="2" s="1"/>
  <c r="Q97" i="8" s="1"/>
  <c r="AA105" i="2"/>
  <c r="AB105" i="2" s="1"/>
  <c r="Q110" i="8" s="1"/>
  <c r="AA132" i="2"/>
  <c r="AB132" i="2" s="1"/>
  <c r="Q137" i="8" s="1"/>
  <c r="AA133" i="2"/>
  <c r="AB133" i="2" s="1"/>
  <c r="Q138" i="8" s="1"/>
  <c r="AA19" i="2"/>
  <c r="AB19" i="2" s="1"/>
  <c r="Q24" i="8" s="1"/>
  <c r="AA114" i="2"/>
  <c r="AB114" i="2" s="1"/>
  <c r="Q119" i="8" s="1"/>
  <c r="AA130" i="2"/>
  <c r="AB130" i="2" s="1"/>
  <c r="Q135" i="8" s="1"/>
  <c r="AA90" i="2"/>
  <c r="AB90" i="2" s="1"/>
  <c r="Q95" i="8" s="1"/>
  <c r="AA91" i="2"/>
  <c r="AB91" i="2" s="1"/>
  <c r="Q96" i="8" s="1"/>
  <c r="AA113" i="2"/>
  <c r="AB113" i="2" s="1"/>
  <c r="Q118" i="8" s="1"/>
  <c r="AA17" i="2"/>
  <c r="AB17" i="2" s="1"/>
  <c r="Q22" i="8" s="1"/>
  <c r="AA23" i="2"/>
  <c r="AB23" i="2" s="1"/>
  <c r="Q28" i="8" s="1"/>
  <c r="AA41" i="2"/>
  <c r="AB41" i="2" s="1"/>
  <c r="Q46" i="8" s="1"/>
  <c r="AA58" i="2"/>
  <c r="AB58" i="2" s="1"/>
  <c r="Q63" i="8" s="1"/>
  <c r="AA128" i="2"/>
  <c r="AB128" i="2" s="1"/>
  <c r="Q133" i="8" s="1"/>
  <c r="AA55" i="2"/>
  <c r="AB55" i="2" s="1"/>
  <c r="Q60" i="8" s="1"/>
  <c r="AA63" i="2"/>
  <c r="AB63" i="2" s="1"/>
  <c r="Q68" i="8" s="1"/>
  <c r="AA75" i="2"/>
  <c r="AB75" i="2" s="1"/>
  <c r="Q80" i="8" s="1"/>
  <c r="AA88" i="2"/>
  <c r="AB88" i="2" s="1"/>
  <c r="Q93" i="8" s="1"/>
  <c r="AA103" i="2"/>
  <c r="AB103" i="2" s="1"/>
  <c r="Q108" i="8" s="1"/>
  <c r="AA109" i="2"/>
  <c r="AB109" i="2" s="1"/>
  <c r="Q114" i="8" s="1"/>
  <c r="AA148" i="2"/>
  <c r="AB148" i="2" s="1"/>
  <c r="Q153" i="8" s="1"/>
  <c r="AA116" i="2"/>
  <c r="AB116" i="2" s="1"/>
  <c r="Q121" i="8" s="1"/>
  <c r="AA145" i="2"/>
  <c r="AB145" i="2" s="1"/>
  <c r="Q150" i="8" s="1"/>
  <c r="AA153" i="2"/>
  <c r="AB153" i="2" s="1"/>
  <c r="Q158" i="8" s="1"/>
  <c r="AA38" i="2"/>
  <c r="AB38" i="2" s="1"/>
  <c r="Q43" i="8" s="1"/>
  <c r="AA83" i="2"/>
  <c r="AB83" i="2" s="1"/>
  <c r="Q88" i="8" s="1"/>
  <c r="AA79" i="2"/>
  <c r="AB79" i="2" s="1"/>
  <c r="Q84" i="8" s="1"/>
  <c r="AA25" i="2"/>
  <c r="AB25" i="2" s="1"/>
  <c r="Q30" i="8" s="1"/>
  <c r="AA108" i="2"/>
  <c r="AB108" i="2" s="1"/>
  <c r="Q113" i="8" s="1"/>
  <c r="AA96" i="2"/>
  <c r="AB96" i="2" s="1"/>
  <c r="Q101" i="8" s="1"/>
  <c r="AA21" i="2"/>
  <c r="AB21" i="2" s="1"/>
  <c r="Q26" i="8" s="1"/>
  <c r="AA24" i="2"/>
  <c r="AB24" i="2" s="1"/>
  <c r="Q29" i="8" s="1"/>
  <c r="AA52" i="2"/>
  <c r="AB52" i="2" s="1"/>
  <c r="Q57" i="8" s="1"/>
  <c r="AA60" i="2"/>
  <c r="AB60" i="2" s="1"/>
  <c r="Q65" i="8" s="1"/>
  <c r="AA136" i="2"/>
  <c r="AB136" i="2" s="1"/>
  <c r="Q141" i="8" s="1"/>
  <c r="AA138" i="2"/>
  <c r="AB138" i="2" s="1"/>
  <c r="Q143" i="8" s="1"/>
  <c r="AA142" i="2"/>
  <c r="AB142" i="2" s="1"/>
  <c r="Q147" i="8" s="1"/>
  <c r="AA151" i="2"/>
  <c r="AB151" i="2" s="1"/>
  <c r="Q156" i="8" s="1"/>
  <c r="AA11" i="2"/>
  <c r="AB11" i="2" s="1"/>
  <c r="Q16" i="8" s="1"/>
  <c r="AA27" i="2"/>
  <c r="AB27" i="2" s="1"/>
  <c r="Q32" i="8" s="1"/>
  <c r="AA35" i="2"/>
  <c r="AB35" i="2" s="1"/>
  <c r="Q40" i="8" s="1"/>
  <c r="AA70" i="2"/>
  <c r="AB70" i="2" s="1"/>
  <c r="Q75" i="8" s="1"/>
  <c r="AA18" i="2"/>
  <c r="AB18" i="2" s="1"/>
  <c r="Q23" i="8" s="1"/>
  <c r="AA36" i="2"/>
  <c r="AB36" i="2" s="1"/>
  <c r="Q41" i="8" s="1"/>
  <c r="AA110" i="2"/>
  <c r="AB110" i="2" s="1"/>
  <c r="Q115" i="8" s="1"/>
  <c r="AA68" i="2"/>
  <c r="AB68" i="2" s="1"/>
  <c r="Q73" i="8" s="1"/>
  <c r="AA97" i="2"/>
  <c r="AB97" i="2" s="1"/>
  <c r="Q102" i="8" s="1"/>
  <c r="AA127" i="2"/>
  <c r="AB127" i="2" s="1"/>
  <c r="Q132" i="8" s="1"/>
  <c r="AA82" i="2"/>
  <c r="AB82" i="2" s="1"/>
  <c r="Q87" i="8" s="1"/>
  <c r="AA135" i="2"/>
  <c r="AB135" i="2" s="1"/>
  <c r="Q140" i="8" s="1"/>
  <c r="AA40" i="2"/>
  <c r="AB40" i="2" s="1"/>
  <c r="Q45" i="8" s="1"/>
  <c r="AA66" i="2"/>
  <c r="AB66" i="2" s="1"/>
  <c r="Q71" i="8" s="1"/>
  <c r="AA102" i="2"/>
  <c r="AB102" i="2" s="1"/>
  <c r="Q107" i="8" s="1"/>
  <c r="AA67" i="2"/>
  <c r="AB67" i="2" s="1"/>
  <c r="Q72" i="8" s="1"/>
  <c r="AA129" i="2"/>
  <c r="AB129" i="2" s="1"/>
  <c r="Q134" i="8" s="1"/>
  <c r="AA14" i="2"/>
  <c r="AB14" i="2" s="1"/>
  <c r="Q19" i="8" s="1"/>
  <c r="AA72" i="2"/>
  <c r="AB72" i="2" s="1"/>
  <c r="Q77" i="8" s="1"/>
  <c r="AA104" i="2"/>
  <c r="AB104" i="2" s="1"/>
  <c r="Q109" i="8" s="1"/>
  <c r="AA13" i="2"/>
  <c r="AB13" i="2" s="1"/>
  <c r="Q18" i="8" s="1"/>
  <c r="AA54" i="2"/>
  <c r="AB54" i="2" s="1"/>
  <c r="Q59" i="8" s="1"/>
  <c r="AA74" i="2"/>
  <c r="AB74" i="2" s="1"/>
  <c r="Q79" i="8" s="1"/>
  <c r="AA12" i="2"/>
  <c r="AB12" i="2" s="1"/>
  <c r="Q17" i="8" s="1"/>
  <c r="AA84" i="2"/>
  <c r="AB84" i="2" s="1"/>
  <c r="Q89" i="8" s="1"/>
  <c r="AA81" i="2"/>
  <c r="AB81" i="2" s="1"/>
  <c r="Q86" i="8" s="1"/>
  <c r="AA64" i="2"/>
  <c r="AB64" i="2" s="1"/>
  <c r="Q69" i="8" s="1"/>
  <c r="AA107" i="2"/>
  <c r="AB107" i="2" s="1"/>
  <c r="Q112" i="8" s="1"/>
  <c r="AA144" i="2"/>
  <c r="AB144" i="2" s="1"/>
  <c r="Q149" i="8" s="1"/>
  <c r="AA152" i="2"/>
  <c r="AB152" i="2" s="1"/>
  <c r="Q157" i="8" s="1"/>
  <c r="AA117" i="2"/>
  <c r="AB117" i="2" s="1"/>
  <c r="Q122" i="8" s="1"/>
  <c r="AA149" i="2"/>
  <c r="AB149" i="2" s="1"/>
  <c r="Q154" i="8" s="1"/>
  <c r="AA77" i="2"/>
  <c r="AB77" i="2" s="1"/>
  <c r="Q82" i="8" s="1"/>
  <c r="AA33" i="2"/>
  <c r="AB33" i="2" s="1"/>
  <c r="Q38" i="8" s="1"/>
  <c r="AA139" i="2"/>
  <c r="AB139" i="2" s="1"/>
  <c r="Q144" i="8" s="1"/>
  <c r="AA98" i="2"/>
  <c r="AB98" i="2" s="1"/>
  <c r="Q103" i="8" s="1"/>
  <c r="AA141" i="2"/>
  <c r="AB141" i="2" s="1"/>
  <c r="Q146" i="8" s="1"/>
  <c r="AA85" i="2"/>
  <c r="AB85" i="2" s="1"/>
  <c r="Q90" i="8" s="1"/>
  <c r="AA93" i="2"/>
  <c r="AB93" i="2" s="1"/>
  <c r="Q98" i="8" s="1"/>
  <c r="AA53" i="2"/>
  <c r="AB53" i="2" s="1"/>
  <c r="Q58" i="8" s="1"/>
  <c r="AA57" i="2"/>
  <c r="AB57" i="2" s="1"/>
  <c r="Q62" i="8" s="1"/>
  <c r="AA89" i="2"/>
  <c r="AB89" i="2" s="1"/>
  <c r="Q94" i="8" s="1"/>
  <c r="AA143" i="2"/>
  <c r="AB143" i="2" s="1"/>
  <c r="Q148" i="8" s="1"/>
  <c r="AA86" i="2"/>
  <c r="AB86" i="2" s="1"/>
  <c r="Q91" i="8" s="1"/>
  <c r="AA123" i="2"/>
  <c r="AB123" i="2" s="1"/>
  <c r="Q128" i="8" s="1"/>
  <c r="AA147" i="2"/>
  <c r="AB147" i="2" s="1"/>
  <c r="Q152" i="8" s="1"/>
  <c r="BF154" i="2"/>
  <c r="BF44" i="2"/>
  <c r="BF58" i="2"/>
  <c r="BF119" i="2"/>
  <c r="AA124" i="2"/>
  <c r="AB124" i="2" s="1"/>
  <c r="Q129" i="8" s="1"/>
  <c r="AA26" i="2"/>
  <c r="AB26" i="2" s="1"/>
  <c r="Q31" i="8" s="1"/>
  <c r="AA51" i="2"/>
  <c r="AB51" i="2" s="1"/>
  <c r="Q56" i="8" s="1"/>
  <c r="AA126" i="2"/>
  <c r="AB126" i="2" s="1"/>
  <c r="Q131" i="8" s="1"/>
  <c r="AA140" i="2"/>
  <c r="AB140" i="2" s="1"/>
  <c r="Q145" i="8" s="1"/>
  <c r="AA134" i="2"/>
  <c r="AB134" i="2" s="1"/>
  <c r="Q139" i="8" s="1"/>
  <c r="AA115" i="2"/>
  <c r="AB115" i="2" s="1"/>
  <c r="Q120" i="8" s="1"/>
  <c r="AA121" i="2"/>
  <c r="AB121" i="2" s="1"/>
  <c r="Q126" i="8" s="1"/>
  <c r="AA37" i="2"/>
  <c r="AB37" i="2" s="1"/>
  <c r="Q42" i="8" s="1"/>
  <c r="AA69" i="2"/>
  <c r="AB69" i="2" s="1"/>
  <c r="Q74" i="8" s="1"/>
  <c r="AA20" i="2"/>
  <c r="P25" i="8" s="1"/>
  <c r="AA29" i="2"/>
  <c r="AB29" i="2" s="1"/>
  <c r="Q34" i="8" s="1"/>
  <c r="AA49" i="2"/>
  <c r="AB49" i="2" s="1"/>
  <c r="Q54" i="8" s="1"/>
  <c r="AA73" i="2"/>
  <c r="AB73" i="2" s="1"/>
  <c r="Q78" i="8" s="1"/>
  <c r="AA146" i="2"/>
  <c r="AB146" i="2" s="1"/>
  <c r="Q151" i="8" s="1"/>
  <c r="AA62" i="2"/>
  <c r="AB62" i="2" s="1"/>
  <c r="Q67" i="8" s="1"/>
  <c r="AA122" i="2"/>
  <c r="AB122" i="2" s="1"/>
  <c r="Q127" i="8" s="1"/>
  <c r="AA118" i="2"/>
  <c r="AB118" i="2" s="1"/>
  <c r="Q123" i="8" s="1"/>
  <c r="AA32" i="2"/>
  <c r="AB32" i="2" s="1"/>
  <c r="Q37" i="8" s="1"/>
  <c r="AA15" i="2"/>
  <c r="P20" i="8" s="1"/>
  <c r="AA31" i="2"/>
  <c r="AB31" i="2" s="1"/>
  <c r="Q36" i="8" s="1"/>
  <c r="AA39" i="2"/>
  <c r="AB39" i="2" s="1"/>
  <c r="Q44" i="8" s="1"/>
  <c r="AA59" i="2"/>
  <c r="AB59" i="2" s="1"/>
  <c r="Q64" i="8" s="1"/>
  <c r="AA65" i="2"/>
  <c r="AB65" i="2" s="1"/>
  <c r="Q70" i="8" s="1"/>
  <c r="AA80" i="2"/>
  <c r="AB80" i="2" s="1"/>
  <c r="Q85" i="8" s="1"/>
  <c r="AA101" i="2"/>
  <c r="AB101" i="2" s="1"/>
  <c r="Q106" i="8" s="1"/>
  <c r="AA112" i="2"/>
  <c r="P117" i="8" s="1"/>
  <c r="AA137" i="2"/>
  <c r="AB137" i="2" s="1"/>
  <c r="Q142" i="8" s="1"/>
  <c r="AA150" i="2"/>
  <c r="AB150" i="2" s="1"/>
  <c r="Q155" i="8" s="1"/>
  <c r="AA16" i="2"/>
  <c r="AB16" i="2" s="1"/>
  <c r="Q21" i="8" s="1"/>
  <c r="AA34" i="2"/>
  <c r="AB34" i="2" s="1"/>
  <c r="Q39" i="8" s="1"/>
  <c r="AA61" i="2"/>
  <c r="AB61" i="2" s="1"/>
  <c r="Q66" i="8" s="1"/>
  <c r="AA78" i="2"/>
  <c r="AB78" i="2" s="1"/>
  <c r="Q83" i="8" s="1"/>
  <c r="AA100" i="2"/>
  <c r="AB100" i="2" s="1"/>
  <c r="Q105" i="8" s="1"/>
  <c r="AA95" i="2"/>
  <c r="AB95" i="2" s="1"/>
  <c r="Q100" i="8" s="1"/>
  <c r="AA125" i="2"/>
  <c r="AB125" i="2" s="1"/>
  <c r="Q130" i="8" s="1"/>
  <c r="AA119" i="2"/>
  <c r="AB119" i="2" s="1"/>
  <c r="Q124" i="8" s="1"/>
  <c r="AA154" i="2"/>
  <c r="AB154" i="2" s="1"/>
  <c r="Q159" i="8" s="1"/>
  <c r="AA94" i="2"/>
  <c r="AB94" i="2" s="1"/>
  <c r="Q99" i="8" s="1"/>
  <c r="AA56" i="2"/>
  <c r="AB56" i="2" s="1"/>
  <c r="Q61" i="8" s="1"/>
  <c r="AA99" i="2"/>
  <c r="AB99" i="2" s="1"/>
  <c r="Q104" i="8" s="1"/>
  <c r="AA111" i="2"/>
  <c r="AB111" i="2" s="1"/>
  <c r="Q116" i="8" s="1"/>
  <c r="AA50" i="2"/>
  <c r="AB50" i="2" s="1"/>
  <c r="Q55" i="8" s="1"/>
  <c r="AA22" i="2"/>
  <c r="AB22" i="2" s="1"/>
  <c r="Q27" i="8" s="1"/>
  <c r="AA106" i="2"/>
  <c r="AB106" i="2" s="1"/>
  <c r="Q111" i="8" s="1"/>
  <c r="AA131" i="2"/>
  <c r="AB131" i="2" s="1"/>
  <c r="Q136" i="8" s="1"/>
  <c r="AA30" i="2"/>
  <c r="AB30" i="2" s="1"/>
  <c r="Q35" i="8" s="1"/>
  <c r="BF125" i="2"/>
  <c r="BF143" i="2"/>
  <c r="BF100" i="2"/>
  <c r="AA9" i="2"/>
  <c r="AB9" i="2" s="1"/>
  <c r="Q14" i="8" s="1"/>
  <c r="AA10" i="2"/>
  <c r="AB10" i="2" s="1"/>
  <c r="Q15" i="8" s="1"/>
  <c r="AA7" i="2"/>
  <c r="AB7" i="2" s="1"/>
  <c r="Q12" i="8" s="1"/>
  <c r="AA8" i="2"/>
  <c r="AB8" i="2" s="1"/>
  <c r="Q13" i="8" s="1"/>
  <c r="AY45" i="2"/>
  <c r="BC45" i="2" s="1"/>
  <c r="AA50" i="8" s="1"/>
  <c r="AA48" i="2"/>
  <c r="AB48" i="2" s="1"/>
  <c r="Q53" i="8" s="1"/>
  <c r="AA46" i="2"/>
  <c r="AB46" i="2" s="1"/>
  <c r="Q51" i="8" s="1"/>
  <c r="AA44" i="2"/>
  <c r="AB44" i="2" s="1"/>
  <c r="Q49" i="8" s="1"/>
  <c r="AA47" i="2"/>
  <c r="AB47" i="2" s="1"/>
  <c r="Q52" i="8" s="1"/>
  <c r="AA43" i="2"/>
  <c r="AB43" i="2" s="1"/>
  <c r="Q48" i="8" s="1"/>
  <c r="AA42" i="2"/>
  <c r="AB42" i="2" s="1"/>
  <c r="Q47" i="8" s="1"/>
  <c r="AA45" i="2"/>
  <c r="AB45" i="2" s="1"/>
  <c r="Q50" i="8" s="1"/>
  <c r="S38" i="8"/>
  <c r="S46" i="8"/>
  <c r="S92" i="8"/>
  <c r="S108" i="8"/>
  <c r="S68" i="8"/>
  <c r="BF129" i="2"/>
  <c r="BF16" i="2"/>
  <c r="BF48" i="2"/>
  <c r="BF49" i="2"/>
  <c r="BF74" i="2"/>
  <c r="S121" i="8"/>
  <c r="S43" i="8"/>
  <c r="S75" i="8"/>
  <c r="S96" i="8"/>
  <c r="S53" i="8"/>
  <c r="S141" i="8"/>
  <c r="AL8" i="2"/>
  <c r="AN8" i="2" s="1"/>
  <c r="U13" i="8" s="1"/>
  <c r="BF124" i="2"/>
  <c r="BF120" i="2"/>
  <c r="BF133" i="2"/>
  <c r="BF134" i="2"/>
  <c r="BF150" i="2"/>
  <c r="BF122" i="2"/>
  <c r="S28" i="8"/>
  <c r="S30" i="8"/>
  <c r="S34" i="8"/>
  <c r="S157" i="8"/>
  <c r="S54" i="8"/>
  <c r="S100" i="8"/>
  <c r="S60" i="8"/>
  <c r="BF115" i="2"/>
  <c r="AS128" i="2"/>
  <c r="W133" i="8" s="1"/>
  <c r="AS32" i="2"/>
  <c r="AS34" i="2"/>
  <c r="W39" i="8" s="1"/>
  <c r="AS39" i="2"/>
  <c r="AS81" i="2"/>
  <c r="W86" i="8" s="1"/>
  <c r="AS103" i="2"/>
  <c r="W108" i="8" s="1"/>
  <c r="BR105" i="2"/>
  <c r="AH110" i="8" s="1"/>
  <c r="AS114" i="2"/>
  <c r="AY8" i="2"/>
  <c r="AU7" i="2"/>
  <c r="AY7" i="2" s="1"/>
  <c r="AS13" i="2"/>
  <c r="W18" i="8" s="1"/>
  <c r="BF17" i="2"/>
  <c r="BF52" i="2"/>
  <c r="BF53" i="2"/>
  <c r="BF61" i="2"/>
  <c r="BF62" i="2"/>
  <c r="AS69" i="2"/>
  <c r="W74" i="8" s="1"/>
  <c r="BF78" i="2"/>
  <c r="BF83" i="2"/>
  <c r="AS86" i="2"/>
  <c r="BF91" i="2"/>
  <c r="AS94" i="2"/>
  <c r="AS108" i="2"/>
  <c r="W113" i="8" s="1"/>
  <c r="AS132" i="2"/>
  <c r="AS142" i="2"/>
  <c r="AS12" i="2"/>
  <c r="AS31" i="2"/>
  <c r="AS43" i="2"/>
  <c r="W48" i="8" s="1"/>
  <c r="AS99" i="2"/>
  <c r="W104" i="8" s="1"/>
  <c r="BR101" i="2"/>
  <c r="AH106" i="8" s="1"/>
  <c r="AS118" i="2"/>
  <c r="AS146" i="2"/>
  <c r="AS9" i="2"/>
  <c r="W14" i="8" s="1"/>
  <c r="BF15" i="2"/>
  <c r="AS51" i="2"/>
  <c r="BF70" i="2"/>
  <c r="AS77" i="2"/>
  <c r="W82" i="8" s="1"/>
  <c r="AS82" i="2"/>
  <c r="W87" i="8" s="1"/>
  <c r="BF87" i="2"/>
  <c r="AS90" i="2"/>
  <c r="W95" i="8" s="1"/>
  <c r="BF95" i="2"/>
  <c r="BF109" i="2"/>
  <c r="AS112" i="2"/>
  <c r="AS121" i="2"/>
  <c r="W126" i="8" s="1"/>
  <c r="AS137" i="2"/>
  <c r="W142" i="8" s="1"/>
  <c r="AS141" i="2"/>
  <c r="W146" i="8" s="1"/>
  <c r="AS149" i="2"/>
  <c r="AS153" i="2"/>
  <c r="AS11" i="2"/>
  <c r="W16" i="8" s="1"/>
  <c r="AF27" i="8"/>
  <c r="BR22" i="2"/>
  <c r="AH27" i="8" s="1"/>
  <c r="AF30" i="8"/>
  <c r="BR25" i="2"/>
  <c r="AH30" i="8" s="1"/>
  <c r="AS33" i="2"/>
  <c r="W38" i="8" s="1"/>
  <c r="AS35" i="2"/>
  <c r="AS47" i="2"/>
  <c r="W52" i="8" s="1"/>
  <c r="AS57" i="2"/>
  <c r="W62" i="8" s="1"/>
  <c r="AS65" i="2"/>
  <c r="AS73" i="2"/>
  <c r="AO33" i="2"/>
  <c r="S37" i="8"/>
  <c r="S18" i="8"/>
  <c r="S137" i="8"/>
  <c r="S70" i="8"/>
  <c r="S86" i="8"/>
  <c r="S91" i="8"/>
  <c r="S40" i="8"/>
  <c r="S56" i="8"/>
  <c r="S104" i="8"/>
  <c r="S117" i="8"/>
  <c r="S82" i="8"/>
  <c r="S146" i="8"/>
  <c r="AO103" i="2"/>
  <c r="AO90" i="2"/>
  <c r="AO146" i="2"/>
  <c r="AO39" i="2"/>
  <c r="BF121" i="2"/>
  <c r="AS127" i="2"/>
  <c r="BF128" i="2"/>
  <c r="AS131" i="2"/>
  <c r="BF132" i="2"/>
  <c r="BR133" i="2"/>
  <c r="AS136" i="2"/>
  <c r="BF137" i="2"/>
  <c r="AS140" i="2"/>
  <c r="W145" i="8" s="1"/>
  <c r="BF141" i="2"/>
  <c r="BF142" i="2"/>
  <c r="AS145" i="2"/>
  <c r="W150" i="8" s="1"/>
  <c r="BF146" i="2"/>
  <c r="AS148" i="2"/>
  <c r="BF149" i="2"/>
  <c r="AS152" i="2"/>
  <c r="W157" i="8" s="1"/>
  <c r="BF153" i="2"/>
  <c r="BF9" i="2"/>
  <c r="BF11" i="2"/>
  <c r="BF12" i="2"/>
  <c r="BF13" i="2"/>
  <c r="AF22" i="8"/>
  <c r="BR17" i="2"/>
  <c r="AH22" i="8" s="1"/>
  <c r="AS27" i="2"/>
  <c r="W32" i="8" s="1"/>
  <c r="AS28" i="2"/>
  <c r="AS29" i="2"/>
  <c r="W34" i="8" s="1"/>
  <c r="BF31" i="2"/>
  <c r="BF32" i="2"/>
  <c r="BF33" i="2"/>
  <c r="BF34" i="2"/>
  <c r="BF35" i="2"/>
  <c r="AS38" i="2"/>
  <c r="BF39" i="2"/>
  <c r="BF43" i="2"/>
  <c r="AS46" i="2"/>
  <c r="W51" i="8" s="1"/>
  <c r="BF47" i="2"/>
  <c r="BR48" i="2"/>
  <c r="AH53" i="8" s="1"/>
  <c r="BF51" i="2"/>
  <c r="BR52" i="2"/>
  <c r="AS55" i="2"/>
  <c r="AS56" i="2"/>
  <c r="W61" i="8" s="1"/>
  <c r="BF57" i="2"/>
  <c r="BR61" i="2"/>
  <c r="AS64" i="2"/>
  <c r="BF65" i="2"/>
  <c r="AS68" i="2"/>
  <c r="W73" i="8" s="1"/>
  <c r="BF69" i="2"/>
  <c r="AS72" i="2"/>
  <c r="BF73" i="2"/>
  <c r="AS76" i="2"/>
  <c r="W81" i="8" s="1"/>
  <c r="BF77" i="2"/>
  <c r="AS80" i="2"/>
  <c r="BF81" i="2"/>
  <c r="BF82" i="2"/>
  <c r="AS85" i="2"/>
  <c r="W90" i="8" s="1"/>
  <c r="BF86" i="2"/>
  <c r="AS89" i="2"/>
  <c r="BF90" i="2"/>
  <c r="AS93" i="2"/>
  <c r="BF94" i="2"/>
  <c r="AS97" i="2"/>
  <c r="AS98" i="2"/>
  <c r="BF99" i="2"/>
  <c r="BF103" i="2"/>
  <c r="AS107" i="2"/>
  <c r="W112" i="8" s="1"/>
  <c r="BF108" i="2"/>
  <c r="AS111" i="2"/>
  <c r="W116" i="8" s="1"/>
  <c r="BF112" i="2"/>
  <c r="BF114" i="2"/>
  <c r="AS117" i="2"/>
  <c r="W122" i="8" s="1"/>
  <c r="BF118" i="2"/>
  <c r="AS123" i="2"/>
  <c r="BK8" i="2"/>
  <c r="BM8" i="2" s="1"/>
  <c r="BN8" i="2" s="1"/>
  <c r="BU8" i="2"/>
  <c r="S17" i="8"/>
  <c r="S14" i="8"/>
  <c r="S16" i="8"/>
  <c r="S36" i="8"/>
  <c r="AO32" i="2"/>
  <c r="AO13" i="2"/>
  <c r="AO132" i="2"/>
  <c r="AO65" i="2"/>
  <c r="AO81" i="2"/>
  <c r="AO86" i="2"/>
  <c r="AO35" i="2"/>
  <c r="AO51" i="2"/>
  <c r="AO99" i="2"/>
  <c r="AO112" i="2"/>
  <c r="AO77" i="2"/>
  <c r="AO141" i="2"/>
  <c r="S87" i="8"/>
  <c r="S119" i="8"/>
  <c r="S52" i="8"/>
  <c r="AS113" i="2"/>
  <c r="W118" i="8" s="1"/>
  <c r="AS126" i="2"/>
  <c r="W131" i="8" s="1"/>
  <c r="BF127" i="2"/>
  <c r="AS130" i="2"/>
  <c r="BF131" i="2"/>
  <c r="AS135" i="2"/>
  <c r="W140" i="8" s="1"/>
  <c r="BF136" i="2"/>
  <c r="BR137" i="2"/>
  <c r="AS139" i="2"/>
  <c r="W144" i="8" s="1"/>
  <c r="BF140" i="2"/>
  <c r="BR141" i="2"/>
  <c r="AH146" i="8" s="1"/>
  <c r="AS144" i="2"/>
  <c r="BF145" i="2"/>
  <c r="BF148" i="2"/>
  <c r="AS151" i="2"/>
  <c r="BF152" i="2"/>
  <c r="AF14" i="8"/>
  <c r="BR9" i="2"/>
  <c r="AH14" i="8" s="1"/>
  <c r="AF17" i="8"/>
  <c r="BR12" i="2"/>
  <c r="AH17" i="8" s="1"/>
  <c r="AF18" i="8"/>
  <c r="BR13" i="2"/>
  <c r="AH18" i="8" s="1"/>
  <c r="AS19" i="2"/>
  <c r="W24" i="8" s="1"/>
  <c r="AS20" i="2"/>
  <c r="W25" i="8" s="1"/>
  <c r="AS21" i="2"/>
  <c r="W26" i="8" s="1"/>
  <c r="AS22" i="2"/>
  <c r="AS23" i="2"/>
  <c r="AS25" i="2"/>
  <c r="W30" i="8" s="1"/>
  <c r="BF27" i="2"/>
  <c r="BF28" i="2"/>
  <c r="BF29" i="2"/>
  <c r="AS37" i="2"/>
  <c r="W42" i="8" s="1"/>
  <c r="BF38" i="2"/>
  <c r="AS41" i="2"/>
  <c r="BF42" i="2"/>
  <c r="AS45" i="2"/>
  <c r="W50" i="8" s="1"/>
  <c r="BF46" i="2"/>
  <c r="AS54" i="2"/>
  <c r="BF55" i="2"/>
  <c r="BF56" i="2"/>
  <c r="AS59" i="2"/>
  <c r="AS63" i="2"/>
  <c r="BF64" i="2"/>
  <c r="AS67" i="2"/>
  <c r="W72" i="8" s="1"/>
  <c r="BF68" i="2"/>
  <c r="AS71" i="2"/>
  <c r="BF72" i="2"/>
  <c r="AS75" i="2"/>
  <c r="W80" i="8" s="1"/>
  <c r="BF76" i="2"/>
  <c r="AS79" i="2"/>
  <c r="BF80" i="2"/>
  <c r="BR81" i="2"/>
  <c r="AS84" i="2"/>
  <c r="W89" i="8" s="1"/>
  <c r="BF85" i="2"/>
  <c r="AS88" i="2"/>
  <c r="W93" i="8" s="1"/>
  <c r="BF89" i="2"/>
  <c r="AS92" i="2"/>
  <c r="W97" i="8" s="1"/>
  <c r="BF93" i="2"/>
  <c r="AS96" i="2"/>
  <c r="W101" i="8" s="1"/>
  <c r="BF97" i="2"/>
  <c r="BF98" i="2"/>
  <c r="AS101" i="2"/>
  <c r="AS105" i="2"/>
  <c r="AS106" i="2"/>
  <c r="W111" i="8" s="1"/>
  <c r="BF107" i="2"/>
  <c r="AS110" i="2"/>
  <c r="BF111" i="2"/>
  <c r="AS116" i="2"/>
  <c r="BF117" i="2"/>
  <c r="BF123" i="2"/>
  <c r="AO12" i="2"/>
  <c r="AO9" i="2"/>
  <c r="AO11" i="2"/>
  <c r="AO31" i="2"/>
  <c r="S39" i="8"/>
  <c r="S113" i="8"/>
  <c r="S133" i="8"/>
  <c r="S62" i="8"/>
  <c r="S78" i="8"/>
  <c r="S126" i="8"/>
  <c r="S142" i="8"/>
  <c r="S158" i="8"/>
  <c r="S99" i="8"/>
  <c r="S123" i="8"/>
  <c r="S147" i="8"/>
  <c r="S48" i="8"/>
  <c r="S74" i="8"/>
  <c r="S154" i="8"/>
  <c r="AO82" i="2"/>
  <c r="AO114" i="2"/>
  <c r="AO47" i="2"/>
  <c r="BF113" i="2"/>
  <c r="AS124" i="2"/>
  <c r="AS120" i="2"/>
  <c r="AS125" i="2"/>
  <c r="W130" i="8" s="1"/>
  <c r="BF126" i="2"/>
  <c r="BF130" i="2"/>
  <c r="AS133" i="2"/>
  <c r="W138" i="8" s="1"/>
  <c r="AS134" i="2"/>
  <c r="W139" i="8" s="1"/>
  <c r="BF135" i="2"/>
  <c r="BF139" i="2"/>
  <c r="AS143" i="2"/>
  <c r="W148" i="8" s="1"/>
  <c r="BF144" i="2"/>
  <c r="AS150" i="2"/>
  <c r="W155" i="8" s="1"/>
  <c r="BF151" i="2"/>
  <c r="AS154" i="2"/>
  <c r="BK7" i="2"/>
  <c r="BM7" i="2" s="1"/>
  <c r="BN7" i="2" s="1"/>
  <c r="AS15" i="2"/>
  <c r="W20" i="8" s="1"/>
  <c r="AS16" i="2"/>
  <c r="AS17" i="2"/>
  <c r="BF19" i="2"/>
  <c r="BF20" i="2"/>
  <c r="BF21" i="2"/>
  <c r="BF22" i="2"/>
  <c r="BF23" i="2"/>
  <c r="BF25" i="2"/>
  <c r="AF34" i="8"/>
  <c r="BR29" i="2"/>
  <c r="AS36" i="2"/>
  <c r="W41" i="8" s="1"/>
  <c r="BF37" i="2"/>
  <c r="AS40" i="2"/>
  <c r="W45" i="8" s="1"/>
  <c r="BF41" i="2"/>
  <c r="AS44" i="2"/>
  <c r="BF45" i="2"/>
  <c r="AS48" i="2"/>
  <c r="W53" i="8" s="1"/>
  <c r="AS49" i="2"/>
  <c r="W54" i="8" s="1"/>
  <c r="AS52" i="2"/>
  <c r="AS53" i="2"/>
  <c r="BF54" i="2"/>
  <c r="BR55" i="2"/>
  <c r="AH60" i="8" s="1"/>
  <c r="AS58" i="2"/>
  <c r="W63" i="8" s="1"/>
  <c r="BF59" i="2"/>
  <c r="AS61" i="2"/>
  <c r="W66" i="8" s="1"/>
  <c r="AS62" i="2"/>
  <c r="W67" i="8" s="1"/>
  <c r="BF63" i="2"/>
  <c r="AS66" i="2"/>
  <c r="BF67" i="2"/>
  <c r="AS70" i="2"/>
  <c r="W75" i="8" s="1"/>
  <c r="BF71" i="2"/>
  <c r="AS74" i="2"/>
  <c r="BF75" i="2"/>
  <c r="AS78" i="2"/>
  <c r="W83" i="8" s="1"/>
  <c r="BF79" i="2"/>
  <c r="AS83" i="2"/>
  <c r="BF84" i="2"/>
  <c r="AS87" i="2"/>
  <c r="W92" i="8" s="1"/>
  <c r="BF88" i="2"/>
  <c r="AS91" i="2"/>
  <c r="BF92" i="2"/>
  <c r="AS95" i="2"/>
  <c r="W100" i="8" s="1"/>
  <c r="BF96" i="2"/>
  <c r="BR97" i="2"/>
  <c r="AS100" i="2"/>
  <c r="W105" i="8" s="1"/>
  <c r="BF101" i="2"/>
  <c r="AS104" i="2"/>
  <c r="W109" i="8" s="1"/>
  <c r="BF105" i="2"/>
  <c r="BF106" i="2"/>
  <c r="AS109" i="2"/>
  <c r="W114" i="8" s="1"/>
  <c r="BF110" i="2"/>
  <c r="AS115" i="2"/>
  <c r="BF116" i="2"/>
  <c r="AS119" i="2"/>
  <c r="W124" i="8" s="1"/>
  <c r="AS122" i="2"/>
  <c r="P28" i="2"/>
  <c r="U28" i="2" s="1"/>
  <c r="AC28" i="2"/>
  <c r="P41" i="2"/>
  <c r="U41" i="2" s="1"/>
  <c r="AC41" i="2"/>
  <c r="M46" i="8" s="1"/>
  <c r="P65" i="2"/>
  <c r="U65" i="2" s="1"/>
  <c r="AC65" i="2"/>
  <c r="M70" i="8" s="1"/>
  <c r="P16" i="2"/>
  <c r="U16" i="2" s="1"/>
  <c r="AC16" i="2"/>
  <c r="P12" i="2"/>
  <c r="U12" i="2" s="1"/>
  <c r="AC12" i="2"/>
  <c r="P37" i="2"/>
  <c r="U37" i="2" s="1"/>
  <c r="AC37" i="2"/>
  <c r="M42" i="8" s="1"/>
  <c r="P31" i="2"/>
  <c r="U31" i="2" s="1"/>
  <c r="AC31" i="2"/>
  <c r="P51" i="2"/>
  <c r="U51" i="2" s="1"/>
  <c r="AC51" i="2"/>
  <c r="M56" i="8" s="1"/>
  <c r="P44" i="2"/>
  <c r="U44" i="2" s="1"/>
  <c r="AC44" i="2"/>
  <c r="M49" i="8" s="1"/>
  <c r="P46" i="2"/>
  <c r="U46" i="2" s="1"/>
  <c r="AC46" i="2"/>
  <c r="M51" i="8" s="1"/>
  <c r="P53" i="2"/>
  <c r="U53" i="2" s="1"/>
  <c r="AC53" i="2"/>
  <c r="M58" i="8" s="1"/>
  <c r="P47" i="2"/>
  <c r="U47" i="2" s="1"/>
  <c r="AC47" i="2"/>
  <c r="M52" i="8" s="1"/>
  <c r="P29" i="2"/>
  <c r="U29" i="2" s="1"/>
  <c r="AC29" i="2"/>
  <c r="P90" i="2"/>
  <c r="U90" i="2" s="1"/>
  <c r="AC90" i="2"/>
  <c r="M95" i="8" s="1"/>
  <c r="P79" i="2"/>
  <c r="U79" i="2" s="1"/>
  <c r="AC79" i="2"/>
  <c r="M84" i="8" s="1"/>
  <c r="P62" i="2"/>
  <c r="U62" i="2" s="1"/>
  <c r="AC62" i="2"/>
  <c r="M67" i="8" s="1"/>
  <c r="P81" i="2"/>
  <c r="U81" i="2" s="1"/>
  <c r="AC81" i="2"/>
  <c r="M86" i="8" s="1"/>
  <c r="P105" i="2"/>
  <c r="U105" i="2" s="1"/>
  <c r="AC105" i="2"/>
  <c r="M110" i="8" s="1"/>
  <c r="P82" i="2"/>
  <c r="U82" i="2" s="1"/>
  <c r="AC82" i="2"/>
  <c r="M87" i="8" s="1"/>
  <c r="P115" i="2"/>
  <c r="U115" i="2" s="1"/>
  <c r="AC115" i="2"/>
  <c r="M120" i="8" s="1"/>
  <c r="P127" i="2"/>
  <c r="U127" i="2" s="1"/>
  <c r="AC127" i="2"/>
  <c r="M132" i="8" s="1"/>
  <c r="P109" i="2"/>
  <c r="U109" i="2" s="1"/>
  <c r="AC109" i="2"/>
  <c r="M114" i="8" s="1"/>
  <c r="P122" i="2"/>
  <c r="U122" i="2" s="1"/>
  <c r="AC122" i="2"/>
  <c r="M127" i="8" s="1"/>
  <c r="P134" i="2"/>
  <c r="U134" i="2" s="1"/>
  <c r="AC134" i="2"/>
  <c r="M139" i="8" s="1"/>
  <c r="P141" i="2"/>
  <c r="U141" i="2" s="1"/>
  <c r="AC141" i="2"/>
  <c r="M146" i="8" s="1"/>
  <c r="P142" i="2"/>
  <c r="U142" i="2" s="1"/>
  <c r="AC142" i="2"/>
  <c r="M147" i="8" s="1"/>
  <c r="P146" i="2"/>
  <c r="U146" i="2" s="1"/>
  <c r="AC146" i="2"/>
  <c r="M151" i="8" s="1"/>
  <c r="P135" i="2"/>
  <c r="U135" i="2" s="1"/>
  <c r="AC135" i="2"/>
  <c r="M140" i="8" s="1"/>
  <c r="P153" i="2"/>
  <c r="U153" i="2" s="1"/>
  <c r="AC153" i="2"/>
  <c r="M158" i="8" s="1"/>
  <c r="P48" i="2"/>
  <c r="U48" i="2" s="1"/>
  <c r="AC48" i="2"/>
  <c r="M53" i="8" s="1"/>
  <c r="P23" i="2"/>
  <c r="U23" i="2" s="1"/>
  <c r="AC23" i="2"/>
  <c r="P129" i="2"/>
  <c r="U129" i="2" s="1"/>
  <c r="AC129" i="2"/>
  <c r="M134" i="8" s="1"/>
  <c r="P57" i="2"/>
  <c r="U57" i="2" s="1"/>
  <c r="AC57" i="2"/>
  <c r="M62" i="8" s="1"/>
  <c r="P107" i="2"/>
  <c r="U107" i="2" s="1"/>
  <c r="AC107" i="2"/>
  <c r="M112" i="8" s="1"/>
  <c r="P151" i="2"/>
  <c r="U151" i="2" s="1"/>
  <c r="AC151" i="2"/>
  <c r="M156" i="8" s="1"/>
  <c r="P7" i="2"/>
  <c r="U7" i="2" s="1"/>
  <c r="AC7" i="2"/>
  <c r="P36" i="2"/>
  <c r="U36" i="2" s="1"/>
  <c r="AC36" i="2"/>
  <c r="M41" i="8" s="1"/>
  <c r="P67" i="2"/>
  <c r="U67" i="2" s="1"/>
  <c r="AC67" i="2"/>
  <c r="M72" i="8" s="1"/>
  <c r="P104" i="2"/>
  <c r="U104" i="2" s="1"/>
  <c r="AC104" i="2"/>
  <c r="M109" i="8" s="1"/>
  <c r="P108" i="2"/>
  <c r="U108" i="2" s="1"/>
  <c r="AC108" i="2"/>
  <c r="M113" i="8" s="1"/>
  <c r="P116" i="2"/>
  <c r="U116" i="2" s="1"/>
  <c r="AC116" i="2"/>
  <c r="M121" i="8" s="1"/>
  <c r="P17" i="2"/>
  <c r="U17" i="2" s="1"/>
  <c r="AC17" i="2"/>
  <c r="P22" i="2"/>
  <c r="U22" i="2" s="1"/>
  <c r="AC22" i="2"/>
  <c r="P26" i="2"/>
  <c r="U26" i="2" s="1"/>
  <c r="AC26" i="2"/>
  <c r="P10" i="2"/>
  <c r="U10" i="2" s="1"/>
  <c r="AC10" i="2"/>
  <c r="P38" i="2"/>
  <c r="U38" i="2" s="1"/>
  <c r="AC38" i="2"/>
  <c r="M43" i="8" s="1"/>
  <c r="P34" i="2"/>
  <c r="U34" i="2" s="1"/>
  <c r="AC34" i="2"/>
  <c r="M39" i="8" s="1"/>
  <c r="P42" i="2"/>
  <c r="U42" i="2" s="1"/>
  <c r="AC42" i="2"/>
  <c r="M47" i="8" s="1"/>
  <c r="P54" i="2"/>
  <c r="U54" i="2" s="1"/>
  <c r="AC54" i="2"/>
  <c r="M59" i="8" s="1"/>
  <c r="P59" i="2"/>
  <c r="U59" i="2" s="1"/>
  <c r="AC59" i="2"/>
  <c r="M64" i="8" s="1"/>
  <c r="P71" i="2"/>
  <c r="U71" i="2" s="1"/>
  <c r="AC71" i="2"/>
  <c r="M76" i="8" s="1"/>
  <c r="P84" i="2"/>
  <c r="U84" i="2" s="1"/>
  <c r="AC84" i="2"/>
  <c r="M89" i="8" s="1"/>
  <c r="P35" i="2"/>
  <c r="U35" i="2" s="1"/>
  <c r="AC35" i="2"/>
  <c r="M40" i="8" s="1"/>
  <c r="P70" i="2"/>
  <c r="U70" i="2" s="1"/>
  <c r="AC70" i="2"/>
  <c r="M75" i="8" s="1"/>
  <c r="P75" i="2"/>
  <c r="U75" i="2" s="1"/>
  <c r="AC75" i="2"/>
  <c r="M80" i="8" s="1"/>
  <c r="P49" i="2"/>
  <c r="U49" i="2" s="1"/>
  <c r="AC49" i="2"/>
  <c r="M54" i="8" s="1"/>
  <c r="P66" i="2"/>
  <c r="U66" i="2" s="1"/>
  <c r="AC66" i="2"/>
  <c r="M71" i="8" s="1"/>
  <c r="P73" i="2"/>
  <c r="U73" i="2" s="1"/>
  <c r="AC73" i="2"/>
  <c r="M78" i="8" s="1"/>
  <c r="P76" i="2"/>
  <c r="U76" i="2" s="1"/>
  <c r="AC76" i="2"/>
  <c r="M81" i="8" s="1"/>
  <c r="P52" i="2"/>
  <c r="U52" i="2" s="1"/>
  <c r="AC52" i="2"/>
  <c r="M57" i="8" s="1"/>
  <c r="P63" i="2"/>
  <c r="U63" i="2" s="1"/>
  <c r="AC63" i="2"/>
  <c r="M68" i="8" s="1"/>
  <c r="P106" i="2"/>
  <c r="U106" i="2" s="1"/>
  <c r="AC106" i="2"/>
  <c r="M111" i="8" s="1"/>
  <c r="P94" i="2"/>
  <c r="U94" i="2" s="1"/>
  <c r="AC94" i="2"/>
  <c r="M99" i="8" s="1"/>
  <c r="P102" i="2"/>
  <c r="U102" i="2" s="1"/>
  <c r="AC102" i="2"/>
  <c r="M107" i="8" s="1"/>
  <c r="P114" i="2"/>
  <c r="U114" i="2" s="1"/>
  <c r="AC114" i="2"/>
  <c r="M119" i="8" s="1"/>
  <c r="P128" i="2"/>
  <c r="U128" i="2" s="1"/>
  <c r="AC128" i="2"/>
  <c r="M133" i="8" s="1"/>
  <c r="P131" i="2"/>
  <c r="U131" i="2" s="1"/>
  <c r="AC131" i="2"/>
  <c r="M136" i="8" s="1"/>
  <c r="P137" i="2"/>
  <c r="U137" i="2" s="1"/>
  <c r="AC137" i="2"/>
  <c r="M142" i="8" s="1"/>
  <c r="P143" i="2"/>
  <c r="U143" i="2" s="1"/>
  <c r="AC143" i="2"/>
  <c r="M148" i="8" s="1"/>
  <c r="P124" i="2"/>
  <c r="U124" i="2" s="1"/>
  <c r="AC124" i="2"/>
  <c r="M129" i="8" s="1"/>
  <c r="P150" i="2"/>
  <c r="U150" i="2" s="1"/>
  <c r="AC150" i="2"/>
  <c r="M155" i="8" s="1"/>
  <c r="P120" i="2"/>
  <c r="U120" i="2" s="1"/>
  <c r="AC120" i="2"/>
  <c r="M125" i="8" s="1"/>
  <c r="P147" i="2"/>
  <c r="U147" i="2" s="1"/>
  <c r="AC147" i="2"/>
  <c r="M152" i="8" s="1"/>
  <c r="P74" i="2"/>
  <c r="U74" i="2" s="1"/>
  <c r="AC74" i="2"/>
  <c r="M79" i="8" s="1"/>
  <c r="P95" i="2"/>
  <c r="U95" i="2" s="1"/>
  <c r="AC95" i="2"/>
  <c r="M100" i="8" s="1"/>
  <c r="P152" i="2"/>
  <c r="U152" i="2" s="1"/>
  <c r="AC152" i="2"/>
  <c r="M157" i="8" s="1"/>
  <c r="P19" i="2"/>
  <c r="U19" i="2" s="1"/>
  <c r="AC19" i="2"/>
  <c r="P60" i="2"/>
  <c r="U60" i="2" s="1"/>
  <c r="AC60" i="2"/>
  <c r="M65" i="8" s="1"/>
  <c r="P20" i="2"/>
  <c r="U20" i="2" s="1"/>
  <c r="AC20" i="2"/>
  <c r="P32" i="2"/>
  <c r="U32" i="2" s="1"/>
  <c r="AC32" i="2"/>
  <c r="P33" i="2"/>
  <c r="U33" i="2" s="1"/>
  <c r="AC33" i="2"/>
  <c r="M38" i="8" s="1"/>
  <c r="P58" i="2"/>
  <c r="U58" i="2" s="1"/>
  <c r="AC58" i="2"/>
  <c r="M63" i="8" s="1"/>
  <c r="P87" i="2"/>
  <c r="U87" i="2" s="1"/>
  <c r="AC87" i="2"/>
  <c r="M92" i="8" s="1"/>
  <c r="P96" i="2"/>
  <c r="U96" i="2" s="1"/>
  <c r="AC96" i="2"/>
  <c r="M101" i="8" s="1"/>
  <c r="P149" i="2"/>
  <c r="U149" i="2" s="1"/>
  <c r="AC149" i="2"/>
  <c r="M154" i="8" s="1"/>
  <c r="P144" i="2"/>
  <c r="U144" i="2" s="1"/>
  <c r="AC144" i="2"/>
  <c r="M149" i="8" s="1"/>
  <c r="P13" i="2"/>
  <c r="U13" i="2" s="1"/>
  <c r="AC13" i="2"/>
  <c r="P11" i="2"/>
  <c r="U11" i="2" s="1"/>
  <c r="AC11" i="2"/>
  <c r="P14" i="2"/>
  <c r="U14" i="2" s="1"/>
  <c r="AC14" i="2"/>
  <c r="P43" i="2"/>
  <c r="U43" i="2" s="1"/>
  <c r="AC43" i="2"/>
  <c r="M48" i="8" s="1"/>
  <c r="P50" i="2"/>
  <c r="U50" i="2" s="1"/>
  <c r="AC50" i="2"/>
  <c r="M55" i="8" s="1"/>
  <c r="P30" i="2"/>
  <c r="U30" i="2" s="1"/>
  <c r="AC30" i="2"/>
  <c r="P61" i="2"/>
  <c r="U61" i="2" s="1"/>
  <c r="AC61" i="2"/>
  <c r="M66" i="8" s="1"/>
  <c r="P39" i="2"/>
  <c r="U39" i="2" s="1"/>
  <c r="AC39" i="2"/>
  <c r="M44" i="8" s="1"/>
  <c r="P64" i="2"/>
  <c r="U64" i="2" s="1"/>
  <c r="AC64" i="2"/>
  <c r="M69" i="8" s="1"/>
  <c r="P72" i="2"/>
  <c r="U72" i="2" s="1"/>
  <c r="AC72" i="2"/>
  <c r="M77" i="8" s="1"/>
  <c r="P83" i="2"/>
  <c r="U83" i="2" s="1"/>
  <c r="AC83" i="2"/>
  <c r="M88" i="8" s="1"/>
  <c r="P91" i="2"/>
  <c r="U91" i="2" s="1"/>
  <c r="AC91" i="2"/>
  <c r="M96" i="8" s="1"/>
  <c r="P55" i="2"/>
  <c r="U55" i="2" s="1"/>
  <c r="AC55" i="2"/>
  <c r="M60" i="8" s="1"/>
  <c r="P77" i="2"/>
  <c r="U77" i="2" s="1"/>
  <c r="AC77" i="2"/>
  <c r="M82" i="8" s="1"/>
  <c r="P97" i="2"/>
  <c r="U97" i="2" s="1"/>
  <c r="AC97" i="2"/>
  <c r="M102" i="8" s="1"/>
  <c r="P78" i="2"/>
  <c r="U78" i="2" s="1"/>
  <c r="AC78" i="2"/>
  <c r="M83" i="8" s="1"/>
  <c r="P112" i="2"/>
  <c r="U112" i="2" s="1"/>
  <c r="AC112" i="2"/>
  <c r="M117" i="8" s="1"/>
  <c r="P123" i="2"/>
  <c r="U123" i="2" s="1"/>
  <c r="AC123" i="2"/>
  <c r="M128" i="8" s="1"/>
  <c r="P85" i="2"/>
  <c r="U85" i="2" s="1"/>
  <c r="AC85" i="2"/>
  <c r="M90" i="8" s="1"/>
  <c r="P111" i="2"/>
  <c r="U111" i="2" s="1"/>
  <c r="AC111" i="2"/>
  <c r="M116" i="8" s="1"/>
  <c r="P117" i="2"/>
  <c r="U117" i="2" s="1"/>
  <c r="AC117" i="2"/>
  <c r="M122" i="8" s="1"/>
  <c r="P132" i="2"/>
  <c r="U132" i="2" s="1"/>
  <c r="AC132" i="2"/>
  <c r="M137" i="8" s="1"/>
  <c r="P140" i="2"/>
  <c r="U140" i="2" s="1"/>
  <c r="AC140" i="2"/>
  <c r="M145" i="8" s="1"/>
  <c r="P138" i="2"/>
  <c r="U138" i="2" s="1"/>
  <c r="AC138" i="2"/>
  <c r="M143" i="8" s="1"/>
  <c r="P130" i="2"/>
  <c r="U130" i="2" s="1"/>
  <c r="AC130" i="2"/>
  <c r="M135" i="8" s="1"/>
  <c r="P15" i="2"/>
  <c r="U15" i="2" s="1"/>
  <c r="AC15" i="2"/>
  <c r="P103" i="2"/>
  <c r="U103" i="2" s="1"/>
  <c r="AC103" i="2"/>
  <c r="M108" i="8" s="1"/>
  <c r="P56" i="2"/>
  <c r="U56" i="2" s="1"/>
  <c r="AC56" i="2"/>
  <c r="M61" i="8" s="1"/>
  <c r="P148" i="2"/>
  <c r="U148" i="2" s="1"/>
  <c r="AC148" i="2"/>
  <c r="M153" i="8" s="1"/>
  <c r="P8" i="2"/>
  <c r="U8" i="2" s="1"/>
  <c r="AC8" i="2"/>
  <c r="M13" i="8" s="1"/>
  <c r="P24" i="2"/>
  <c r="U24" i="2" s="1"/>
  <c r="AC24" i="2"/>
  <c r="P25" i="2"/>
  <c r="U25" i="2" s="1"/>
  <c r="AC25" i="2"/>
  <c r="P100" i="2"/>
  <c r="U100" i="2" s="1"/>
  <c r="AC100" i="2"/>
  <c r="M105" i="8" s="1"/>
  <c r="P126" i="2"/>
  <c r="U126" i="2" s="1"/>
  <c r="AC126" i="2"/>
  <c r="M131" i="8" s="1"/>
  <c r="P9" i="2"/>
  <c r="U9" i="2" s="1"/>
  <c r="AC9" i="2"/>
  <c r="P21" i="2"/>
  <c r="U21" i="2" s="1"/>
  <c r="AC21" i="2"/>
  <c r="P18" i="2"/>
  <c r="U18" i="2" s="1"/>
  <c r="AC18" i="2"/>
  <c r="P69" i="2"/>
  <c r="U69" i="2" s="1"/>
  <c r="AC69" i="2"/>
  <c r="M74" i="8" s="1"/>
  <c r="P40" i="2"/>
  <c r="U40" i="2" s="1"/>
  <c r="AC40" i="2"/>
  <c r="M45" i="8" s="1"/>
  <c r="P45" i="2"/>
  <c r="U45" i="2" s="1"/>
  <c r="AC45" i="2"/>
  <c r="M50" i="8" s="1"/>
  <c r="P93" i="2"/>
  <c r="U93" i="2" s="1"/>
  <c r="AC93" i="2"/>
  <c r="M98" i="8" s="1"/>
  <c r="P88" i="2"/>
  <c r="U88" i="2" s="1"/>
  <c r="AC88" i="2"/>
  <c r="M93" i="8" s="1"/>
  <c r="P92" i="2"/>
  <c r="U92" i="2" s="1"/>
  <c r="AC92" i="2"/>
  <c r="M97" i="8" s="1"/>
  <c r="P80" i="2"/>
  <c r="U80" i="2" s="1"/>
  <c r="AC80" i="2"/>
  <c r="M85" i="8" s="1"/>
  <c r="P101" i="2"/>
  <c r="U101" i="2" s="1"/>
  <c r="AC101" i="2"/>
  <c r="M106" i="8" s="1"/>
  <c r="P89" i="2"/>
  <c r="U89" i="2" s="1"/>
  <c r="AC89" i="2"/>
  <c r="M94" i="8" s="1"/>
  <c r="P125" i="2"/>
  <c r="U125" i="2" s="1"/>
  <c r="AC125" i="2"/>
  <c r="M130" i="8" s="1"/>
  <c r="P98" i="2"/>
  <c r="U98" i="2" s="1"/>
  <c r="AC98" i="2"/>
  <c r="M103" i="8" s="1"/>
  <c r="P113" i="2"/>
  <c r="U113" i="2" s="1"/>
  <c r="AC113" i="2"/>
  <c r="M118" i="8" s="1"/>
  <c r="P119" i="2"/>
  <c r="U119" i="2" s="1"/>
  <c r="AC119" i="2"/>
  <c r="M124" i="8" s="1"/>
  <c r="P118" i="2"/>
  <c r="U118" i="2" s="1"/>
  <c r="AC118" i="2"/>
  <c r="M123" i="8" s="1"/>
  <c r="P136" i="2"/>
  <c r="U136" i="2" s="1"/>
  <c r="AC136" i="2"/>
  <c r="M141" i="8" s="1"/>
  <c r="P121" i="2"/>
  <c r="U121" i="2" s="1"/>
  <c r="AC121" i="2"/>
  <c r="M126" i="8" s="1"/>
  <c r="P133" i="2"/>
  <c r="U133" i="2" s="1"/>
  <c r="AC133" i="2"/>
  <c r="M138" i="8" s="1"/>
  <c r="P139" i="2"/>
  <c r="U139" i="2" s="1"/>
  <c r="AC139" i="2"/>
  <c r="M144" i="8" s="1"/>
  <c r="P145" i="2"/>
  <c r="U145" i="2" s="1"/>
  <c r="AC145" i="2"/>
  <c r="M150" i="8" s="1"/>
  <c r="P154" i="2"/>
  <c r="U154" i="2" s="1"/>
  <c r="AC154" i="2"/>
  <c r="M159" i="8" s="1"/>
  <c r="P86" i="2"/>
  <c r="U86" i="2" s="1"/>
  <c r="AC86" i="2"/>
  <c r="M91" i="8" s="1"/>
  <c r="P27" i="2"/>
  <c r="U27" i="2" s="1"/>
  <c r="AC27" i="2"/>
  <c r="P110" i="2"/>
  <c r="U110" i="2" s="1"/>
  <c r="AC110" i="2"/>
  <c r="M115" i="8" s="1"/>
  <c r="P68" i="2"/>
  <c r="U68" i="2" s="1"/>
  <c r="AC68" i="2"/>
  <c r="M73" i="8" s="1"/>
  <c r="P99" i="2"/>
  <c r="U99" i="2" s="1"/>
  <c r="AC99" i="2"/>
  <c r="M104" i="8" s="1"/>
  <c r="Q20" i="2"/>
  <c r="N20" i="2"/>
  <c r="N28" i="2"/>
  <c r="N41" i="2"/>
  <c r="N65" i="2"/>
  <c r="N16" i="2"/>
  <c r="N12" i="2"/>
  <c r="N37" i="2"/>
  <c r="N31" i="2"/>
  <c r="N51" i="2"/>
  <c r="N44" i="2"/>
  <c r="N46" i="2"/>
  <c r="N53" i="2"/>
  <c r="N47" i="2"/>
  <c r="N29" i="2"/>
  <c r="N90" i="2"/>
  <c r="N79" i="2"/>
  <c r="N62" i="2"/>
  <c r="N81" i="2"/>
  <c r="N105" i="2"/>
  <c r="N82" i="2"/>
  <c r="N115" i="2"/>
  <c r="N127" i="2"/>
  <c r="N109" i="2"/>
  <c r="N122" i="2"/>
  <c r="N134" i="2"/>
  <c r="N141" i="2"/>
  <c r="N142" i="2"/>
  <c r="N146" i="2"/>
  <c r="N135" i="2"/>
  <c r="N153" i="2"/>
  <c r="N48" i="2"/>
  <c r="N23" i="2"/>
  <c r="N129" i="2"/>
  <c r="N57" i="2"/>
  <c r="N107" i="2"/>
  <c r="N151" i="2"/>
  <c r="N7" i="2"/>
  <c r="N36" i="2"/>
  <c r="N33" i="2"/>
  <c r="N104" i="2"/>
  <c r="N116" i="2"/>
  <c r="N17" i="2"/>
  <c r="N22" i="2"/>
  <c r="N26" i="2"/>
  <c r="N10" i="2"/>
  <c r="N38" i="2"/>
  <c r="N34" i="2"/>
  <c r="N42" i="2"/>
  <c r="N54" i="2"/>
  <c r="N59" i="2"/>
  <c r="N71" i="2"/>
  <c r="N84" i="2"/>
  <c r="N35" i="2"/>
  <c r="N70" i="2"/>
  <c r="N75" i="2"/>
  <c r="N49" i="2"/>
  <c r="N66" i="2"/>
  <c r="N73" i="2"/>
  <c r="N76" i="2"/>
  <c r="N52" i="2"/>
  <c r="N63" i="2"/>
  <c r="N106" i="2"/>
  <c r="N94" i="2"/>
  <c r="N102" i="2"/>
  <c r="N114" i="2"/>
  <c r="N128" i="2"/>
  <c r="N131" i="2"/>
  <c r="N137" i="2"/>
  <c r="N143" i="2"/>
  <c r="N124" i="2"/>
  <c r="N150" i="2"/>
  <c r="N120" i="2"/>
  <c r="N147" i="2"/>
  <c r="N74" i="2"/>
  <c r="N95" i="2"/>
  <c r="N152" i="2"/>
  <c r="N19" i="2"/>
  <c r="N60" i="2"/>
  <c r="N8" i="2"/>
  <c r="N58" i="2"/>
  <c r="N87" i="2"/>
  <c r="N96" i="2"/>
  <c r="N149" i="2"/>
  <c r="N144" i="2"/>
  <c r="N13" i="2"/>
  <c r="N11" i="2"/>
  <c r="N14" i="2"/>
  <c r="N43" i="2"/>
  <c r="N50" i="2"/>
  <c r="N30" i="2"/>
  <c r="N61" i="2"/>
  <c r="N39" i="2"/>
  <c r="N64" i="2"/>
  <c r="N72" i="2"/>
  <c r="N83" i="2"/>
  <c r="N91" i="2"/>
  <c r="N55" i="2"/>
  <c r="N77" i="2"/>
  <c r="N97" i="2"/>
  <c r="N78" i="2"/>
  <c r="N112" i="2"/>
  <c r="N123" i="2"/>
  <c r="N85" i="2"/>
  <c r="N111" i="2"/>
  <c r="N117" i="2"/>
  <c r="N132" i="2"/>
  <c r="N140" i="2"/>
  <c r="N138" i="2"/>
  <c r="N130" i="2"/>
  <c r="N15" i="2"/>
  <c r="N103" i="2"/>
  <c r="N56" i="2"/>
  <c r="N148" i="2"/>
  <c r="N32" i="2"/>
  <c r="N67" i="2"/>
  <c r="N108" i="2"/>
  <c r="N24" i="2"/>
  <c r="N25" i="2"/>
  <c r="N100" i="2"/>
  <c r="N126" i="2"/>
  <c r="N9" i="2"/>
  <c r="N21" i="2"/>
  <c r="N18" i="2"/>
  <c r="N69" i="2"/>
  <c r="N40" i="2"/>
  <c r="N45" i="2"/>
  <c r="N93" i="2"/>
  <c r="N88" i="2"/>
  <c r="N92" i="2"/>
  <c r="N80" i="2"/>
  <c r="N101" i="2"/>
  <c r="N89" i="2"/>
  <c r="N125" i="2"/>
  <c r="N98" i="2"/>
  <c r="N113" i="2"/>
  <c r="N119" i="2"/>
  <c r="N118" i="2"/>
  <c r="N136" i="2"/>
  <c r="N121" i="2"/>
  <c r="N133" i="2"/>
  <c r="N139" i="2"/>
  <c r="N145" i="2"/>
  <c r="N154" i="2"/>
  <c r="N86" i="2"/>
  <c r="N27" i="2"/>
  <c r="N110" i="2"/>
  <c r="N68" i="2"/>
  <c r="N99" i="2"/>
  <c r="AN7" i="2"/>
  <c r="AS7" i="2" s="1"/>
  <c r="AD93" i="8"/>
  <c r="AD125" i="8"/>
  <c r="AD157" i="8"/>
  <c r="AD16" i="8"/>
  <c r="AD19" i="8"/>
  <c r="AD101" i="8"/>
  <c r="AD133" i="8"/>
  <c r="AD26" i="8"/>
  <c r="AD25" i="8"/>
  <c r="AR19" i="2"/>
  <c r="AR35" i="2"/>
  <c r="AR49" i="2"/>
  <c r="V54" i="8" s="1"/>
  <c r="AR67" i="2"/>
  <c r="AR89" i="2"/>
  <c r="AR107" i="2"/>
  <c r="AR125" i="2"/>
  <c r="AR141" i="2"/>
  <c r="AR11" i="2"/>
  <c r="AR33" i="2"/>
  <c r="AR95" i="2"/>
  <c r="V100" i="8" s="1"/>
  <c r="AR121" i="2"/>
  <c r="AR147" i="2"/>
  <c r="AR29" i="2"/>
  <c r="AR57" i="2"/>
  <c r="V62" i="8" s="1"/>
  <c r="AR79" i="2"/>
  <c r="AR93" i="2"/>
  <c r="AR129" i="2"/>
  <c r="AR149" i="2"/>
  <c r="V154" i="8" s="1"/>
  <c r="AR27" i="2"/>
  <c r="V32" i="8" s="1"/>
  <c r="AR53" i="2"/>
  <c r="AR73" i="2"/>
  <c r="AR91" i="2"/>
  <c r="V96" i="8" s="1"/>
  <c r="AR115" i="2"/>
  <c r="V120" i="8" s="1"/>
  <c r="AR137" i="2"/>
  <c r="AR153" i="2"/>
  <c r="AR17" i="2"/>
  <c r="V22" i="8" s="1"/>
  <c r="AR47" i="2"/>
  <c r="AR65" i="2"/>
  <c r="AR85" i="2"/>
  <c r="AR105" i="2"/>
  <c r="V110" i="8" s="1"/>
  <c r="AR123" i="2"/>
  <c r="V128" i="8" s="1"/>
  <c r="AD85" i="8"/>
  <c r="AD117" i="8"/>
  <c r="AD149" i="8"/>
  <c r="AD76" i="8"/>
  <c r="AD49" i="8"/>
  <c r="AD54" i="8"/>
  <c r="BQ8" i="2"/>
  <c r="AG13" i="8" s="1"/>
  <c r="BQ12" i="2"/>
  <c r="AG17" i="8" s="1"/>
  <c r="BQ16" i="2"/>
  <c r="AG21" i="8" s="1"/>
  <c r="BQ20" i="2"/>
  <c r="BQ24" i="2"/>
  <c r="AG29" i="8" s="1"/>
  <c r="BQ28" i="2"/>
  <c r="AG33" i="8" s="1"/>
  <c r="BQ32" i="2"/>
  <c r="BQ36" i="2"/>
  <c r="BQ40" i="2"/>
  <c r="AG45" i="8" s="1"/>
  <c r="BQ44" i="2"/>
  <c r="AG49" i="8" s="1"/>
  <c r="BQ48" i="2"/>
  <c r="BQ52" i="2"/>
  <c r="BQ56" i="2"/>
  <c r="AG61" i="8" s="1"/>
  <c r="BQ60" i="2"/>
  <c r="BQ64" i="2"/>
  <c r="BQ123" i="2"/>
  <c r="BQ127" i="2"/>
  <c r="AG132" i="8" s="1"/>
  <c r="BQ131" i="2"/>
  <c r="BQ135" i="2"/>
  <c r="BQ139" i="2"/>
  <c r="BQ143" i="2"/>
  <c r="AG148" i="8" s="1"/>
  <c r="BQ147" i="2"/>
  <c r="AG152" i="8" s="1"/>
  <c r="BQ151" i="2"/>
  <c r="AR143" i="2"/>
  <c r="T8" i="2"/>
  <c r="K13" i="8" s="1"/>
  <c r="T10" i="2"/>
  <c r="K15" i="8" s="1"/>
  <c r="T12" i="2"/>
  <c r="T14" i="2"/>
  <c r="T16" i="2"/>
  <c r="K21" i="8" s="1"/>
  <c r="T18" i="2"/>
  <c r="K23" i="8" s="1"/>
  <c r="T20" i="2"/>
  <c r="T22" i="2"/>
  <c r="T24" i="2"/>
  <c r="K29" i="8" s="1"/>
  <c r="T26" i="2"/>
  <c r="K31" i="8" s="1"/>
  <c r="T28" i="2"/>
  <c r="T30" i="2"/>
  <c r="T32" i="2"/>
  <c r="K37" i="8" s="1"/>
  <c r="T34" i="2"/>
  <c r="T36" i="2"/>
  <c r="T38" i="2"/>
  <c r="T40" i="2"/>
  <c r="K45" i="8" s="1"/>
  <c r="T42" i="2"/>
  <c r="T44" i="2"/>
  <c r="T46" i="2"/>
  <c r="T48" i="2"/>
  <c r="K53" i="8" s="1"/>
  <c r="T50" i="2"/>
  <c r="K55" i="8" s="1"/>
  <c r="T52" i="2"/>
  <c r="T54" i="2"/>
  <c r="T56" i="2"/>
  <c r="K61" i="8" s="1"/>
  <c r="T58" i="2"/>
  <c r="K63" i="8" s="1"/>
  <c r="T60" i="2"/>
  <c r="T64" i="2"/>
  <c r="T66" i="2"/>
  <c r="K71" i="8" s="1"/>
  <c r="T68" i="2"/>
  <c r="K73" i="8" s="1"/>
  <c r="T72" i="2"/>
  <c r="T74" i="2"/>
  <c r="T76" i="2"/>
  <c r="K81" i="8" s="1"/>
  <c r="T80" i="2"/>
  <c r="K85" i="8" s="1"/>
  <c r="T82" i="2"/>
  <c r="T84" i="2"/>
  <c r="T86" i="2"/>
  <c r="K91" i="8" s="1"/>
  <c r="T88" i="2"/>
  <c r="K93" i="8" s="1"/>
  <c r="T90" i="2"/>
  <c r="T92" i="2"/>
  <c r="T96" i="2"/>
  <c r="K101" i="8" s="1"/>
  <c r="T98" i="2"/>
  <c r="T100" i="2"/>
  <c r="T102" i="2"/>
  <c r="T104" i="2"/>
  <c r="K109" i="8" s="1"/>
  <c r="T106" i="2"/>
  <c r="K111" i="8" s="1"/>
  <c r="T112" i="2"/>
  <c r="T114" i="2"/>
  <c r="T116" i="2"/>
  <c r="K121" i="8" s="1"/>
  <c r="T120" i="2"/>
  <c r="K125" i="8" s="1"/>
  <c r="T122" i="2"/>
  <c r="T128" i="2"/>
  <c r="T130" i="2"/>
  <c r="K135" i="8" s="1"/>
  <c r="T132" i="2"/>
  <c r="T134" i="2"/>
  <c r="T138" i="2"/>
  <c r="T140" i="2"/>
  <c r="K145" i="8" s="1"/>
  <c r="T144" i="2"/>
  <c r="T146" i="2"/>
  <c r="T150" i="2"/>
  <c r="T152" i="2"/>
  <c r="K157" i="8" s="1"/>
  <c r="T154" i="2"/>
  <c r="K159" i="8" s="1"/>
  <c r="AR87" i="2"/>
  <c r="AR63" i="2"/>
  <c r="AR127" i="2"/>
  <c r="V132" i="8" s="1"/>
  <c r="AR23" i="2"/>
  <c r="AR55" i="2"/>
  <c r="AH63" i="8"/>
  <c r="AD63" i="8"/>
  <c r="AH152" i="8"/>
  <c r="AD152" i="8"/>
  <c r="BN143" i="2"/>
  <c r="AD148" i="8"/>
  <c r="AH111" i="8"/>
  <c r="AD111" i="8"/>
  <c r="T7" i="2"/>
  <c r="K12" i="8" s="1"/>
  <c r="T9" i="2"/>
  <c r="K14" i="8" s="1"/>
  <c r="T11" i="2"/>
  <c r="K16" i="8" s="1"/>
  <c r="T13" i="2"/>
  <c r="K18" i="8" s="1"/>
  <c r="T15" i="2"/>
  <c r="K20" i="8" s="1"/>
  <c r="T17" i="2"/>
  <c r="K22" i="8" s="1"/>
  <c r="T19" i="2"/>
  <c r="K24" i="8" s="1"/>
  <c r="T21" i="2"/>
  <c r="T23" i="2"/>
  <c r="T25" i="2"/>
  <c r="K30" i="8" s="1"/>
  <c r="T27" i="2"/>
  <c r="K32" i="8" s="1"/>
  <c r="T29" i="2"/>
  <c r="T31" i="2"/>
  <c r="T33" i="2"/>
  <c r="K38" i="8" s="1"/>
  <c r="T35" i="2"/>
  <c r="K40" i="8" s="1"/>
  <c r="T37" i="2"/>
  <c r="T39" i="2"/>
  <c r="T41" i="2"/>
  <c r="T43" i="2"/>
  <c r="K48" i="8" s="1"/>
  <c r="T45" i="2"/>
  <c r="K50" i="8" s="1"/>
  <c r="AR15" i="2"/>
  <c r="V20" i="8" s="1"/>
  <c r="AR25" i="2"/>
  <c r="V30" i="8" s="1"/>
  <c r="AR39" i="2"/>
  <c r="V44" i="8" s="1"/>
  <c r="AR59" i="2"/>
  <c r="AR77" i="2"/>
  <c r="AR99" i="2"/>
  <c r="V104" i="8" s="1"/>
  <c r="AR117" i="2"/>
  <c r="AR133" i="2"/>
  <c r="V138" i="8" s="1"/>
  <c r="AR21" i="2"/>
  <c r="V26" i="8" s="1"/>
  <c r="AR41" i="2"/>
  <c r="V46" i="8" s="1"/>
  <c r="AR61" i="2"/>
  <c r="V66" i="8" s="1"/>
  <c r="AR81" i="2"/>
  <c r="AR109" i="2"/>
  <c r="V114" i="8" s="1"/>
  <c r="AR135" i="2"/>
  <c r="AR8" i="2"/>
  <c r="V13" i="8" s="1"/>
  <c r="AR12" i="2"/>
  <c r="V17" i="8" s="1"/>
  <c r="AR16" i="2"/>
  <c r="AR20" i="2"/>
  <c r="V25" i="8" s="1"/>
  <c r="AR24" i="2"/>
  <c r="V29" i="8" s="1"/>
  <c r="AR28" i="2"/>
  <c r="AR32" i="2"/>
  <c r="BQ124" i="2"/>
  <c r="AG129" i="8" s="1"/>
  <c r="BQ144" i="2"/>
  <c r="BQ7" i="2"/>
  <c r="AG12" i="8" s="1"/>
  <c r="T47" i="2"/>
  <c r="T49" i="2"/>
  <c r="K54" i="8" s="1"/>
  <c r="T51" i="2"/>
  <c r="K56" i="8" s="1"/>
  <c r="T53" i="2"/>
  <c r="T55" i="2"/>
  <c r="T57" i="2"/>
  <c r="K62" i="8" s="1"/>
  <c r="T59" i="2"/>
  <c r="K64" i="8" s="1"/>
  <c r="T61" i="2"/>
  <c r="T63" i="2"/>
  <c r="T65" i="2"/>
  <c r="K70" i="8" s="1"/>
  <c r="T67" i="2"/>
  <c r="K72" i="8" s="1"/>
  <c r="T69" i="2"/>
  <c r="T71" i="2"/>
  <c r="T73" i="2"/>
  <c r="K78" i="8" s="1"/>
  <c r="T75" i="2"/>
  <c r="K80" i="8" s="1"/>
  <c r="T77" i="2"/>
  <c r="T79" i="2"/>
  <c r="T81" i="2"/>
  <c r="K86" i="8" s="1"/>
  <c r="T83" i="2"/>
  <c r="K88" i="8" s="1"/>
  <c r="T85" i="2"/>
  <c r="T87" i="2"/>
  <c r="T89" i="2"/>
  <c r="K94" i="8" s="1"/>
  <c r="T91" i="2"/>
  <c r="T93" i="2"/>
  <c r="T95" i="2"/>
  <c r="K100" i="8" s="1"/>
  <c r="T97" i="2"/>
  <c r="K102" i="8" s="1"/>
  <c r="T99" i="2"/>
  <c r="K104" i="8" s="1"/>
  <c r="T101" i="2"/>
  <c r="T103" i="2"/>
  <c r="T105" i="2"/>
  <c r="K110" i="8" s="1"/>
  <c r="T107" i="2"/>
  <c r="T109" i="2"/>
  <c r="T111" i="2"/>
  <c r="T113" i="2"/>
  <c r="K118" i="8" s="1"/>
  <c r="T115" i="2"/>
  <c r="K120" i="8" s="1"/>
  <c r="T117" i="2"/>
  <c r="T119" i="2"/>
  <c r="K124" i="8" s="1"/>
  <c r="T121" i="2"/>
  <c r="K126" i="8" s="1"/>
  <c r="T123" i="2"/>
  <c r="K128" i="8" s="1"/>
  <c r="T125" i="2"/>
  <c r="T127" i="2"/>
  <c r="T129" i="2"/>
  <c r="K134" i="8" s="1"/>
  <c r="T131" i="2"/>
  <c r="K136" i="8" s="1"/>
  <c r="T133" i="2"/>
  <c r="T135" i="2"/>
  <c r="T137" i="2"/>
  <c r="K142" i="8" s="1"/>
  <c r="T139" i="2"/>
  <c r="K144" i="8" s="1"/>
  <c r="T141" i="2"/>
  <c r="T143" i="2"/>
  <c r="K148" i="8" s="1"/>
  <c r="T147" i="2"/>
  <c r="K152" i="8" s="1"/>
  <c r="T149" i="2"/>
  <c r="K154" i="8" s="1"/>
  <c r="T151" i="2"/>
  <c r="BQ14" i="2"/>
  <c r="AG19" i="8" s="1"/>
  <c r="BQ34" i="2"/>
  <c r="AG39" i="8" s="1"/>
  <c r="BQ66" i="2"/>
  <c r="AG71" i="8" s="1"/>
  <c r="BQ74" i="2"/>
  <c r="AG79" i="8" s="1"/>
  <c r="BQ98" i="2"/>
  <c r="AG103" i="8" s="1"/>
  <c r="BQ102" i="2"/>
  <c r="AG107" i="8" s="1"/>
  <c r="BQ114" i="2"/>
  <c r="AG119" i="8" s="1"/>
  <c r="BQ118" i="2"/>
  <c r="AG123" i="8" s="1"/>
  <c r="BQ9" i="2"/>
  <c r="BQ13" i="2"/>
  <c r="AG18" i="8" s="1"/>
  <c r="BQ17" i="2"/>
  <c r="AG22" i="8" s="1"/>
  <c r="BQ21" i="2"/>
  <c r="AG26" i="8" s="1"/>
  <c r="BQ25" i="2"/>
  <c r="AG30" i="8" s="1"/>
  <c r="BQ29" i="2"/>
  <c r="AG34" i="8" s="1"/>
  <c r="BQ33" i="2"/>
  <c r="AG38" i="8" s="1"/>
  <c r="BQ37" i="2"/>
  <c r="AG42" i="8" s="1"/>
  <c r="BQ41" i="2"/>
  <c r="AG46" i="8" s="1"/>
  <c r="BQ45" i="2"/>
  <c r="AG50" i="8" s="1"/>
  <c r="BQ49" i="2"/>
  <c r="AG54" i="8" s="1"/>
  <c r="BQ53" i="2"/>
  <c r="AG58" i="8" s="1"/>
  <c r="BQ57" i="2"/>
  <c r="BQ61" i="2"/>
  <c r="AG66" i="8" s="1"/>
  <c r="BQ65" i="2"/>
  <c r="AG70" i="8" s="1"/>
  <c r="BQ69" i="2"/>
  <c r="BQ73" i="2"/>
  <c r="BQ77" i="2"/>
  <c r="AG82" i="8" s="1"/>
  <c r="BQ81" i="2"/>
  <c r="AG86" i="8" s="1"/>
  <c r="BQ85" i="2"/>
  <c r="AG90" i="8" s="1"/>
  <c r="BQ89" i="2"/>
  <c r="AG94" i="8" s="1"/>
  <c r="BQ93" i="2"/>
  <c r="AG98" i="8" s="1"/>
  <c r="BQ97" i="2"/>
  <c r="AG102" i="8" s="1"/>
  <c r="BQ113" i="2"/>
  <c r="AH102" i="8"/>
  <c r="BN97" i="2"/>
  <c r="BN101" i="2"/>
  <c r="BN55" i="2"/>
  <c r="BN22" i="2"/>
  <c r="BN25" i="2"/>
  <c r="BN9" i="2"/>
  <c r="AH142" i="8"/>
  <c r="BN137" i="2"/>
  <c r="T145" i="2"/>
  <c r="K150" i="8" s="1"/>
  <c r="T153" i="2"/>
  <c r="K158" i="8" s="1"/>
  <c r="AR151" i="2"/>
  <c r="BQ10" i="2"/>
  <c r="AG15" i="8" s="1"/>
  <c r="BQ18" i="2"/>
  <c r="AG23" i="8" s="1"/>
  <c r="BQ22" i="2"/>
  <c r="AG27" i="8" s="1"/>
  <c r="BQ26" i="2"/>
  <c r="AG31" i="8" s="1"/>
  <c r="BQ30" i="2"/>
  <c r="AG35" i="8" s="1"/>
  <c r="BQ38" i="2"/>
  <c r="AG43" i="8" s="1"/>
  <c r="BQ42" i="2"/>
  <c r="AG47" i="8" s="1"/>
  <c r="BQ46" i="2"/>
  <c r="AG51" i="8" s="1"/>
  <c r="BQ50" i="2"/>
  <c r="BQ54" i="2"/>
  <c r="AG59" i="8" s="1"/>
  <c r="BQ58" i="2"/>
  <c r="AG63" i="8" s="1"/>
  <c r="BQ62" i="2"/>
  <c r="AG67" i="8" s="1"/>
  <c r="BQ70" i="2"/>
  <c r="BQ78" i="2"/>
  <c r="AG83" i="8" s="1"/>
  <c r="BQ82" i="2"/>
  <c r="AG87" i="8" s="1"/>
  <c r="BQ86" i="2"/>
  <c r="AG91" i="8" s="1"/>
  <c r="BQ90" i="2"/>
  <c r="AG95" i="8" s="1"/>
  <c r="BQ94" i="2"/>
  <c r="AG99" i="8" s="1"/>
  <c r="BQ106" i="2"/>
  <c r="AG111" i="8" s="1"/>
  <c r="BQ110" i="2"/>
  <c r="AG115" i="8" s="1"/>
  <c r="BQ122" i="2"/>
  <c r="AG127" i="8" s="1"/>
  <c r="BQ126" i="2"/>
  <c r="AG131" i="8" s="1"/>
  <c r="BQ130" i="2"/>
  <c r="AG135" i="8" s="1"/>
  <c r="BQ134" i="2"/>
  <c r="AG139" i="8" s="1"/>
  <c r="BQ138" i="2"/>
  <c r="BQ142" i="2"/>
  <c r="AG147" i="8" s="1"/>
  <c r="BQ146" i="2"/>
  <c r="BQ150" i="2"/>
  <c r="BQ154" i="2"/>
  <c r="AG159" i="8" s="1"/>
  <c r="BQ101" i="2"/>
  <c r="AG106" i="8" s="1"/>
  <c r="BQ105" i="2"/>
  <c r="AG110" i="8" s="1"/>
  <c r="BQ109" i="2"/>
  <c r="BQ117" i="2"/>
  <c r="AG122" i="8" s="1"/>
  <c r="BQ121" i="2"/>
  <c r="AG126" i="8" s="1"/>
  <c r="BQ125" i="2"/>
  <c r="AG130" i="8" s="1"/>
  <c r="BQ129" i="2"/>
  <c r="AG134" i="8" s="1"/>
  <c r="BQ133" i="2"/>
  <c r="AG138" i="8" s="1"/>
  <c r="BQ137" i="2"/>
  <c r="AG142" i="8" s="1"/>
  <c r="BQ141" i="2"/>
  <c r="AG146" i="8" s="1"/>
  <c r="BQ145" i="2"/>
  <c r="AG150" i="8" s="1"/>
  <c r="BQ149" i="2"/>
  <c r="AG154" i="8" s="1"/>
  <c r="BQ153" i="2"/>
  <c r="AG158" i="8" s="1"/>
  <c r="AH21" i="8"/>
  <c r="BN16" i="2"/>
  <c r="AH37" i="8"/>
  <c r="BN32" i="2"/>
  <c r="AH92" i="8"/>
  <c r="BN87" i="2"/>
  <c r="AH112" i="8"/>
  <c r="BN107" i="2"/>
  <c r="AH128" i="8"/>
  <c r="BN123" i="2"/>
  <c r="AH42" i="8"/>
  <c r="BN37" i="2"/>
  <c r="AH64" i="8"/>
  <c r="BN59" i="2"/>
  <c r="AH94" i="8"/>
  <c r="BN89" i="2"/>
  <c r="AH144" i="8"/>
  <c r="BN139" i="2"/>
  <c r="BN10" i="2"/>
  <c r="AH31" i="8"/>
  <c r="BN26" i="2"/>
  <c r="AH72" i="8"/>
  <c r="BN67" i="2"/>
  <c r="AH80" i="8"/>
  <c r="BN75" i="2"/>
  <c r="AH98" i="8"/>
  <c r="BN93" i="2"/>
  <c r="AH118" i="8"/>
  <c r="BN113" i="2"/>
  <c r="AH126" i="8"/>
  <c r="BN121" i="2"/>
  <c r="AH158" i="8"/>
  <c r="BN153" i="2"/>
  <c r="AH20" i="8"/>
  <c r="BN15" i="2"/>
  <c r="AH36" i="8"/>
  <c r="BN31" i="2"/>
  <c r="AH43" i="8"/>
  <c r="BN38" i="2"/>
  <c r="AH47" i="8"/>
  <c r="BN42" i="2"/>
  <c r="AH51" i="8"/>
  <c r="BN46" i="2"/>
  <c r="AH59" i="8"/>
  <c r="BN54" i="2"/>
  <c r="BN58" i="2"/>
  <c r="AH67" i="8"/>
  <c r="BN62" i="2"/>
  <c r="AH71" i="8"/>
  <c r="BN66" i="2"/>
  <c r="AH75" i="8"/>
  <c r="BN70" i="2"/>
  <c r="AH79" i="8"/>
  <c r="BN74" i="2"/>
  <c r="AH83" i="8"/>
  <c r="BN78" i="2"/>
  <c r="AH87" i="8"/>
  <c r="BN82" i="2"/>
  <c r="AH91" i="8"/>
  <c r="BN86" i="2"/>
  <c r="AH95" i="8"/>
  <c r="BN90" i="2"/>
  <c r="AH99" i="8"/>
  <c r="BN94" i="2"/>
  <c r="AH103" i="8"/>
  <c r="BN98" i="2"/>
  <c r="AH107" i="8"/>
  <c r="BN102" i="2"/>
  <c r="AH115" i="8"/>
  <c r="BN110" i="2"/>
  <c r="AH119" i="8"/>
  <c r="BN114" i="2"/>
  <c r="AH123" i="8"/>
  <c r="BN118" i="2"/>
  <c r="AH127" i="8"/>
  <c r="BN122" i="2"/>
  <c r="BN126" i="2"/>
  <c r="AH139" i="8"/>
  <c r="BN134" i="2"/>
  <c r="AH143" i="8"/>
  <c r="BN138" i="2"/>
  <c r="AH147" i="8"/>
  <c r="BN142" i="2"/>
  <c r="AH151" i="8"/>
  <c r="BN146" i="2"/>
  <c r="AH155" i="8"/>
  <c r="BN150" i="2"/>
  <c r="AH159" i="8"/>
  <c r="BN154" i="2"/>
  <c r="BN147" i="2"/>
  <c r="AH33" i="8"/>
  <c r="BN28" i="2"/>
  <c r="AH56" i="8"/>
  <c r="BN51" i="2"/>
  <c r="AH100" i="8"/>
  <c r="BN95" i="2"/>
  <c r="AH114" i="8"/>
  <c r="BN109" i="2"/>
  <c r="AH148" i="8"/>
  <c r="AH38" i="8"/>
  <c r="BN33" i="2"/>
  <c r="AH24" i="8"/>
  <c r="BN19" i="2"/>
  <c r="AH44" i="8"/>
  <c r="BN39" i="2"/>
  <c r="AH48" i="8"/>
  <c r="BN43" i="2"/>
  <c r="AH52" i="8"/>
  <c r="BN47" i="2"/>
  <c r="AH62" i="8"/>
  <c r="BN57" i="2"/>
  <c r="AH70" i="8"/>
  <c r="BN65" i="2"/>
  <c r="AH88" i="8"/>
  <c r="BN83" i="2"/>
  <c r="AH35" i="8"/>
  <c r="BN30" i="2"/>
  <c r="AR36" i="2"/>
  <c r="AR40" i="2"/>
  <c r="V45" i="8" s="1"/>
  <c r="AR44" i="2"/>
  <c r="V49" i="8" s="1"/>
  <c r="AR48" i="2"/>
  <c r="V53" i="8" s="1"/>
  <c r="AR52" i="2"/>
  <c r="V57" i="8" s="1"/>
  <c r="AR56" i="2"/>
  <c r="V61" i="8" s="1"/>
  <c r="AR60" i="2"/>
  <c r="V65" i="8" s="1"/>
  <c r="AR64" i="2"/>
  <c r="V69" i="8" s="1"/>
  <c r="AR68" i="2"/>
  <c r="V73" i="8" s="1"/>
  <c r="AR72" i="2"/>
  <c r="V77" i="8" s="1"/>
  <c r="AR76" i="2"/>
  <c r="V81" i="8" s="1"/>
  <c r="AR80" i="2"/>
  <c r="AR84" i="2"/>
  <c r="V89" i="8" s="1"/>
  <c r="AR88" i="2"/>
  <c r="V93" i="8" s="1"/>
  <c r="AR92" i="2"/>
  <c r="V97" i="8" s="1"/>
  <c r="AR96" i="2"/>
  <c r="V101" i="8" s="1"/>
  <c r="AR100" i="2"/>
  <c r="V105" i="8" s="1"/>
  <c r="AR104" i="2"/>
  <c r="V109" i="8" s="1"/>
  <c r="AR108" i="2"/>
  <c r="V113" i="8" s="1"/>
  <c r="AR112" i="2"/>
  <c r="V117" i="8" s="1"/>
  <c r="AR116" i="2"/>
  <c r="V121" i="8" s="1"/>
  <c r="AR120" i="2"/>
  <c r="V125" i="8" s="1"/>
  <c r="AR124" i="2"/>
  <c r="V129" i="8" s="1"/>
  <c r="AR128" i="2"/>
  <c r="V133" i="8" s="1"/>
  <c r="AR132" i="2"/>
  <c r="AR136" i="2"/>
  <c r="V141" i="8" s="1"/>
  <c r="AR140" i="2"/>
  <c r="V145" i="8" s="1"/>
  <c r="AR144" i="2"/>
  <c r="V149" i="8" s="1"/>
  <c r="AR148" i="2"/>
  <c r="V153" i="8" s="1"/>
  <c r="AR152" i="2"/>
  <c r="V157" i="8" s="1"/>
  <c r="AR13" i="2"/>
  <c r="V18" i="8" s="1"/>
  <c r="AR45" i="2"/>
  <c r="V50" i="8" s="1"/>
  <c r="AR69" i="2"/>
  <c r="V74" i="8" s="1"/>
  <c r="AR101" i="2"/>
  <c r="AR119" i="2"/>
  <c r="V124" i="8" s="1"/>
  <c r="AR139" i="2"/>
  <c r="V144" i="8" s="1"/>
  <c r="AR7" i="2"/>
  <c r="V12" i="8" s="1"/>
  <c r="AR43" i="2"/>
  <c r="V48" i="8" s="1"/>
  <c r="AR83" i="2"/>
  <c r="V88" i="8" s="1"/>
  <c r="AR103" i="2"/>
  <c r="V108" i="8" s="1"/>
  <c r="AR145" i="2"/>
  <c r="AR9" i="2"/>
  <c r="V14" i="8" s="1"/>
  <c r="AR37" i="2"/>
  <c r="V42" i="8" s="1"/>
  <c r="AR75" i="2"/>
  <c r="V80" i="8" s="1"/>
  <c r="AR97" i="2"/>
  <c r="V102" i="8" s="1"/>
  <c r="AR113" i="2"/>
  <c r="V118" i="8" s="1"/>
  <c r="AR131" i="2"/>
  <c r="V136" i="8" s="1"/>
  <c r="BQ68" i="2"/>
  <c r="AG73" i="8" s="1"/>
  <c r="BQ72" i="2"/>
  <c r="AG77" i="8" s="1"/>
  <c r="BQ76" i="2"/>
  <c r="AG81" i="8" s="1"/>
  <c r="BQ80" i="2"/>
  <c r="AG85" i="8" s="1"/>
  <c r="BQ84" i="2"/>
  <c r="AG89" i="8" s="1"/>
  <c r="BQ88" i="2"/>
  <c r="AG93" i="8" s="1"/>
  <c r="BQ92" i="2"/>
  <c r="AG97" i="8" s="1"/>
  <c r="BQ96" i="2"/>
  <c r="AG101" i="8" s="1"/>
  <c r="BQ100" i="2"/>
  <c r="BQ104" i="2"/>
  <c r="AG109" i="8" s="1"/>
  <c r="BQ108" i="2"/>
  <c r="AG113" i="8" s="1"/>
  <c r="BQ112" i="2"/>
  <c r="AG117" i="8" s="1"/>
  <c r="BQ116" i="2"/>
  <c r="AG121" i="8" s="1"/>
  <c r="BQ120" i="2"/>
  <c r="AG125" i="8" s="1"/>
  <c r="BQ128" i="2"/>
  <c r="AG133" i="8" s="1"/>
  <c r="BQ132" i="2"/>
  <c r="AG137" i="8" s="1"/>
  <c r="BQ136" i="2"/>
  <c r="AG141" i="8" s="1"/>
  <c r="BQ140" i="2"/>
  <c r="AG145" i="8" s="1"/>
  <c r="BQ148" i="2"/>
  <c r="AG153" i="8" s="1"/>
  <c r="BQ152" i="2"/>
  <c r="AG157" i="8" s="1"/>
  <c r="AH86" i="8"/>
  <c r="BN81" i="2"/>
  <c r="BN141" i="2"/>
  <c r="BN105" i="2"/>
  <c r="AH66" i="8"/>
  <c r="BN61" i="2"/>
  <c r="BN48" i="2"/>
  <c r="AH57" i="8"/>
  <c r="BN52" i="2"/>
  <c r="AH138" i="8"/>
  <c r="BN133" i="2"/>
  <c r="AH34" i="8"/>
  <c r="BN29" i="2"/>
  <c r="T62" i="2"/>
  <c r="K67" i="8" s="1"/>
  <c r="T70" i="2"/>
  <c r="T78" i="2"/>
  <c r="K83" i="8" s="1"/>
  <c r="T94" i="2"/>
  <c r="T108" i="2"/>
  <c r="K113" i="8" s="1"/>
  <c r="T110" i="2"/>
  <c r="K115" i="8" s="1"/>
  <c r="T118" i="2"/>
  <c r="K123" i="8" s="1"/>
  <c r="T124" i="2"/>
  <c r="K129" i="8" s="1"/>
  <c r="T126" i="2"/>
  <c r="K131" i="8" s="1"/>
  <c r="T136" i="2"/>
  <c r="K141" i="8" s="1"/>
  <c r="T142" i="2"/>
  <c r="K147" i="8" s="1"/>
  <c r="T148" i="2"/>
  <c r="K153" i="8" s="1"/>
  <c r="AR51" i="2"/>
  <c r="V56" i="8" s="1"/>
  <c r="AR71" i="2"/>
  <c r="V76" i="8" s="1"/>
  <c r="AR10" i="2"/>
  <c r="V15" i="8" s="1"/>
  <c r="AR14" i="2"/>
  <c r="V19" i="8" s="1"/>
  <c r="AR18" i="2"/>
  <c r="V23" i="8" s="1"/>
  <c r="AR22" i="2"/>
  <c r="V27" i="8" s="1"/>
  <c r="AR26" i="2"/>
  <c r="V31" i="8" s="1"/>
  <c r="AR30" i="2"/>
  <c r="V35" i="8" s="1"/>
  <c r="AR34" i="2"/>
  <c r="V39" i="8" s="1"/>
  <c r="AR38" i="2"/>
  <c r="AR42" i="2"/>
  <c r="V47" i="8" s="1"/>
  <c r="AR46" i="2"/>
  <c r="V51" i="8" s="1"/>
  <c r="AR50" i="2"/>
  <c r="V55" i="8" s="1"/>
  <c r="AR54" i="2"/>
  <c r="V59" i="8" s="1"/>
  <c r="AR58" i="2"/>
  <c r="V63" i="8" s="1"/>
  <c r="AR62" i="2"/>
  <c r="V67" i="8" s="1"/>
  <c r="AR66" i="2"/>
  <c r="V71" i="8" s="1"/>
  <c r="AR70" i="2"/>
  <c r="AR74" i="2"/>
  <c r="V79" i="8" s="1"/>
  <c r="AR78" i="2"/>
  <c r="V83" i="8" s="1"/>
  <c r="AR82" i="2"/>
  <c r="AR86" i="2"/>
  <c r="V91" i="8" s="1"/>
  <c r="AR90" i="2"/>
  <c r="V95" i="8" s="1"/>
  <c r="AR94" i="2"/>
  <c r="V99" i="8" s="1"/>
  <c r="AR98" i="2"/>
  <c r="V103" i="8" s="1"/>
  <c r="AR102" i="2"/>
  <c r="AR106" i="2"/>
  <c r="V111" i="8" s="1"/>
  <c r="AR110" i="2"/>
  <c r="V115" i="8" s="1"/>
  <c r="AR114" i="2"/>
  <c r="V119" i="8" s="1"/>
  <c r="AR118" i="2"/>
  <c r="V123" i="8" s="1"/>
  <c r="AR122" i="2"/>
  <c r="V127" i="8" s="1"/>
  <c r="AR126" i="2"/>
  <c r="AR130" i="2"/>
  <c r="V135" i="8" s="1"/>
  <c r="AR134" i="2"/>
  <c r="V139" i="8" s="1"/>
  <c r="AR138" i="2"/>
  <c r="V143" i="8" s="1"/>
  <c r="AR142" i="2"/>
  <c r="V147" i="8" s="1"/>
  <c r="AR146" i="2"/>
  <c r="V151" i="8" s="1"/>
  <c r="AR150" i="2"/>
  <c r="V155" i="8" s="1"/>
  <c r="AR154" i="2"/>
  <c r="V159" i="8" s="1"/>
  <c r="AR111" i="2"/>
  <c r="V116" i="8" s="1"/>
  <c r="AR31" i="2"/>
  <c r="V36" i="8" s="1"/>
  <c r="BQ11" i="2"/>
  <c r="AG16" i="8" s="1"/>
  <c r="BQ15" i="2"/>
  <c r="AG20" i="8" s="1"/>
  <c r="BQ19" i="2"/>
  <c r="AG24" i="8" s="1"/>
  <c r="BQ23" i="2"/>
  <c r="AG28" i="8" s="1"/>
  <c r="BQ27" i="2"/>
  <c r="AG32" i="8" s="1"/>
  <c r="BQ31" i="2"/>
  <c r="AG36" i="8" s="1"/>
  <c r="BQ35" i="2"/>
  <c r="AG40" i="8" s="1"/>
  <c r="BQ39" i="2"/>
  <c r="AG44" i="8" s="1"/>
  <c r="BQ43" i="2"/>
  <c r="BQ47" i="2"/>
  <c r="AG52" i="8" s="1"/>
  <c r="BQ51" i="2"/>
  <c r="AG56" i="8" s="1"/>
  <c r="BQ55" i="2"/>
  <c r="AG60" i="8" s="1"/>
  <c r="BQ59" i="2"/>
  <c r="AG64" i="8" s="1"/>
  <c r="BQ63" i="2"/>
  <c r="AG68" i="8" s="1"/>
  <c r="BQ67" i="2"/>
  <c r="AG72" i="8" s="1"/>
  <c r="BQ71" i="2"/>
  <c r="AG76" i="8" s="1"/>
  <c r="BQ75" i="2"/>
  <c r="AG80" i="8" s="1"/>
  <c r="BQ79" i="2"/>
  <c r="AG84" i="8" s="1"/>
  <c r="BQ83" i="2"/>
  <c r="AG88" i="8" s="1"/>
  <c r="BQ87" i="2"/>
  <c r="AG92" i="8" s="1"/>
  <c r="BQ91" i="2"/>
  <c r="AG96" i="8" s="1"/>
  <c r="BQ95" i="2"/>
  <c r="AG100" i="8" s="1"/>
  <c r="BQ99" i="2"/>
  <c r="AG104" i="8" s="1"/>
  <c r="BQ103" i="2"/>
  <c r="AG108" i="8" s="1"/>
  <c r="BQ107" i="2"/>
  <c r="AG112" i="8" s="1"/>
  <c r="BQ111" i="2"/>
  <c r="AG116" i="8" s="1"/>
  <c r="BQ115" i="2"/>
  <c r="AG120" i="8" s="1"/>
  <c r="BQ119" i="2"/>
  <c r="AG124" i="8" s="1"/>
  <c r="AH29" i="8"/>
  <c r="BN24" i="2"/>
  <c r="AH90" i="8"/>
  <c r="BN85" i="2"/>
  <c r="AH104" i="8"/>
  <c r="BN99" i="2"/>
  <c r="AH124" i="8"/>
  <c r="BN119" i="2"/>
  <c r="BN125" i="2"/>
  <c r="AH26" i="8"/>
  <c r="BN21" i="2"/>
  <c r="AH58" i="8"/>
  <c r="BN53" i="2"/>
  <c r="AH82" i="8"/>
  <c r="BN77" i="2"/>
  <c r="AH96" i="8"/>
  <c r="BN91" i="2"/>
  <c r="BN145" i="2"/>
  <c r="BN18" i="2"/>
  <c r="AH39" i="8"/>
  <c r="BN34" i="2"/>
  <c r="AH74" i="8"/>
  <c r="BN69" i="2"/>
  <c r="AH84" i="8"/>
  <c r="BN79" i="2"/>
  <c r="AH116" i="8"/>
  <c r="BN111" i="2"/>
  <c r="AH122" i="8"/>
  <c r="BN117" i="2"/>
  <c r="AH154" i="8"/>
  <c r="BN149" i="2"/>
  <c r="AH28" i="8"/>
  <c r="BN23" i="2"/>
  <c r="AH41" i="8"/>
  <c r="BN36" i="2"/>
  <c r="AH45" i="8"/>
  <c r="BN40" i="2"/>
  <c r="AH49" i="8"/>
  <c r="BN44" i="2"/>
  <c r="AH55" i="8"/>
  <c r="BN50" i="2"/>
  <c r="AH61" i="8"/>
  <c r="BN56" i="2"/>
  <c r="AH65" i="8"/>
  <c r="BN60" i="2"/>
  <c r="AH69" i="8"/>
  <c r="BN64" i="2"/>
  <c r="AH73" i="8"/>
  <c r="BN68" i="2"/>
  <c r="AH77" i="8"/>
  <c r="BN72" i="2"/>
  <c r="AH81" i="8"/>
  <c r="BN76" i="2"/>
  <c r="AH85" i="8"/>
  <c r="BN80" i="2"/>
  <c r="AH89" i="8"/>
  <c r="BN84" i="2"/>
  <c r="AH93" i="8"/>
  <c r="BN88" i="2"/>
  <c r="AH97" i="8"/>
  <c r="BN92" i="2"/>
  <c r="AH101" i="8"/>
  <c r="BN96" i="2"/>
  <c r="AH105" i="8"/>
  <c r="BN100" i="2"/>
  <c r="AH109" i="8"/>
  <c r="BN104" i="2"/>
  <c r="AH113" i="8"/>
  <c r="BN108" i="2"/>
  <c r="AH117" i="8"/>
  <c r="BN112" i="2"/>
  <c r="AH121" i="8"/>
  <c r="BN116" i="2"/>
  <c r="AH125" i="8"/>
  <c r="BN120" i="2"/>
  <c r="AH129" i="8"/>
  <c r="BN124" i="2"/>
  <c r="BN128" i="2"/>
  <c r="BN132" i="2"/>
  <c r="BN140" i="2"/>
  <c r="AH149" i="8"/>
  <c r="BN144" i="2"/>
  <c r="AH153" i="8"/>
  <c r="BN148" i="2"/>
  <c r="AH157" i="8"/>
  <c r="BN152" i="2"/>
  <c r="AH134" i="8"/>
  <c r="BN129" i="2"/>
  <c r="AH25" i="8"/>
  <c r="BN20" i="2"/>
  <c r="AH40" i="8"/>
  <c r="BN35" i="2"/>
  <c r="AH78" i="8"/>
  <c r="BN73" i="2"/>
  <c r="AH108" i="8"/>
  <c r="BN103" i="2"/>
  <c r="BN135" i="2"/>
  <c r="AH156" i="8"/>
  <c r="BN151" i="2"/>
  <c r="BN11" i="2"/>
  <c r="BN27" i="2"/>
  <c r="AH46" i="8"/>
  <c r="BN41" i="2"/>
  <c r="AH50" i="8"/>
  <c r="BN45" i="2"/>
  <c r="AH54" i="8"/>
  <c r="BN49" i="2"/>
  <c r="AH68" i="8"/>
  <c r="BN63" i="2"/>
  <c r="AH76" i="8"/>
  <c r="BN71" i="2"/>
  <c r="AH120" i="8"/>
  <c r="BN115" i="2"/>
  <c r="AH19" i="8"/>
  <c r="BN14" i="2"/>
  <c r="BN13" i="2"/>
  <c r="BN17" i="2"/>
  <c r="BN12" i="2"/>
  <c r="AD151" i="8"/>
  <c r="AY50" i="2"/>
  <c r="BC50" i="2" s="1"/>
  <c r="AA55" i="8" s="1"/>
  <c r="AD35" i="8"/>
  <c r="AD51" i="8"/>
  <c r="P36" i="8"/>
  <c r="P110" i="8"/>
  <c r="P22" i="8"/>
  <c r="P148" i="8"/>
  <c r="P77" i="8"/>
  <c r="P63" i="8"/>
  <c r="P125" i="8"/>
  <c r="P83" i="8"/>
  <c r="P74" i="8"/>
  <c r="P129" i="8"/>
  <c r="P79" i="8"/>
  <c r="P123" i="8"/>
  <c r="P54" i="8"/>
  <c r="P65" i="8"/>
  <c r="P131" i="8"/>
  <c r="P142" i="8"/>
  <c r="P17" i="8"/>
  <c r="P38" i="8"/>
  <c r="P24" i="8"/>
  <c r="P49" i="8"/>
  <c r="P144" i="8"/>
  <c r="P61" i="8"/>
  <c r="P104" i="8"/>
  <c r="P116" i="8"/>
  <c r="P94" i="8"/>
  <c r="AD61" i="8"/>
  <c r="AD90" i="8"/>
  <c r="AD39" i="8"/>
  <c r="AD103" i="8"/>
  <c r="AD143" i="8"/>
  <c r="AD100" i="8"/>
  <c r="AD41" i="8"/>
  <c r="AD48" i="8"/>
  <c r="AD62" i="8"/>
  <c r="AD88" i="8"/>
  <c r="P42" i="8"/>
  <c r="P147" i="8"/>
  <c r="P115" i="8"/>
  <c r="P73" i="8"/>
  <c r="P87" i="8"/>
  <c r="P158" i="8"/>
  <c r="P67" i="8"/>
  <c r="P86" i="8"/>
  <c r="P62" i="8"/>
  <c r="P152" i="8"/>
  <c r="P122" i="8"/>
  <c r="AD77" i="8"/>
  <c r="AD43" i="8"/>
  <c r="AD71" i="8"/>
  <c r="AD127" i="8"/>
  <c r="AD159" i="8"/>
  <c r="AD36" i="8"/>
  <c r="AD33" i="8"/>
  <c r="AD75" i="8"/>
  <c r="P143" i="8"/>
  <c r="P135" i="8"/>
  <c r="P43" i="8"/>
  <c r="P46" i="8"/>
  <c r="P156" i="8"/>
  <c r="P66" i="8"/>
  <c r="P53" i="8"/>
  <c r="P155" i="8"/>
  <c r="P32" i="8"/>
  <c r="P159" i="8"/>
  <c r="X27" i="8"/>
  <c r="AY22" i="2"/>
  <c r="P157" i="8"/>
  <c r="AD42" i="8"/>
  <c r="AD139" i="8"/>
  <c r="AD95" i="8"/>
  <c r="AD128" i="8"/>
  <c r="AD24" i="8"/>
  <c r="AD147" i="8"/>
  <c r="P130" i="8"/>
  <c r="X17" i="8"/>
  <c r="AY102" i="2"/>
  <c r="BC102" i="2" s="1"/>
  <c r="AA107" i="8" s="1"/>
  <c r="AX69" i="2"/>
  <c r="AY69" i="2"/>
  <c r="BC69" i="2" s="1"/>
  <c r="AA74" i="8" s="1"/>
  <c r="X39" i="8"/>
  <c r="X37" i="8"/>
  <c r="X36" i="8"/>
  <c r="X18" i="8"/>
  <c r="X21" i="8"/>
  <c r="AY138" i="2"/>
  <c r="BC138" i="2" s="1"/>
  <c r="AA143" i="8" s="1"/>
  <c r="AX134" i="2"/>
  <c r="AY134" i="2"/>
  <c r="BC134" i="2" s="1"/>
  <c r="AA139" i="8" s="1"/>
  <c r="AD20" i="8"/>
  <c r="AY147" i="2"/>
  <c r="BC147" i="2" s="1"/>
  <c r="AA152" i="8" s="1"/>
  <c r="X14" i="8"/>
  <c r="X26" i="8"/>
  <c r="X24" i="8"/>
  <c r="AX135" i="2"/>
  <c r="AY135" i="2"/>
  <c r="BC135" i="2" s="1"/>
  <c r="AA140" i="8" s="1"/>
  <c r="AY18" i="2"/>
  <c r="X13" i="8"/>
  <c r="X29" i="8"/>
  <c r="X22" i="8"/>
  <c r="X38" i="8"/>
  <c r="X32" i="8"/>
  <c r="AY14" i="2"/>
  <c r="X30" i="8"/>
  <c r="X28" i="8"/>
  <c r="X25" i="8"/>
  <c r="X33" i="8"/>
  <c r="AY15" i="2"/>
  <c r="BC15" i="2" s="1"/>
  <c r="AA20" i="8" s="1"/>
  <c r="AD82" i="8"/>
  <c r="AD87" i="8"/>
  <c r="AD126" i="8"/>
  <c r="AY60" i="2"/>
  <c r="BC60" i="2" s="1"/>
  <c r="AA65" i="8" s="1"/>
  <c r="X16" i="8"/>
  <c r="X15" i="8"/>
  <c r="AX29" i="2"/>
  <c r="AY29" i="2"/>
  <c r="AK56" i="8"/>
  <c r="CA51" i="2"/>
  <c r="AL56" i="8" s="1"/>
  <c r="AM56" i="8"/>
  <c r="AK114" i="8"/>
  <c r="AM114" i="8"/>
  <c r="CA109" i="2"/>
  <c r="AL114" i="8" s="1"/>
  <c r="AK136" i="8"/>
  <c r="AM136" i="8"/>
  <c r="CA131" i="2"/>
  <c r="AL136" i="8" s="1"/>
  <c r="AK79" i="8"/>
  <c r="AM79" i="8"/>
  <c r="CA74" i="2"/>
  <c r="AL79" i="8" s="1"/>
  <c r="AK78" i="8"/>
  <c r="AM78" i="8"/>
  <c r="CA73" i="2"/>
  <c r="AL78" i="8" s="1"/>
  <c r="AK133" i="8"/>
  <c r="AM133" i="8"/>
  <c r="CA128" i="2"/>
  <c r="AL133" i="8" s="1"/>
  <c r="AK110" i="8"/>
  <c r="AM110" i="8"/>
  <c r="CA105" i="2"/>
  <c r="AL110" i="8" s="1"/>
  <c r="AK128" i="8"/>
  <c r="CA123" i="2"/>
  <c r="AL128" i="8" s="1"/>
  <c r="AM128" i="8"/>
  <c r="AK34" i="8"/>
  <c r="AM34" i="8"/>
  <c r="CA29" i="2"/>
  <c r="AL34" i="8" s="1"/>
  <c r="AK140" i="8"/>
  <c r="AM140" i="8"/>
  <c r="CA135" i="2"/>
  <c r="AL140" i="8" s="1"/>
  <c r="AK124" i="8"/>
  <c r="AM124" i="8"/>
  <c r="CA119" i="2"/>
  <c r="AL124" i="8" s="1"/>
  <c r="AK43" i="8"/>
  <c r="AM43" i="8"/>
  <c r="CA38" i="2"/>
  <c r="AL43" i="8" s="1"/>
  <c r="AK95" i="8"/>
  <c r="AM95" i="8"/>
  <c r="CA90" i="2"/>
  <c r="AL95" i="8" s="1"/>
  <c r="AK29" i="8"/>
  <c r="AM29" i="8"/>
  <c r="CA24" i="2"/>
  <c r="AL29" i="8" s="1"/>
  <c r="AK74" i="8"/>
  <c r="AM74" i="8"/>
  <c r="CA69" i="2"/>
  <c r="AL74" i="8" s="1"/>
  <c r="AK116" i="8"/>
  <c r="AM116" i="8"/>
  <c r="CA111" i="2"/>
  <c r="AL116" i="8" s="1"/>
  <c r="AK154" i="8"/>
  <c r="AM154" i="8"/>
  <c r="CA149" i="2"/>
  <c r="AL154" i="8" s="1"/>
  <c r="AK77" i="8"/>
  <c r="AM77" i="8"/>
  <c r="CA72" i="2"/>
  <c r="AL77" i="8" s="1"/>
  <c r="AK64" i="8"/>
  <c r="CA59" i="2"/>
  <c r="AL64" i="8" s="1"/>
  <c r="AM64" i="8"/>
  <c r="AK91" i="8"/>
  <c r="AM91" i="8"/>
  <c r="CA86" i="2"/>
  <c r="AL91" i="8" s="1"/>
  <c r="AK147" i="8"/>
  <c r="AM147" i="8"/>
  <c r="CA142" i="2"/>
  <c r="AL147" i="8" s="1"/>
  <c r="AK155" i="8"/>
  <c r="AM155" i="8"/>
  <c r="CA150" i="2"/>
  <c r="AL155" i="8" s="1"/>
  <c r="AK148" i="8"/>
  <c r="AM148" i="8"/>
  <c r="CA143" i="2"/>
  <c r="AL148" i="8" s="1"/>
  <c r="AK54" i="8"/>
  <c r="CA49" i="2"/>
  <c r="AL54" i="8" s="1"/>
  <c r="AM54" i="8"/>
  <c r="AK106" i="8"/>
  <c r="AM106" i="8"/>
  <c r="CA101" i="2"/>
  <c r="AL106" i="8" s="1"/>
  <c r="AK159" i="8"/>
  <c r="AM159" i="8"/>
  <c r="CA154" i="2"/>
  <c r="AL159" i="8" s="1"/>
  <c r="AK122" i="8"/>
  <c r="AM122" i="8"/>
  <c r="CA117" i="2"/>
  <c r="AL122" i="8" s="1"/>
  <c r="AK22" i="8"/>
  <c r="AM22" i="8"/>
  <c r="CA17" i="2"/>
  <c r="AL22" i="8" s="1"/>
  <c r="AK88" i="8"/>
  <c r="CA83" i="2"/>
  <c r="AL88" i="8" s="1"/>
  <c r="AM88" i="8"/>
  <c r="AD124" i="8"/>
  <c r="AK26" i="8"/>
  <c r="AM26" i="8"/>
  <c r="CA21" i="2"/>
  <c r="AL26" i="8" s="1"/>
  <c r="AK53" i="8"/>
  <c r="AM53" i="8"/>
  <c r="CA48" i="2"/>
  <c r="AL53" i="8" s="1"/>
  <c r="AK85" i="8"/>
  <c r="AM85" i="8"/>
  <c r="CA80" i="2"/>
  <c r="AL85" i="8" s="1"/>
  <c r="AK18" i="8"/>
  <c r="AM18" i="8"/>
  <c r="CA13" i="2"/>
  <c r="AL18" i="8" s="1"/>
  <c r="AK98" i="8"/>
  <c r="AM98" i="8"/>
  <c r="CA93" i="2"/>
  <c r="AL98" i="8" s="1"/>
  <c r="AK21" i="8"/>
  <c r="AM21" i="8"/>
  <c r="CA16" i="2"/>
  <c r="AL21" i="8" s="1"/>
  <c r="AK42" i="8"/>
  <c r="AM42" i="8"/>
  <c r="CA37" i="2"/>
  <c r="AL42" i="8" s="1"/>
  <c r="AK126" i="8"/>
  <c r="AM126" i="8"/>
  <c r="CA121" i="2"/>
  <c r="AL126" i="8" s="1"/>
  <c r="AK139" i="8"/>
  <c r="AM139" i="8"/>
  <c r="CA134" i="2"/>
  <c r="AL139" i="8" s="1"/>
  <c r="AK14" i="8"/>
  <c r="AM14" i="8"/>
  <c r="CA9" i="2"/>
  <c r="AL14" i="8" s="1"/>
  <c r="AK39" i="8"/>
  <c r="AM39" i="8"/>
  <c r="CA34" i="2"/>
  <c r="AL39" i="8" s="1"/>
  <c r="AK142" i="8"/>
  <c r="AM142" i="8"/>
  <c r="CA137" i="2"/>
  <c r="AL142" i="8" s="1"/>
  <c r="AK89" i="8"/>
  <c r="AM89" i="8"/>
  <c r="CA84" i="2"/>
  <c r="AL89" i="8" s="1"/>
  <c r="AD150" i="8"/>
  <c r="AK69" i="8"/>
  <c r="AM69" i="8"/>
  <c r="CA64" i="2"/>
  <c r="AL69" i="8" s="1"/>
  <c r="AK90" i="8"/>
  <c r="AM90" i="8"/>
  <c r="CA85" i="2"/>
  <c r="AL90" i="8" s="1"/>
  <c r="AK86" i="8"/>
  <c r="AM86" i="8"/>
  <c r="CA81" i="2"/>
  <c r="AL86" i="8" s="1"/>
  <c r="AK82" i="8"/>
  <c r="AM82" i="8"/>
  <c r="CA77" i="2"/>
  <c r="AL82" i="8" s="1"/>
  <c r="AK61" i="8"/>
  <c r="AM61" i="8"/>
  <c r="CA56" i="2"/>
  <c r="AL61" i="8" s="1"/>
  <c r="AK71" i="8"/>
  <c r="AM71" i="8"/>
  <c r="CA66" i="2"/>
  <c r="AL71" i="8" s="1"/>
  <c r="AD115" i="8"/>
  <c r="AD38" i="8"/>
  <c r="AD123" i="8"/>
  <c r="AD104" i="8"/>
  <c r="AD15" i="8"/>
  <c r="AD59" i="8"/>
  <c r="AD83" i="8"/>
  <c r="AD114" i="8"/>
  <c r="AD67" i="8"/>
  <c r="AD44" i="8"/>
  <c r="AD64" i="8"/>
  <c r="AD91" i="8"/>
  <c r="AD122" i="8"/>
  <c r="AD119" i="8"/>
  <c r="AD155" i="8"/>
  <c r="AD52" i="8"/>
  <c r="AD107" i="8"/>
  <c r="AD70" i="8"/>
  <c r="AD99" i="8"/>
  <c r="AD56" i="8"/>
  <c r="AD47" i="8"/>
  <c r="AD118" i="8"/>
  <c r="AD131" i="8"/>
  <c r="AD23" i="8"/>
  <c r="AD116" i="8"/>
  <c r="AD96" i="8"/>
  <c r="AD50" i="8"/>
  <c r="AD94" i="8"/>
  <c r="AD120" i="8"/>
  <c r="AD58" i="8"/>
  <c r="AD65" i="8"/>
  <c r="AD98" i="8"/>
  <c r="AD80" i="8"/>
  <c r="AD79" i="8"/>
  <c r="AD92" i="8"/>
  <c r="AD112" i="8"/>
  <c r="AD129" i="8"/>
  <c r="AD158" i="8"/>
  <c r="AD72" i="8"/>
  <c r="AD29" i="8"/>
  <c r="AD73" i="8"/>
  <c r="AD31" i="8"/>
  <c r="AD132" i="8"/>
  <c r="AD81" i="8"/>
  <c r="AD145" i="8"/>
  <c r="AD134" i="8"/>
  <c r="AD74" i="8"/>
  <c r="AD68" i="8"/>
  <c r="AD89" i="8"/>
  <c r="AD153" i="8"/>
  <c r="AD137" i="8"/>
  <c r="BW129" i="2"/>
  <c r="CB129" i="2" s="1"/>
  <c r="AD156" i="8"/>
  <c r="AD97" i="8"/>
  <c r="AD37" i="8"/>
  <c r="AD28" i="8"/>
  <c r="AD105" i="8"/>
  <c r="AD154" i="8"/>
  <c r="AD32" i="8"/>
  <c r="AD113" i="8"/>
  <c r="AD45" i="8"/>
  <c r="AD108" i="8"/>
  <c r="AD40" i="8"/>
  <c r="AD121" i="8"/>
  <c r="AD140" i="8"/>
  <c r="BW68" i="2"/>
  <c r="CB68" i="2" s="1"/>
  <c r="AD21" i="8"/>
  <c r="AD130" i="8"/>
  <c r="AD144" i="8"/>
  <c r="AD55" i="8"/>
  <c r="AD84" i="8"/>
  <c r="BW60" i="2"/>
  <c r="CB60" i="2" s="1"/>
  <c r="BW127" i="2"/>
  <c r="CB127" i="2" s="1"/>
  <c r="BW32" i="2"/>
  <c r="CB32" i="2" s="1"/>
  <c r="BW10" i="2"/>
  <c r="CB10" i="2" s="1"/>
  <c r="AD78" i="8"/>
  <c r="AG25" i="8"/>
  <c r="AG41" i="8"/>
  <c r="AG55" i="8"/>
  <c r="AG143" i="8"/>
  <c r="AG151" i="8"/>
  <c r="AG114" i="8"/>
  <c r="AG37" i="8"/>
  <c r="AG53" i="8"/>
  <c r="AG69" i="8"/>
  <c r="AG128" i="8"/>
  <c r="AG136" i="8"/>
  <c r="AG144" i="8"/>
  <c r="AG57" i="8"/>
  <c r="AG65" i="8"/>
  <c r="AG105" i="8"/>
  <c r="AG140" i="8"/>
  <c r="AG156" i="8"/>
  <c r="AG14" i="8"/>
  <c r="AG62" i="8"/>
  <c r="AG78" i="8"/>
  <c r="AG118" i="8"/>
  <c r="AG149" i="8"/>
  <c r="AG48" i="8"/>
  <c r="AG74" i="8"/>
  <c r="AG75" i="8"/>
  <c r="AG155" i="8"/>
  <c r="AX15" i="2"/>
  <c r="AD110" i="8"/>
  <c r="BW8" i="2"/>
  <c r="CB8" i="2" s="1"/>
  <c r="AD17" i="8"/>
  <c r="AD102" i="8"/>
  <c r="AD18" i="8"/>
  <c r="AD27" i="8"/>
  <c r="AD30" i="8"/>
  <c r="AD34" i="8"/>
  <c r="AD142" i="8"/>
  <c r="AD146" i="8"/>
  <c r="AD106" i="8"/>
  <c r="AD86" i="8"/>
  <c r="AD57" i="8"/>
  <c r="AD66" i="8"/>
  <c r="AD22" i="8"/>
  <c r="AD53" i="8"/>
  <c r="AD60" i="8"/>
  <c r="AD138" i="8"/>
  <c r="AD14" i="8"/>
  <c r="V64" i="8"/>
  <c r="V21" i="8"/>
  <c r="V37" i="8"/>
  <c r="V85" i="8"/>
  <c r="V24" i="8"/>
  <c r="V94" i="8"/>
  <c r="V130" i="8"/>
  <c r="V16" i="8"/>
  <c r="V152" i="8"/>
  <c r="V34" i="8"/>
  <c r="V84" i="8"/>
  <c r="V58" i="8"/>
  <c r="V142" i="8"/>
  <c r="V52" i="8"/>
  <c r="V90" i="8"/>
  <c r="V98" i="8"/>
  <c r="V134" i="8"/>
  <c r="V78" i="8"/>
  <c r="V158" i="8"/>
  <c r="V70" i="8"/>
  <c r="V148" i="8"/>
  <c r="AX49" i="2"/>
  <c r="BD49" i="2" s="1"/>
  <c r="BC49" i="2"/>
  <c r="AA54" i="8" s="1"/>
  <c r="BC74" i="2"/>
  <c r="AA79" i="8" s="1"/>
  <c r="BC91" i="2"/>
  <c r="AA96" i="8" s="1"/>
  <c r="BC52" i="2"/>
  <c r="AA57" i="8" s="1"/>
  <c r="AX125" i="2"/>
  <c r="BD125" i="2" s="1"/>
  <c r="BC125" i="2"/>
  <c r="AA130" i="8" s="1"/>
  <c r="AX57" i="2"/>
  <c r="BD57" i="2" s="1"/>
  <c r="BC57" i="2"/>
  <c r="AA62" i="8" s="1"/>
  <c r="AX27" i="2"/>
  <c r="BD27" i="2" s="1"/>
  <c r="AX112" i="2"/>
  <c r="BD112" i="2" s="1"/>
  <c r="BC112" i="2"/>
  <c r="AA117" i="8" s="1"/>
  <c r="AX111" i="2"/>
  <c r="BD111" i="2" s="1"/>
  <c r="BC111" i="2"/>
  <c r="AA116" i="8" s="1"/>
  <c r="AX36" i="2"/>
  <c r="BD36" i="2" s="1"/>
  <c r="BC36" i="2"/>
  <c r="AA41" i="8" s="1"/>
  <c r="AX9" i="2"/>
  <c r="BD9" i="2" s="1"/>
  <c r="AX75" i="2"/>
  <c r="BD75" i="2" s="1"/>
  <c r="BC75" i="2"/>
  <c r="AA80" i="8" s="1"/>
  <c r="AX116" i="2"/>
  <c r="BD116" i="2" s="1"/>
  <c r="BC116" i="2"/>
  <c r="AA121" i="8" s="1"/>
  <c r="AX26" i="2"/>
  <c r="BD26" i="2" s="1"/>
  <c r="AX81" i="2"/>
  <c r="BD81" i="2" s="1"/>
  <c r="BC81" i="2"/>
  <c r="AA86" i="8" s="1"/>
  <c r="AX38" i="2"/>
  <c r="BD38" i="2" s="1"/>
  <c r="AX22" i="2"/>
  <c r="BD22" i="2" s="1"/>
  <c r="BC59" i="2"/>
  <c r="AA64" i="8" s="1"/>
  <c r="AX92" i="2"/>
  <c r="BD92" i="2" s="1"/>
  <c r="BC92" i="2"/>
  <c r="AA97" i="8" s="1"/>
  <c r="BC65" i="2"/>
  <c r="AA70" i="8" s="1"/>
  <c r="AX88" i="2"/>
  <c r="BD88" i="2" s="1"/>
  <c r="BC88" i="2"/>
  <c r="AA93" i="8" s="1"/>
  <c r="BC103" i="2"/>
  <c r="AA108" i="8" s="1"/>
  <c r="AX127" i="2"/>
  <c r="BD127" i="2" s="1"/>
  <c r="BC127" i="2"/>
  <c r="AA132" i="8" s="1"/>
  <c r="AX77" i="2"/>
  <c r="BD77" i="2" s="1"/>
  <c r="BC77" i="2"/>
  <c r="AA82" i="8" s="1"/>
  <c r="AX121" i="2"/>
  <c r="BD121" i="2" s="1"/>
  <c r="BC121" i="2"/>
  <c r="AA126" i="8" s="1"/>
  <c r="AX142" i="2"/>
  <c r="BD142" i="2" s="1"/>
  <c r="AX85" i="2"/>
  <c r="BD85" i="2" s="1"/>
  <c r="BC85" i="2"/>
  <c r="AA90" i="8" s="1"/>
  <c r="BC44" i="2"/>
  <c r="AA49" i="8" s="1"/>
  <c r="BC106" i="2"/>
  <c r="AA111" i="8" s="1"/>
  <c r="BC110" i="2"/>
  <c r="AA115" i="8" s="1"/>
  <c r="AX32" i="2"/>
  <c r="BD32" i="2" s="1"/>
  <c r="AX41" i="2"/>
  <c r="BD41" i="2" s="1"/>
  <c r="BC41" i="2"/>
  <c r="AA46" i="8" s="1"/>
  <c r="AX48" i="2"/>
  <c r="BD48" i="2" s="1"/>
  <c r="BC48" i="2"/>
  <c r="AA53" i="8" s="1"/>
  <c r="BC70" i="2"/>
  <c r="AA75" i="8" s="1"/>
  <c r="BC132" i="2"/>
  <c r="AA137" i="8" s="1"/>
  <c r="AX149" i="2"/>
  <c r="BD149" i="2" s="1"/>
  <c r="BC149" i="2"/>
  <c r="AA154" i="8" s="1"/>
  <c r="BC151" i="2"/>
  <c r="AA156" i="8" s="1"/>
  <c r="AX53" i="2"/>
  <c r="BD53" i="2" s="1"/>
  <c r="BC53" i="2"/>
  <c r="AA58" i="8" s="1"/>
  <c r="AX90" i="2"/>
  <c r="BD90" i="2" s="1"/>
  <c r="BC90" i="2"/>
  <c r="AA95" i="8" s="1"/>
  <c r="AX97" i="2"/>
  <c r="BD97" i="2" s="1"/>
  <c r="BC97" i="2"/>
  <c r="AA102" i="8" s="1"/>
  <c r="BC122" i="2"/>
  <c r="AA127" i="8" s="1"/>
  <c r="AX24" i="2"/>
  <c r="BD24" i="2" s="1"/>
  <c r="AX96" i="2"/>
  <c r="BD96" i="2" s="1"/>
  <c r="BC96" i="2"/>
  <c r="AA101" i="8" s="1"/>
  <c r="AX17" i="2"/>
  <c r="BD17" i="2" s="1"/>
  <c r="AX56" i="2"/>
  <c r="BD56" i="2" s="1"/>
  <c r="BC56" i="2"/>
  <c r="AA61" i="8" s="1"/>
  <c r="AX80" i="2"/>
  <c r="BD80" i="2" s="1"/>
  <c r="BC80" i="2"/>
  <c r="AA85" i="8" s="1"/>
  <c r="BC118" i="2"/>
  <c r="AA123" i="8" s="1"/>
  <c r="AX144" i="2"/>
  <c r="BD144" i="2" s="1"/>
  <c r="BC144" i="2"/>
  <c r="AA149" i="8" s="1"/>
  <c r="AX152" i="2"/>
  <c r="BD152" i="2" s="1"/>
  <c r="BC130" i="2"/>
  <c r="AA135" i="8" s="1"/>
  <c r="BC145" i="2"/>
  <c r="AA150" i="8" s="1"/>
  <c r="AX45" i="2"/>
  <c r="BD45" i="2" s="1"/>
  <c r="AX37" i="2"/>
  <c r="BD37" i="2" s="1"/>
  <c r="BC37" i="2"/>
  <c r="AA42" i="8" s="1"/>
  <c r="AX83" i="2"/>
  <c r="BD83" i="2" s="1"/>
  <c r="BC83" i="2"/>
  <c r="AA88" i="8" s="1"/>
  <c r="AX62" i="2"/>
  <c r="BD62" i="2" s="1"/>
  <c r="BC62" i="2"/>
  <c r="AA67" i="8" s="1"/>
  <c r="BC114" i="2"/>
  <c r="AA119" i="8" s="1"/>
  <c r="AX43" i="2"/>
  <c r="BD43" i="2" s="1"/>
  <c r="BC43" i="2"/>
  <c r="AA48" i="8" s="1"/>
  <c r="AX137" i="2"/>
  <c r="BD137" i="2" s="1"/>
  <c r="BC137" i="2"/>
  <c r="AA142" i="8" s="1"/>
  <c r="BC98" i="2"/>
  <c r="AA103" i="8" s="1"/>
  <c r="AX11" i="2"/>
  <c r="BD11" i="2" s="1"/>
  <c r="BC79" i="2"/>
  <c r="AA84" i="8" s="1"/>
  <c r="AX108" i="2"/>
  <c r="BD108" i="2" s="1"/>
  <c r="BC108" i="2"/>
  <c r="AA113" i="8" s="1"/>
  <c r="AX129" i="2"/>
  <c r="BD129" i="2" s="1"/>
  <c r="BC129" i="2"/>
  <c r="AA134" i="8" s="1"/>
  <c r="AX146" i="2"/>
  <c r="BD146" i="2" s="1"/>
  <c r="BC146" i="2"/>
  <c r="AA151" i="8" s="1"/>
  <c r="AX54" i="2"/>
  <c r="BD54" i="2" s="1"/>
  <c r="BC54" i="2"/>
  <c r="AA59" i="8" s="1"/>
  <c r="BC55" i="2"/>
  <c r="AA60" i="8" s="1"/>
  <c r="AX115" i="2"/>
  <c r="BD115" i="2" s="1"/>
  <c r="BC115" i="2"/>
  <c r="AA120" i="8" s="1"/>
  <c r="AX84" i="2"/>
  <c r="BD84" i="2" s="1"/>
  <c r="BC84" i="2"/>
  <c r="AA89" i="8" s="1"/>
  <c r="AX28" i="2"/>
  <c r="BD28" i="2" s="1"/>
  <c r="AX99" i="2"/>
  <c r="BD99" i="2" s="1"/>
  <c r="BC99" i="2"/>
  <c r="AA104" i="8" s="1"/>
  <c r="BC139" i="2"/>
  <c r="AA144" i="8" s="1"/>
  <c r="AX136" i="2"/>
  <c r="BD136" i="2" s="1"/>
  <c r="AX133" i="2"/>
  <c r="BD133" i="2" s="1"/>
  <c r="BC133" i="2"/>
  <c r="AA138" i="8" s="1"/>
  <c r="BC64" i="2"/>
  <c r="AA69" i="8" s="1"/>
  <c r="AX138" i="2"/>
  <c r="BD138" i="2" s="1"/>
  <c r="AX20" i="2"/>
  <c r="BD20" i="2" s="1"/>
  <c r="BC35" i="2"/>
  <c r="AA40" i="8" s="1"/>
  <c r="BC61" i="2"/>
  <c r="AA66" i="8" s="1"/>
  <c r="AX60" i="2"/>
  <c r="BD60" i="2" s="1"/>
  <c r="AX154" i="2"/>
  <c r="BD154" i="2" s="1"/>
  <c r="BC154" i="2"/>
  <c r="AA159" i="8" s="1"/>
  <c r="BC47" i="2"/>
  <c r="AA52" i="8" s="1"/>
  <c r="AX140" i="2"/>
  <c r="BD140" i="2" s="1"/>
  <c r="BC140" i="2"/>
  <c r="AA145" i="8" s="1"/>
  <c r="AX51" i="2"/>
  <c r="BD51" i="2" s="1"/>
  <c r="BC51" i="2"/>
  <c r="AA56" i="8" s="1"/>
  <c r="AX10" i="2"/>
  <c r="BD10" i="2" s="1"/>
  <c r="V156" i="8"/>
  <c r="V150" i="8"/>
  <c r="AX64" i="2"/>
  <c r="BD64" i="2" s="1"/>
  <c r="U30" i="8"/>
  <c r="U34" i="8"/>
  <c r="U157" i="8"/>
  <c r="U131" i="8"/>
  <c r="U104" i="8"/>
  <c r="U93" i="8"/>
  <c r="U146" i="8"/>
  <c r="U100" i="8"/>
  <c r="U132" i="8"/>
  <c r="W132" i="8"/>
  <c r="W71" i="8"/>
  <c r="U71" i="8"/>
  <c r="W103" i="8"/>
  <c r="U103" i="8"/>
  <c r="W135" i="8"/>
  <c r="U135" i="8"/>
  <c r="U52" i="8"/>
  <c r="U36" i="8"/>
  <c r="W36" i="8"/>
  <c r="U105" i="8"/>
  <c r="W102" i="8"/>
  <c r="U102" i="8"/>
  <c r="U91" i="8"/>
  <c r="W91" i="8"/>
  <c r="U40" i="8"/>
  <c r="W40" i="8"/>
  <c r="W117" i="8"/>
  <c r="U117" i="8"/>
  <c r="U50" i="8"/>
  <c r="U28" i="8"/>
  <c r="W28" i="8"/>
  <c r="U38" i="8"/>
  <c r="U24" i="8"/>
  <c r="U39" i="8"/>
  <c r="U41" i="8"/>
  <c r="U81" i="8"/>
  <c r="U113" i="8"/>
  <c r="U145" i="8"/>
  <c r="W46" i="8"/>
  <c r="U46" i="8"/>
  <c r="W78" i="8"/>
  <c r="U78" i="8"/>
  <c r="W110" i="8"/>
  <c r="U110" i="8"/>
  <c r="U142" i="8"/>
  <c r="U156" i="8"/>
  <c r="W156" i="8"/>
  <c r="U67" i="8"/>
  <c r="W99" i="8"/>
  <c r="U99" i="8"/>
  <c r="W147" i="8"/>
  <c r="U147" i="8"/>
  <c r="U48" i="8"/>
  <c r="U80" i="8"/>
  <c r="U112" i="8"/>
  <c r="U144" i="8"/>
  <c r="W125" i="8"/>
  <c r="U125" i="8"/>
  <c r="W69" i="8"/>
  <c r="U69" i="8"/>
  <c r="W141" i="8"/>
  <c r="U141" i="8"/>
  <c r="U58" i="8"/>
  <c r="W58" i="8"/>
  <c r="U90" i="8"/>
  <c r="U122" i="8"/>
  <c r="U154" i="8"/>
  <c r="W154" i="8"/>
  <c r="U140" i="8"/>
  <c r="U111" i="8"/>
  <c r="U60" i="8"/>
  <c r="W60" i="8"/>
  <c r="BW96" i="2"/>
  <c r="CB96" i="2" s="1"/>
  <c r="U17" i="8"/>
  <c r="W17" i="8"/>
  <c r="U14" i="8"/>
  <c r="U20" i="8"/>
  <c r="U32" i="8"/>
  <c r="W21" i="8"/>
  <c r="U21" i="8"/>
  <c r="U18" i="8"/>
  <c r="U49" i="8"/>
  <c r="W49" i="8"/>
  <c r="U89" i="8"/>
  <c r="U121" i="8"/>
  <c r="W121" i="8"/>
  <c r="U153" i="8"/>
  <c r="W153" i="8"/>
  <c r="U54" i="8"/>
  <c r="U86" i="8"/>
  <c r="U118" i="8"/>
  <c r="U150" i="8"/>
  <c r="U43" i="8"/>
  <c r="W43" i="8"/>
  <c r="U75" i="8"/>
  <c r="U115" i="8"/>
  <c r="W115" i="8"/>
  <c r="U155" i="8"/>
  <c r="U56" i="8"/>
  <c r="W56" i="8"/>
  <c r="U88" i="8"/>
  <c r="W88" i="8"/>
  <c r="U120" i="8"/>
  <c r="W120" i="8"/>
  <c r="U53" i="8"/>
  <c r="W149" i="8"/>
  <c r="U149" i="8"/>
  <c r="W77" i="8"/>
  <c r="U77" i="8"/>
  <c r="U148" i="8"/>
  <c r="U66" i="8"/>
  <c r="U98" i="8"/>
  <c r="W98" i="8"/>
  <c r="U130" i="8"/>
  <c r="U33" i="8"/>
  <c r="W33" i="8"/>
  <c r="W37" i="8"/>
  <c r="U37" i="8"/>
  <c r="U137" i="8"/>
  <c r="W137" i="8"/>
  <c r="U139" i="8"/>
  <c r="U136" i="8"/>
  <c r="W136" i="8"/>
  <c r="U82" i="8"/>
  <c r="BW139" i="2"/>
  <c r="CB139" i="2" s="1"/>
  <c r="U76" i="8"/>
  <c r="W76" i="8"/>
  <c r="U116" i="8"/>
  <c r="U87" i="8"/>
  <c r="U119" i="8"/>
  <c r="W119" i="8"/>
  <c r="U159" i="8"/>
  <c r="W159" i="8"/>
  <c r="U68" i="8"/>
  <c r="W68" i="8"/>
  <c r="U16" i="8"/>
  <c r="U73" i="8"/>
  <c r="W70" i="8"/>
  <c r="U70" i="8"/>
  <c r="U59" i="8"/>
  <c r="W59" i="8"/>
  <c r="U72" i="8"/>
  <c r="U61" i="8"/>
  <c r="U114" i="8"/>
  <c r="AX19" i="2"/>
  <c r="BD19" i="2" s="1"/>
  <c r="AX103" i="2"/>
  <c r="BD103" i="2" s="1"/>
  <c r="U108" i="8"/>
  <c r="U79" i="8"/>
  <c r="W79" i="8"/>
  <c r="U151" i="8"/>
  <c r="W151" i="8"/>
  <c r="AX59" i="2"/>
  <c r="BD59" i="2" s="1"/>
  <c r="U25" i="8"/>
  <c r="W22" i="8"/>
  <c r="U22" i="8"/>
  <c r="U27" i="8"/>
  <c r="W27" i="8"/>
  <c r="U15" i="8"/>
  <c r="U26" i="8"/>
  <c r="U57" i="8"/>
  <c r="W57" i="8"/>
  <c r="U97" i="8"/>
  <c r="U129" i="8"/>
  <c r="W129" i="8"/>
  <c r="U133" i="8"/>
  <c r="U62" i="8"/>
  <c r="W94" i="8"/>
  <c r="U94" i="8"/>
  <c r="U126" i="8"/>
  <c r="W158" i="8"/>
  <c r="U158" i="8"/>
  <c r="U51" i="8"/>
  <c r="U83" i="8"/>
  <c r="U123" i="8"/>
  <c r="W123" i="8"/>
  <c r="U109" i="8"/>
  <c r="U64" i="8"/>
  <c r="W64" i="8"/>
  <c r="U96" i="8"/>
  <c r="W96" i="8"/>
  <c r="U128" i="8"/>
  <c r="W128" i="8"/>
  <c r="U101" i="8"/>
  <c r="U45" i="8"/>
  <c r="W85" i="8"/>
  <c r="U85" i="8"/>
  <c r="U42" i="8"/>
  <c r="U74" i="8"/>
  <c r="U106" i="8"/>
  <c r="W106" i="8"/>
  <c r="U138" i="8"/>
  <c r="U92" i="8"/>
  <c r="U124" i="8"/>
  <c r="U63" i="8"/>
  <c r="U95" i="8"/>
  <c r="W127" i="8"/>
  <c r="U127" i="8"/>
  <c r="U44" i="8"/>
  <c r="W44" i="8"/>
  <c r="U84" i="8"/>
  <c r="W84" i="8"/>
  <c r="V82" i="8"/>
  <c r="V122" i="8"/>
  <c r="V86" i="8"/>
  <c r="V140" i="8"/>
  <c r="V33" i="8"/>
  <c r="V41" i="8"/>
  <c r="V137" i="8"/>
  <c r="V106" i="8"/>
  <c r="K156" i="8"/>
  <c r="V43" i="8"/>
  <c r="V75" i="8"/>
  <c r="V107" i="8"/>
  <c r="V131" i="8"/>
  <c r="V92" i="8"/>
  <c r="V68" i="8"/>
  <c r="V28" i="8"/>
  <c r="V60" i="8"/>
  <c r="BW50" i="2"/>
  <c r="CB50" i="2" s="1"/>
  <c r="BW42" i="2"/>
  <c r="CB42" i="2" s="1"/>
  <c r="AX130" i="2"/>
  <c r="BD130" i="2" s="1"/>
  <c r="V87" i="8"/>
  <c r="AX23" i="2"/>
  <c r="BD23" i="2" s="1"/>
  <c r="BW18" i="2"/>
  <c r="CB18" i="2" s="1"/>
  <c r="AX14" i="2"/>
  <c r="BD14" i="2" s="1"/>
  <c r="BW70" i="2"/>
  <c r="CB70" i="2" s="1"/>
  <c r="BW138" i="2"/>
  <c r="CB138" i="2" s="1"/>
  <c r="BW140" i="2"/>
  <c r="CB140" i="2" s="1"/>
  <c r="V40" i="8"/>
  <c r="V72" i="8"/>
  <c r="V112" i="8"/>
  <c r="V146" i="8"/>
  <c r="V38" i="8"/>
  <c r="V126" i="8"/>
  <c r="BW98" i="2"/>
  <c r="CB98" i="2" s="1"/>
  <c r="K75" i="8"/>
  <c r="AX110" i="2"/>
  <c r="BD110" i="2" s="1"/>
  <c r="BW43" i="2"/>
  <c r="CB43" i="2" s="1"/>
  <c r="BW46" i="2"/>
  <c r="CB46" i="2" s="1"/>
  <c r="BW97" i="2"/>
  <c r="CB97" i="2" s="1"/>
  <c r="AO138" i="2"/>
  <c r="S143" i="8"/>
  <c r="AO50" i="2"/>
  <c r="S55" i="8"/>
  <c r="AX114" i="2"/>
  <c r="BD114" i="2" s="1"/>
  <c r="AO147" i="2"/>
  <c r="S152" i="8"/>
  <c r="BW19" i="2"/>
  <c r="CB19" i="2" s="1"/>
  <c r="AX55" i="2"/>
  <c r="BD55" i="2" s="1"/>
  <c r="AO60" i="2"/>
  <c r="S65" i="8"/>
  <c r="K99" i="8"/>
  <c r="AX79" i="2"/>
  <c r="BD79" i="2" s="1"/>
  <c r="AO102" i="2"/>
  <c r="S107" i="8"/>
  <c r="BW118" i="2"/>
  <c r="CB118" i="2" s="1"/>
  <c r="S31" i="8"/>
  <c r="S12" i="8"/>
  <c r="AO18" i="2"/>
  <c r="S23" i="8"/>
  <c r="BW22" i="2"/>
  <c r="CB22" i="2" s="1"/>
  <c r="BW110" i="2"/>
  <c r="CB110" i="2" s="1"/>
  <c r="K155" i="8"/>
  <c r="AX16" i="2"/>
  <c r="BD16" i="2" s="1"/>
  <c r="AO30" i="2"/>
  <c r="S35" i="8"/>
  <c r="BW116" i="2"/>
  <c r="CB116" i="2" s="1"/>
  <c r="AX33" i="2"/>
  <c r="BD33" i="2" s="1"/>
  <c r="K26" i="8"/>
  <c r="K28" i="8"/>
  <c r="K34" i="8"/>
  <c r="K36" i="8"/>
  <c r="K42" i="8"/>
  <c r="K44" i="8"/>
  <c r="K46" i="8"/>
  <c r="K52" i="8"/>
  <c r="K58" i="8"/>
  <c r="K60" i="8"/>
  <c r="K66" i="8"/>
  <c r="K68" i="8"/>
  <c r="K74" i="8"/>
  <c r="K76" i="8"/>
  <c r="K82" i="8"/>
  <c r="K84" i="8"/>
  <c r="K90" i="8"/>
  <c r="K92" i="8"/>
  <c r="K96" i="8"/>
  <c r="K98" i="8"/>
  <c r="K106" i="8"/>
  <c r="K108" i="8"/>
  <c r="K112" i="8"/>
  <c r="K114" i="8"/>
  <c r="K116" i="8"/>
  <c r="K122" i="8"/>
  <c r="K130" i="8"/>
  <c r="K132" i="8"/>
  <c r="K138" i="8"/>
  <c r="K140" i="8"/>
  <c r="K146" i="8"/>
  <c r="K17" i="8"/>
  <c r="K19" i="8"/>
  <c r="K25" i="8"/>
  <c r="K27" i="8"/>
  <c r="K33" i="8"/>
  <c r="K35" i="8"/>
  <c r="K39" i="8"/>
  <c r="K41" i="8"/>
  <c r="K43" i="8"/>
  <c r="K47" i="8"/>
  <c r="K49" i="8"/>
  <c r="K51" i="8"/>
  <c r="K57" i="8"/>
  <c r="K59" i="8"/>
  <c r="K65" i="8"/>
  <c r="K69" i="8"/>
  <c r="K77" i="8"/>
  <c r="K79" i="8"/>
  <c r="K87" i="8"/>
  <c r="K89" i="8"/>
  <c r="K95" i="8"/>
  <c r="K97" i="8"/>
  <c r="K103" i="8"/>
  <c r="K105" i="8"/>
  <c r="K107" i="8"/>
  <c r="K117" i="8"/>
  <c r="K119" i="8"/>
  <c r="K127" i="8"/>
  <c r="K133" i="8"/>
  <c r="K137" i="8"/>
  <c r="K139" i="8"/>
  <c r="K143" i="8"/>
  <c r="K149" i="8"/>
  <c r="K151" i="8"/>
  <c r="BW25" i="2"/>
  <c r="CB25" i="2" s="1"/>
  <c r="O59" i="8"/>
  <c r="O141" i="8"/>
  <c r="O30" i="8"/>
  <c r="O63" i="8"/>
  <c r="O101" i="8"/>
  <c r="O127" i="8"/>
  <c r="O129" i="8"/>
  <c r="O125" i="8"/>
  <c r="O13" i="8"/>
  <c r="O18" i="8"/>
  <c r="O34" i="8"/>
  <c r="O47" i="8"/>
  <c r="O53" i="8"/>
  <c r="O64" i="8"/>
  <c r="O65" i="8"/>
  <c r="O70" i="8"/>
  <c r="O78" i="8"/>
  <c r="O79" i="8"/>
  <c r="O106" i="8"/>
  <c r="P106" i="8"/>
  <c r="O110" i="8"/>
  <c r="O114" i="8"/>
  <c r="O137" i="8"/>
  <c r="O145" i="8"/>
  <c r="P145" i="8"/>
  <c r="O147" i="8"/>
  <c r="O17" i="8"/>
  <c r="O39" i="8"/>
  <c r="O75" i="8"/>
  <c r="O23" i="8"/>
  <c r="O41" i="8"/>
  <c r="P85" i="8"/>
  <c r="AX34" i="2"/>
  <c r="BD34" i="2" s="1"/>
  <c r="O135" i="8"/>
  <c r="P51" i="8"/>
  <c r="O144" i="8"/>
  <c r="O158" i="8"/>
  <c r="O72" i="8"/>
  <c r="O134" i="8"/>
  <c r="O28" i="8"/>
  <c r="O62" i="8"/>
  <c r="O94" i="8"/>
  <c r="O136" i="8"/>
  <c r="O152" i="8"/>
  <c r="O77" i="8"/>
  <c r="O33" i="8"/>
  <c r="O36" i="8"/>
  <c r="O131" i="8"/>
  <c r="O40" i="8"/>
  <c r="O24" i="8"/>
  <c r="O115" i="8"/>
  <c r="O151" i="8"/>
  <c r="O49" i="8"/>
  <c r="O89" i="8"/>
  <c r="O100" i="8"/>
  <c r="O150" i="8"/>
  <c r="O95" i="8"/>
  <c r="O159" i="8"/>
  <c r="O45" i="8"/>
  <c r="O99" i="8"/>
  <c r="O58" i="8"/>
  <c r="O71" i="8"/>
  <c r="O120" i="8"/>
  <c r="P133" i="8"/>
  <c r="O27" i="8"/>
  <c r="O148" i="8"/>
  <c r="O91" i="8"/>
  <c r="O112" i="8"/>
  <c r="O35" i="8"/>
  <c r="P98" i="8"/>
  <c r="O46" i="8"/>
  <c r="O109" i="8"/>
  <c r="O25" i="8"/>
  <c r="O37" i="8"/>
  <c r="O29" i="8"/>
  <c r="O44" i="8"/>
  <c r="O85" i="8"/>
  <c r="O97" i="8"/>
  <c r="O42" i="8"/>
  <c r="P41" i="8"/>
  <c r="P47" i="8"/>
  <c r="O52" i="8"/>
  <c r="O74" i="8"/>
  <c r="P90" i="8"/>
  <c r="O113" i="8"/>
  <c r="O133" i="8"/>
  <c r="O15" i="8"/>
  <c r="O20" i="8"/>
  <c r="O48" i="8"/>
  <c r="O56" i="8"/>
  <c r="O60" i="8"/>
  <c r="O80" i="8"/>
  <c r="O108" i="8"/>
  <c r="O146" i="8"/>
  <c r="O138" i="8"/>
  <c r="O156" i="8"/>
  <c r="O155" i="8"/>
  <c r="O38" i="8"/>
  <c r="O66" i="8"/>
  <c r="O83" i="8"/>
  <c r="O105" i="8"/>
  <c r="O119" i="8"/>
  <c r="O102" i="8"/>
  <c r="O121" i="8"/>
  <c r="O130" i="8"/>
  <c r="O98" i="8"/>
  <c r="O124" i="8"/>
  <c r="P124" i="8"/>
  <c r="O140" i="8"/>
  <c r="P140" i="8"/>
  <c r="O43" i="8"/>
  <c r="O67" i="8"/>
  <c r="O96" i="8"/>
  <c r="P96" i="8"/>
  <c r="O61" i="8"/>
  <c r="O86" i="8"/>
  <c r="O104" i="8"/>
  <c r="O116" i="8"/>
  <c r="O84" i="8"/>
  <c r="O55" i="8"/>
  <c r="O69" i="8"/>
  <c r="P69" i="8"/>
  <c r="P97" i="8"/>
  <c r="O12" i="8"/>
  <c r="O149" i="8"/>
  <c r="O157" i="8"/>
  <c r="O123" i="8"/>
  <c r="O93" i="8"/>
  <c r="AX8" i="2"/>
  <c r="BD8" i="2" s="1"/>
  <c r="P114" i="8"/>
  <c r="O154" i="8"/>
  <c r="O26" i="8"/>
  <c r="O14" i="8"/>
  <c r="O31" i="8"/>
  <c r="O54" i="8"/>
  <c r="O50" i="8"/>
  <c r="O81" i="8"/>
  <c r="O57" i="8"/>
  <c r="O51" i="8"/>
  <c r="O68" i="8"/>
  <c r="O76" i="8"/>
  <c r="P68" i="8"/>
  <c r="O82" i="8"/>
  <c r="O92" i="8"/>
  <c r="O103" i="8"/>
  <c r="O117" i="8"/>
  <c r="O142" i="8"/>
  <c r="O143" i="8"/>
  <c r="O153" i="8"/>
  <c r="O16" i="8"/>
  <c r="O21" i="8"/>
  <c r="O32" i="8"/>
  <c r="O139" i="8"/>
  <c r="O73" i="8"/>
  <c r="O90" i="8"/>
  <c r="O132" i="8"/>
  <c r="O87" i="8"/>
  <c r="O118" i="8"/>
  <c r="O22" i="8"/>
  <c r="O88" i="8"/>
  <c r="P88" i="8"/>
  <c r="O107" i="8"/>
  <c r="P107" i="8"/>
  <c r="O126" i="8"/>
  <c r="O19" i="8"/>
  <c r="P21" i="8"/>
  <c r="O111" i="8"/>
  <c r="O128" i="8"/>
  <c r="O122" i="8"/>
  <c r="P30" i="8"/>
  <c r="P84" i="8"/>
  <c r="P127" i="8"/>
  <c r="P111" i="8"/>
  <c r="AX12" i="2"/>
  <c r="BD12" i="2" s="1"/>
  <c r="BW20" i="2"/>
  <c r="CB20" i="2" s="1"/>
  <c r="BW82" i="2"/>
  <c r="CB82" i="2" s="1"/>
  <c r="BW55" i="2"/>
  <c r="CB55" i="2" s="1"/>
  <c r="AX147" i="2"/>
  <c r="BD147" i="2" s="1"/>
  <c r="BW54" i="2"/>
  <c r="CB54" i="2" s="1"/>
  <c r="BW91" i="2"/>
  <c r="CB91" i="2" s="1"/>
  <c r="AX145" i="2"/>
  <c r="BD145" i="2" s="1"/>
  <c r="AX65" i="2"/>
  <c r="BD65" i="2" s="1"/>
  <c r="AX98" i="2"/>
  <c r="BD98" i="2" s="1"/>
  <c r="BW47" i="2"/>
  <c r="CB47" i="2" s="1"/>
  <c r="AX74" i="2"/>
  <c r="BD74" i="2" s="1"/>
  <c r="AX91" i="2"/>
  <c r="BD91" i="2" s="1"/>
  <c r="AX132" i="2"/>
  <c r="BD132" i="2" s="1"/>
  <c r="AX151" i="2"/>
  <c r="BD151" i="2" s="1"/>
  <c r="BW41" i="2"/>
  <c r="CB41" i="2" s="1"/>
  <c r="BW147" i="2"/>
  <c r="CB147" i="2" s="1"/>
  <c r="AX44" i="2"/>
  <c r="BD44" i="2" s="1"/>
  <c r="BW67" i="2"/>
  <c r="CB67" i="2" s="1"/>
  <c r="BW71" i="2"/>
  <c r="CB71" i="2" s="1"/>
  <c r="BW44" i="2"/>
  <c r="CB44" i="2" s="1"/>
  <c r="AX35" i="2"/>
  <c r="BD35" i="2" s="1"/>
  <c r="BW78" i="2"/>
  <c r="CB78" i="2" s="1"/>
  <c r="BW57" i="2"/>
  <c r="CB57" i="2" s="1"/>
  <c r="BW100" i="2"/>
  <c r="CB100" i="2" s="1"/>
  <c r="AX122" i="2"/>
  <c r="BD122" i="2" s="1"/>
  <c r="BW7" i="2"/>
  <c r="CB7" i="2" s="1"/>
  <c r="AX118" i="2"/>
  <c r="BD118" i="2" s="1"/>
  <c r="BW15" i="2"/>
  <c r="CB15" i="2" s="1"/>
  <c r="BW45" i="2"/>
  <c r="CB45" i="2" s="1"/>
  <c r="BW133" i="2"/>
  <c r="CB133" i="2" s="1"/>
  <c r="AX102" i="2"/>
  <c r="BD102" i="2" s="1"/>
  <c r="BW95" i="2"/>
  <c r="CB95" i="2" s="1"/>
  <c r="BW107" i="2"/>
  <c r="CB107" i="2" s="1"/>
  <c r="AX39" i="2"/>
  <c r="BD39" i="2" s="1"/>
  <c r="BC39" i="2"/>
  <c r="AA44" i="8" s="1"/>
  <c r="BC72" i="2"/>
  <c r="AA77" i="8" s="1"/>
  <c r="AX72" i="2"/>
  <c r="BD72" i="2" s="1"/>
  <c r="AX76" i="2"/>
  <c r="BD76" i="2" s="1"/>
  <c r="BC76" i="2"/>
  <c r="AA81" i="8" s="1"/>
  <c r="BW79" i="2"/>
  <c r="CB79" i="2" s="1"/>
  <c r="AX47" i="2"/>
  <c r="BD47" i="2" s="1"/>
  <c r="AX109" i="2"/>
  <c r="BD109" i="2" s="1"/>
  <c r="BC109" i="2"/>
  <c r="AA114" i="8" s="1"/>
  <c r="BC143" i="2"/>
  <c r="AA148" i="8" s="1"/>
  <c r="AX143" i="2"/>
  <c r="BD143" i="2" s="1"/>
  <c r="AX107" i="2"/>
  <c r="BD107" i="2" s="1"/>
  <c r="BC107" i="2"/>
  <c r="AA112" i="8" s="1"/>
  <c r="AX113" i="2"/>
  <c r="BD113" i="2" s="1"/>
  <c r="BC113" i="2"/>
  <c r="AA118" i="8" s="1"/>
  <c r="AX42" i="2"/>
  <c r="BD42" i="2" s="1"/>
  <c r="BC42" i="2"/>
  <c r="AA47" i="8" s="1"/>
  <c r="BC124" i="2"/>
  <c r="AA129" i="8" s="1"/>
  <c r="AX124" i="2"/>
  <c r="BD124" i="2" s="1"/>
  <c r="BW65" i="2"/>
  <c r="CB65" i="2" s="1"/>
  <c r="BW36" i="2"/>
  <c r="CB36" i="2" s="1"/>
  <c r="AX70" i="2"/>
  <c r="BD70" i="2" s="1"/>
  <c r="BC86" i="2"/>
  <c r="AA91" i="8" s="1"/>
  <c r="AX86" i="2"/>
  <c r="BD86" i="2" s="1"/>
  <c r="BW136" i="2"/>
  <c r="CB136" i="2" s="1"/>
  <c r="AX141" i="2"/>
  <c r="BD141" i="2" s="1"/>
  <c r="BC141" i="2"/>
  <c r="AA146" i="8" s="1"/>
  <c r="BW151" i="2"/>
  <c r="CB151" i="2" s="1"/>
  <c r="BW62" i="2"/>
  <c r="CB62" i="2" s="1"/>
  <c r="BC63" i="2"/>
  <c r="AA68" i="8" s="1"/>
  <c r="AX63" i="2"/>
  <c r="BD63" i="2" s="1"/>
  <c r="AX71" i="2"/>
  <c r="BD71" i="2" s="1"/>
  <c r="BC71" i="2"/>
  <c r="AA76" i="8" s="1"/>
  <c r="BW89" i="2"/>
  <c r="CB89" i="2" s="1"/>
  <c r="BW75" i="2"/>
  <c r="CB75" i="2" s="1"/>
  <c r="BC78" i="2"/>
  <c r="AA83" i="8" s="1"/>
  <c r="AX78" i="2"/>
  <c r="BD78" i="2" s="1"/>
  <c r="BW28" i="2"/>
  <c r="CB28" i="2" s="1"/>
  <c r="AX61" i="2"/>
  <c r="BD61" i="2" s="1"/>
  <c r="AX13" i="2"/>
  <c r="BD13" i="2" s="1"/>
  <c r="BW40" i="2"/>
  <c r="CB40" i="2" s="1"/>
  <c r="AX52" i="2"/>
  <c r="BD52" i="2" s="1"/>
  <c r="BW130" i="2"/>
  <c r="CB130" i="2" s="1"/>
  <c r="BW76" i="2"/>
  <c r="CB76" i="2" s="1"/>
  <c r="BW88" i="2"/>
  <c r="CB88" i="2" s="1"/>
  <c r="BW132" i="2"/>
  <c r="CB132" i="2" s="1"/>
  <c r="BW99" i="2"/>
  <c r="CB99" i="2" s="1"/>
  <c r="AX106" i="2"/>
  <c r="BD106" i="2" s="1"/>
  <c r="BW92" i="2"/>
  <c r="CB92" i="2" s="1"/>
  <c r="AX150" i="2"/>
  <c r="BD150" i="2" s="1"/>
  <c r="BW113" i="2"/>
  <c r="CB113" i="2" s="1"/>
  <c r="AX21" i="2"/>
  <c r="BD21" i="2" s="1"/>
  <c r="AX139" i="2"/>
  <c r="BD139" i="2" s="1"/>
  <c r="BW103" i="2"/>
  <c r="CB103" i="2" s="1"/>
  <c r="BW12" i="2"/>
  <c r="CB12" i="2" s="1"/>
  <c r="BW104" i="2"/>
  <c r="CB104" i="2" s="1"/>
  <c r="BW53" i="2"/>
  <c r="CB53" i="2" s="1"/>
  <c r="AX50" i="2"/>
  <c r="BD50" i="2" s="1"/>
  <c r="AX68" i="2"/>
  <c r="BD68" i="2" s="1"/>
  <c r="BC68" i="2"/>
  <c r="AA73" i="8" s="1"/>
  <c r="BC73" i="2"/>
  <c r="AA78" i="8" s="1"/>
  <c r="AX73" i="2"/>
  <c r="BD73" i="2" s="1"/>
  <c r="BW87" i="2"/>
  <c r="CB87" i="2" s="1"/>
  <c r="BC94" i="2"/>
  <c r="AA99" i="8" s="1"/>
  <c r="AX94" i="2"/>
  <c r="BD94" i="2" s="1"/>
  <c r="BW115" i="2"/>
  <c r="CB115" i="2" s="1"/>
  <c r="BW108" i="2"/>
  <c r="CB108" i="2" s="1"/>
  <c r="BW112" i="2"/>
  <c r="CB112" i="2" s="1"/>
  <c r="BW144" i="2"/>
  <c r="CB144" i="2" s="1"/>
  <c r="BW148" i="2"/>
  <c r="CB148" i="2" s="1"/>
  <c r="BW141" i="2"/>
  <c r="CB141" i="2" s="1"/>
  <c r="AX153" i="2"/>
  <c r="BD153" i="2" s="1"/>
  <c r="BC153" i="2"/>
  <c r="AA158" i="8" s="1"/>
  <c r="BW11" i="2"/>
  <c r="CB11" i="2" s="1"/>
  <c r="BW31" i="2"/>
  <c r="CB31" i="2" s="1"/>
  <c r="BW33" i="2"/>
  <c r="CB33" i="2" s="1"/>
  <c r="AX58" i="2"/>
  <c r="BD58" i="2" s="1"/>
  <c r="BC58" i="2"/>
  <c r="AA63" i="8" s="1"/>
  <c r="AX89" i="2"/>
  <c r="BD89" i="2" s="1"/>
  <c r="BC89" i="2"/>
  <c r="AA94" i="8" s="1"/>
  <c r="AX100" i="2"/>
  <c r="BD100" i="2" s="1"/>
  <c r="BC100" i="2"/>
  <c r="AA105" i="8" s="1"/>
  <c r="BW125" i="2"/>
  <c r="CB125" i="2" s="1"/>
  <c r="BC101" i="2"/>
  <c r="AA106" i="8" s="1"/>
  <c r="AX101" i="2"/>
  <c r="BD101" i="2" s="1"/>
  <c r="AX93" i="2"/>
  <c r="BD93" i="2" s="1"/>
  <c r="BC93" i="2"/>
  <c r="AA98" i="8" s="1"/>
  <c r="AX131" i="2"/>
  <c r="BD131" i="2" s="1"/>
  <c r="BC131" i="2"/>
  <c r="AA136" i="8" s="1"/>
  <c r="BC120" i="2"/>
  <c r="AA125" i="8" s="1"/>
  <c r="AX120" i="2"/>
  <c r="BD120" i="2" s="1"/>
  <c r="BC126" i="2"/>
  <c r="AA131" i="8" s="1"/>
  <c r="AX126" i="2"/>
  <c r="BD126" i="2" s="1"/>
  <c r="AX25" i="2"/>
  <c r="BD25" i="2" s="1"/>
  <c r="BW61" i="2"/>
  <c r="CB61" i="2" s="1"/>
  <c r="AX87" i="2"/>
  <c r="BD87" i="2" s="1"/>
  <c r="BC87" i="2"/>
  <c r="AA92" i="8" s="1"/>
  <c r="AX104" i="2"/>
  <c r="BD104" i="2" s="1"/>
  <c r="BC104" i="2"/>
  <c r="AA109" i="8" s="1"/>
  <c r="BW27" i="2"/>
  <c r="CB27" i="2" s="1"/>
  <c r="AX40" i="2"/>
  <c r="BD40" i="2" s="1"/>
  <c r="BC40" i="2"/>
  <c r="AA45" i="8" s="1"/>
  <c r="BC67" i="2"/>
  <c r="AA72" i="8" s="1"/>
  <c r="AX67" i="2"/>
  <c r="BD67" i="2" s="1"/>
  <c r="BW58" i="2"/>
  <c r="CB58" i="2" s="1"/>
  <c r="BC105" i="2"/>
  <c r="AA110" i="8" s="1"/>
  <c r="AX105" i="2"/>
  <c r="BD105" i="2" s="1"/>
  <c r="AX128" i="2"/>
  <c r="BD128" i="2" s="1"/>
  <c r="BC128" i="2"/>
  <c r="AA133" i="8" s="1"/>
  <c r="BW145" i="2"/>
  <c r="CB145" i="2" s="1"/>
  <c r="BW153" i="2"/>
  <c r="CB153" i="2" s="1"/>
  <c r="BW152" i="2"/>
  <c r="CB152" i="2" s="1"/>
  <c r="BW39" i="2"/>
  <c r="CB39" i="2" s="1"/>
  <c r="AX7" i="2"/>
  <c r="BD7" i="2" s="1"/>
  <c r="BW30" i="2"/>
  <c r="CB30" i="2" s="1"/>
  <c r="AX18" i="2"/>
  <c r="BD18" i="2" s="1"/>
  <c r="AX66" i="2"/>
  <c r="BD66" i="2" s="1"/>
  <c r="BW94" i="2"/>
  <c r="CB94" i="2" s="1"/>
  <c r="AX123" i="2"/>
  <c r="BD123" i="2" s="1"/>
  <c r="BC123" i="2"/>
  <c r="AA128" i="8" s="1"/>
  <c r="AX119" i="2"/>
  <c r="BD119" i="2" s="1"/>
  <c r="BC119" i="2"/>
  <c r="AA124" i="8" s="1"/>
  <c r="AX148" i="2"/>
  <c r="BD148" i="2" s="1"/>
  <c r="BC148" i="2"/>
  <c r="AA153" i="8" s="1"/>
  <c r="AX30" i="2"/>
  <c r="BD30" i="2" s="1"/>
  <c r="BW52" i="2"/>
  <c r="CB52" i="2" s="1"/>
  <c r="BC82" i="2"/>
  <c r="AA87" i="8" s="1"/>
  <c r="AX82" i="2"/>
  <c r="BD82" i="2" s="1"/>
  <c r="BW102" i="2"/>
  <c r="CB102" i="2" s="1"/>
  <c r="BW126" i="2"/>
  <c r="CB126" i="2" s="1"/>
  <c r="BW120" i="2"/>
  <c r="CB120" i="2" s="1"/>
  <c r="BW122" i="2"/>
  <c r="CB122" i="2" s="1"/>
  <c r="BW35" i="2"/>
  <c r="CB35" i="2" s="1"/>
  <c r="BW63" i="2"/>
  <c r="CB63" i="2" s="1"/>
  <c r="BC95" i="2"/>
  <c r="AA100" i="8" s="1"/>
  <c r="AX95" i="2"/>
  <c r="BD95" i="2" s="1"/>
  <c r="BW114" i="2"/>
  <c r="CB114" i="2" s="1"/>
  <c r="BW124" i="2"/>
  <c r="CB124" i="2" s="1"/>
  <c r="BW146" i="2"/>
  <c r="CB146" i="2" s="1"/>
  <c r="BW14" i="2"/>
  <c r="CB14" i="2" s="1"/>
  <c r="BW23" i="2"/>
  <c r="CB23" i="2" s="1"/>
  <c r="BW26" i="2"/>
  <c r="CB26" i="2" s="1"/>
  <c r="AX31" i="2"/>
  <c r="BD31" i="2" s="1"/>
  <c r="AX46" i="2"/>
  <c r="BD46" i="2" s="1"/>
  <c r="BC46" i="2"/>
  <c r="AA51" i="8" s="1"/>
  <c r="BW106" i="2"/>
  <c r="CB106" i="2" s="1"/>
  <c r="AX117" i="2"/>
  <c r="BD117" i="2" s="1"/>
  <c r="BC117" i="2"/>
  <c r="AA122" i="8" s="1"/>
  <c r="H6" i="2"/>
  <c r="G11" i="8" s="1"/>
  <c r="H5" i="2"/>
  <c r="D6" i="2"/>
  <c r="R6" i="2" s="1"/>
  <c r="D5" i="2"/>
  <c r="R5" i="2" s="1"/>
  <c r="C5" i="2"/>
  <c r="K5" i="2" s="1"/>
  <c r="C6" i="2"/>
  <c r="K6" i="2" s="1"/>
  <c r="AO7" i="2" l="1"/>
  <c r="Z5" i="2"/>
  <c r="G10" i="8"/>
  <c r="P18" i="8"/>
  <c r="P92" i="8"/>
  <c r="P39" i="8"/>
  <c r="P78" i="8"/>
  <c r="P93" i="8"/>
  <c r="P139" i="8"/>
  <c r="P137" i="8"/>
  <c r="P101" i="8"/>
  <c r="P136" i="8"/>
  <c r="P105" i="8"/>
  <c r="P44" i="8"/>
  <c r="P109" i="8"/>
  <c r="P121" i="8"/>
  <c r="P75" i="8"/>
  <c r="P76" i="8"/>
  <c r="P72" i="8"/>
  <c r="P112" i="8"/>
  <c r="P50" i="8"/>
  <c r="P48" i="8"/>
  <c r="P141" i="8"/>
  <c r="P16" i="8"/>
  <c r="P89" i="8"/>
  <c r="P60" i="8"/>
  <c r="P28" i="8"/>
  <c r="P108" i="8"/>
  <c r="P82" i="8"/>
  <c r="P138" i="8"/>
  <c r="P134" i="8"/>
  <c r="P56" i="8"/>
  <c r="P37" i="8"/>
  <c r="P14" i="8"/>
  <c r="P120" i="8"/>
  <c r="P95" i="8"/>
  <c r="P64" i="8"/>
  <c r="P146" i="8"/>
  <c r="P128" i="8"/>
  <c r="P102" i="8"/>
  <c r="P150" i="8"/>
  <c r="P45" i="8"/>
  <c r="P33" i="8"/>
  <c r="P26" i="8"/>
  <c r="P23" i="8"/>
  <c r="P13" i="8"/>
  <c r="AN24" i="2"/>
  <c r="S29" i="8"/>
  <c r="P29" i="8"/>
  <c r="AO26" i="2"/>
  <c r="BF10" i="2"/>
  <c r="P15" i="8"/>
  <c r="P34" i="8"/>
  <c r="P27" i="8"/>
  <c r="BR125" i="2"/>
  <c r="AH130" i="8" s="1"/>
  <c r="AY150" i="2"/>
  <c r="BC150" i="2" s="1"/>
  <c r="AA155" i="8" s="1"/>
  <c r="X155" i="8"/>
  <c r="AY152" i="2"/>
  <c r="BC152" i="2" s="1"/>
  <c r="AA157" i="8" s="1"/>
  <c r="X157" i="8"/>
  <c r="P58" i="8"/>
  <c r="P99" i="8"/>
  <c r="P132" i="8"/>
  <c r="P57" i="8"/>
  <c r="P70" i="8"/>
  <c r="P55" i="8"/>
  <c r="P80" i="8"/>
  <c r="AB112" i="2"/>
  <c r="Q117" i="8" s="1"/>
  <c r="AB15" i="2"/>
  <c r="Q20" i="8" s="1"/>
  <c r="AB20" i="2"/>
  <c r="Q25" i="8" s="1"/>
  <c r="P71" i="8"/>
  <c r="P31" i="8"/>
  <c r="P126" i="8"/>
  <c r="P103" i="8"/>
  <c r="P35" i="8"/>
  <c r="P118" i="8"/>
  <c r="P81" i="8"/>
  <c r="P100" i="8"/>
  <c r="P154" i="8"/>
  <c r="P59" i="8"/>
  <c r="P119" i="8"/>
  <c r="P113" i="8"/>
  <c r="P40" i="8"/>
  <c r="P91" i="8"/>
  <c r="P19" i="8"/>
  <c r="P52" i="8"/>
  <c r="P149" i="8"/>
  <c r="P153" i="8"/>
  <c r="P151" i="8"/>
  <c r="BN127" i="2"/>
  <c r="AF132" i="8"/>
  <c r="BN130" i="2"/>
  <c r="AF135" i="8"/>
  <c r="BR145" i="2"/>
  <c r="AH150" i="8" s="1"/>
  <c r="AF150" i="8"/>
  <c r="BR126" i="2"/>
  <c r="AH131" i="8" s="1"/>
  <c r="AF131" i="8"/>
  <c r="BR132" i="2"/>
  <c r="AH137" i="8" s="1"/>
  <c r="BR140" i="2"/>
  <c r="AH145" i="8" s="1"/>
  <c r="AF145" i="8"/>
  <c r="BR135" i="2"/>
  <c r="AH140" i="8" s="1"/>
  <c r="AF140" i="8"/>
  <c r="BR130" i="2"/>
  <c r="AH135" i="8" s="1"/>
  <c r="BR128" i="2"/>
  <c r="AH133" i="8" s="1"/>
  <c r="AF133" i="8"/>
  <c r="AD135" i="8"/>
  <c r="BR127" i="2"/>
  <c r="AH132" i="8" s="1"/>
  <c r="BM136" i="2"/>
  <c r="AF141" i="8" s="1"/>
  <c r="AD141" i="8"/>
  <c r="BM131" i="2"/>
  <c r="AF136" i="8" s="1"/>
  <c r="AD136" i="8"/>
  <c r="AD12" i="8"/>
  <c r="X35" i="8"/>
  <c r="AN129" i="2"/>
  <c r="S134" i="8"/>
  <c r="AN14" i="2"/>
  <c r="BF14" i="2"/>
  <c r="AO10" i="2"/>
  <c r="S15" i="8"/>
  <c r="AN42" i="2"/>
  <c r="S47" i="8"/>
  <c r="P12" i="8"/>
  <c r="AE6" i="2"/>
  <c r="Z6" i="2"/>
  <c r="AD13" i="8"/>
  <c r="J121" i="8"/>
  <c r="BF8" i="2"/>
  <c r="S13" i="8"/>
  <c r="Z34" i="8"/>
  <c r="BD29" i="2"/>
  <c r="AB34" i="8" s="1"/>
  <c r="AO8" i="2"/>
  <c r="AS8" i="2"/>
  <c r="W13" i="8" s="1"/>
  <c r="DJ8" i="2"/>
  <c r="DJ25" i="2"/>
  <c r="DJ41" i="2"/>
  <c r="DJ57" i="2"/>
  <c r="DJ9" i="2"/>
  <c r="DJ26" i="2"/>
  <c r="DJ42" i="2"/>
  <c r="DJ58" i="2"/>
  <c r="DJ35" i="2"/>
  <c r="DJ11" i="2"/>
  <c r="DJ32" i="2"/>
  <c r="DJ48" i="2"/>
  <c r="DJ10" i="2"/>
  <c r="DJ51" i="2"/>
  <c r="DJ53" i="2"/>
  <c r="DJ12" i="2"/>
  <c r="DJ29" i="2"/>
  <c r="DJ45" i="2"/>
  <c r="DJ5" i="2"/>
  <c r="DJ30" i="2"/>
  <c r="DJ46" i="2"/>
  <c r="DJ43" i="2"/>
  <c r="DJ36" i="2"/>
  <c r="DJ52" i="2"/>
  <c r="DJ18" i="2"/>
  <c r="DJ59" i="2"/>
  <c r="DJ37" i="2"/>
  <c r="DJ16" i="2"/>
  <c r="DJ33" i="2"/>
  <c r="DJ49" i="2"/>
  <c r="DJ17" i="2"/>
  <c r="DJ34" i="2"/>
  <c r="DJ50" i="2"/>
  <c r="DJ14" i="2"/>
  <c r="DJ55" i="2"/>
  <c r="DJ19" i="2"/>
  <c r="DJ40" i="2"/>
  <c r="DJ56" i="2"/>
  <c r="DJ31" i="2"/>
  <c r="DJ47" i="2"/>
  <c r="DJ20" i="2"/>
  <c r="DJ21" i="2"/>
  <c r="DJ38" i="2"/>
  <c r="DJ54" i="2"/>
  <c r="DJ22" i="2"/>
  <c r="DJ28" i="2"/>
  <c r="DJ44" i="2"/>
  <c r="DJ60" i="2"/>
  <c r="DJ39" i="2"/>
  <c r="Z20" i="8"/>
  <c r="BD15" i="2"/>
  <c r="AB20" i="8" s="1"/>
  <c r="Z139" i="8"/>
  <c r="BD134" i="2"/>
  <c r="AB139" i="8" s="1"/>
  <c r="Z74" i="8"/>
  <c r="BD69" i="2"/>
  <c r="AB74" i="8" s="1"/>
  <c r="Z140" i="8"/>
  <c r="BD135" i="2"/>
  <c r="AB140" i="8" s="1"/>
  <c r="AF12" i="8"/>
  <c r="BR7" i="2"/>
  <c r="AH12" i="8" s="1"/>
  <c r="AF13" i="8"/>
  <c r="BR8" i="2"/>
  <c r="AH13" i="8" s="1"/>
  <c r="J71" i="8"/>
  <c r="Q35" i="2"/>
  <c r="Q127" i="2"/>
  <c r="J102" i="8"/>
  <c r="J68" i="8"/>
  <c r="J27" i="8"/>
  <c r="J123" i="8"/>
  <c r="J145" i="8"/>
  <c r="Q27" i="2"/>
  <c r="Q97" i="2"/>
  <c r="Q19" i="2"/>
  <c r="Q36" i="2"/>
  <c r="Q12" i="2"/>
  <c r="J49" i="8"/>
  <c r="J152" i="8"/>
  <c r="J151" i="8"/>
  <c r="J59" i="8"/>
  <c r="Q9" i="2"/>
  <c r="Q61" i="2"/>
  <c r="Q63" i="2"/>
  <c r="Q104" i="2"/>
  <c r="Q153" i="2"/>
  <c r="J144" i="8"/>
  <c r="J159" i="8"/>
  <c r="J18" i="8"/>
  <c r="J19" i="8"/>
  <c r="Q10" i="2"/>
  <c r="Q29" i="2"/>
  <c r="Q86" i="2"/>
  <c r="J103" i="8"/>
  <c r="Q45" i="2"/>
  <c r="Q126" i="2"/>
  <c r="Q15" i="2"/>
  <c r="Q111" i="2"/>
  <c r="J96" i="8"/>
  <c r="Q43" i="2"/>
  <c r="Q32" i="2"/>
  <c r="Q120" i="2"/>
  <c r="J107" i="8"/>
  <c r="Q73" i="2"/>
  <c r="Q59" i="2"/>
  <c r="Q17" i="2"/>
  <c r="Q129" i="2"/>
  <c r="Q109" i="2"/>
  <c r="Q90" i="2"/>
  <c r="Q16" i="2"/>
  <c r="Q99" i="2"/>
  <c r="J138" i="8"/>
  <c r="Q119" i="2"/>
  <c r="Q80" i="2"/>
  <c r="J74" i="8"/>
  <c r="Q8" i="2"/>
  <c r="Q138" i="2"/>
  <c r="Q123" i="2"/>
  <c r="J82" i="8"/>
  <c r="Q39" i="2"/>
  <c r="Q144" i="2"/>
  <c r="Q58" i="2"/>
  <c r="Q74" i="2"/>
  <c r="Q137" i="2"/>
  <c r="J57" i="8"/>
  <c r="J75" i="8"/>
  <c r="J47" i="8"/>
  <c r="Q26" i="2"/>
  <c r="Q67" i="2"/>
  <c r="Q107" i="2"/>
  <c r="Q135" i="2"/>
  <c r="Q134" i="2"/>
  <c r="Q105" i="2"/>
  <c r="Q47" i="2"/>
  <c r="Q46" i="2"/>
  <c r="Q51" i="2"/>
  <c r="Q41" i="2"/>
  <c r="Q68" i="2"/>
  <c r="J32" i="8"/>
  <c r="Q154" i="2"/>
  <c r="Q139" i="2"/>
  <c r="Q121" i="2"/>
  <c r="Q118" i="2"/>
  <c r="Q113" i="2"/>
  <c r="J130" i="8"/>
  <c r="Q101" i="2"/>
  <c r="J97" i="8"/>
  <c r="Q93" i="2"/>
  <c r="J45" i="8"/>
  <c r="Q18" i="2"/>
  <c r="J14" i="8"/>
  <c r="Q100" i="2"/>
  <c r="Q24" i="2"/>
  <c r="Q148" i="2"/>
  <c r="J108" i="8"/>
  <c r="Q130" i="2"/>
  <c r="Q140" i="2"/>
  <c r="Q117" i="2"/>
  <c r="Q85" i="2"/>
  <c r="Q112" i="2"/>
  <c r="Q55" i="2"/>
  <c r="J88" i="8"/>
  <c r="Q64" i="2"/>
  <c r="J66" i="8"/>
  <c r="Q50" i="2"/>
  <c r="Q14" i="2"/>
  <c r="Q13" i="2"/>
  <c r="J154" i="8"/>
  <c r="Q87" i="2"/>
  <c r="Q33" i="2"/>
  <c r="J25" i="8"/>
  <c r="J24" i="8"/>
  <c r="J100" i="8"/>
  <c r="Q147" i="2"/>
  <c r="Q150" i="2"/>
  <c r="J148" i="8"/>
  <c r="J136" i="8"/>
  <c r="Q114" i="2"/>
  <c r="Q94" i="2"/>
  <c r="Q76" i="2"/>
  <c r="Q66" i="2"/>
  <c r="Q75" i="2"/>
  <c r="J40" i="8"/>
  <c r="Q71" i="2"/>
  <c r="Q54" i="2"/>
  <c r="Q34" i="2"/>
  <c r="J15" i="8"/>
  <c r="Q22" i="2"/>
  <c r="L27" i="8"/>
  <c r="Q116" i="2"/>
  <c r="Q151" i="2"/>
  <c r="Q57" i="2"/>
  <c r="Q23" i="2"/>
  <c r="Q146" i="2"/>
  <c r="J146" i="8"/>
  <c r="L146" i="8"/>
  <c r="Q122" i="2"/>
  <c r="J132" i="8"/>
  <c r="L132" i="8"/>
  <c r="Q82" i="2"/>
  <c r="Q81" i="2"/>
  <c r="Q79" i="2"/>
  <c r="J34" i="8"/>
  <c r="L34" i="8"/>
  <c r="Q53" i="2"/>
  <c r="Q44" i="2"/>
  <c r="Q31" i="2"/>
  <c r="J17" i="8"/>
  <c r="L17" i="8"/>
  <c r="J70" i="8"/>
  <c r="J33" i="8"/>
  <c r="Q110" i="2"/>
  <c r="Q145" i="2"/>
  <c r="Q136" i="2"/>
  <c r="Q89" i="2"/>
  <c r="Q88" i="2"/>
  <c r="Q21" i="2"/>
  <c r="Q25" i="2"/>
  <c r="Q56" i="2"/>
  <c r="L61" i="8"/>
  <c r="J137" i="8"/>
  <c r="Q78" i="2"/>
  <c r="Q72" i="2"/>
  <c r="J35" i="8"/>
  <c r="Q11" i="2"/>
  <c r="J101" i="8"/>
  <c r="L101" i="8"/>
  <c r="Q60" i="2"/>
  <c r="J157" i="8"/>
  <c r="L157" i="8"/>
  <c r="J129" i="8"/>
  <c r="Q128" i="2"/>
  <c r="Q106" i="2"/>
  <c r="Q49" i="2"/>
  <c r="Q84" i="2"/>
  <c r="Q38" i="2"/>
  <c r="Q108" i="2"/>
  <c r="Q7" i="2"/>
  <c r="L12" i="8"/>
  <c r="Q48" i="2"/>
  <c r="Q142" i="2"/>
  <c r="L147" i="8"/>
  <c r="Q115" i="2"/>
  <c r="Q62" i="2"/>
  <c r="Q37" i="2"/>
  <c r="J73" i="8"/>
  <c r="J90" i="8"/>
  <c r="Q149" i="2"/>
  <c r="Q143" i="2"/>
  <c r="Q92" i="2"/>
  <c r="L73" i="8"/>
  <c r="J118" i="8"/>
  <c r="J69" i="8"/>
  <c r="J23" i="8"/>
  <c r="J38" i="8"/>
  <c r="J126" i="8"/>
  <c r="J62" i="8"/>
  <c r="J86" i="8"/>
  <c r="J98" i="8"/>
  <c r="J105" i="8"/>
  <c r="J29" i="8"/>
  <c r="J119" i="8"/>
  <c r="J92" i="8"/>
  <c r="J60" i="8"/>
  <c r="Q125" i="2"/>
  <c r="Q40" i="2"/>
  <c r="Q103" i="2"/>
  <c r="Q83" i="2"/>
  <c r="Q141" i="2"/>
  <c r="Q28" i="2"/>
  <c r="J135" i="8"/>
  <c r="J76" i="8"/>
  <c r="J122" i="8"/>
  <c r="J81" i="8"/>
  <c r="J117" i="8"/>
  <c r="J55" i="8"/>
  <c r="J153" i="8"/>
  <c r="Q95" i="2"/>
  <c r="Q131" i="2"/>
  <c r="Q65" i="2"/>
  <c r="J39" i="8"/>
  <c r="J155" i="8"/>
  <c r="J106" i="8"/>
  <c r="J80" i="8"/>
  <c r="J84" i="8"/>
  <c r="J99" i="8"/>
  <c r="J78" i="8"/>
  <c r="J95" i="8"/>
  <c r="J61" i="8"/>
  <c r="J110" i="8"/>
  <c r="J65" i="8"/>
  <c r="J20" i="8"/>
  <c r="J64" i="8"/>
  <c r="J142" i="8"/>
  <c r="J51" i="8"/>
  <c r="Q132" i="2"/>
  <c r="Q77" i="2"/>
  <c r="Q91" i="2"/>
  <c r="Q30" i="2"/>
  <c r="Q96" i="2"/>
  <c r="DJ24" i="2"/>
  <c r="J13" i="8"/>
  <c r="Q133" i="2"/>
  <c r="Q98" i="2"/>
  <c r="Q69" i="2"/>
  <c r="Q52" i="2"/>
  <c r="Q70" i="2"/>
  <c r="Q42" i="2"/>
  <c r="Q152" i="2"/>
  <c r="Q124" i="2"/>
  <c r="Q102" i="2"/>
  <c r="J52" i="8"/>
  <c r="J72" i="8"/>
  <c r="J56" i="8"/>
  <c r="J46" i="8"/>
  <c r="J140" i="8"/>
  <c r="J53" i="8"/>
  <c r="J21" i="8"/>
  <c r="J139" i="8"/>
  <c r="J147" i="8"/>
  <c r="J42" i="8"/>
  <c r="L112" i="8"/>
  <c r="J112" i="8"/>
  <c r="J134" i="8"/>
  <c r="J67" i="8"/>
  <c r="J114" i="8"/>
  <c r="J12" i="8"/>
  <c r="J120" i="8"/>
  <c r="J116" i="8"/>
  <c r="J26" i="8"/>
  <c r="J83" i="8"/>
  <c r="J115" i="8"/>
  <c r="J77" i="8"/>
  <c r="J58" i="8"/>
  <c r="J16" i="8"/>
  <c r="J41" i="8"/>
  <c r="J133" i="8"/>
  <c r="J94" i="8"/>
  <c r="J43" i="8"/>
  <c r="J150" i="8"/>
  <c r="J111" i="8"/>
  <c r="J113" i="8"/>
  <c r="J158" i="8"/>
  <c r="J127" i="8"/>
  <c r="J128" i="8"/>
  <c r="J85" i="8"/>
  <c r="J131" i="8"/>
  <c r="J30" i="8"/>
  <c r="J89" i="8"/>
  <c r="J109" i="8"/>
  <c r="J104" i="8"/>
  <c r="J28" i="8"/>
  <c r="J143" i="8"/>
  <c r="J124" i="8"/>
  <c r="J37" i="8"/>
  <c r="J93" i="8"/>
  <c r="J125" i="8"/>
  <c r="J54" i="8"/>
  <c r="J50" i="8"/>
  <c r="J36" i="8"/>
  <c r="J91" i="8"/>
  <c r="J87" i="8"/>
  <c r="J22" i="8"/>
  <c r="J79" i="8"/>
  <c r="J44" i="8"/>
  <c r="J48" i="8"/>
  <c r="J31" i="8"/>
  <c r="J63" i="8"/>
  <c r="J156" i="8"/>
  <c r="J141" i="8"/>
  <c r="J149" i="8"/>
  <c r="DJ23" i="2"/>
  <c r="AI13" i="8"/>
  <c r="DI9" i="2"/>
  <c r="DI17" i="2"/>
  <c r="DI21" i="2"/>
  <c r="DI25" i="2"/>
  <c r="DI29" i="2"/>
  <c r="DI33" i="2"/>
  <c r="DI37" i="2"/>
  <c r="DI41" i="2"/>
  <c r="DI45" i="2"/>
  <c r="DI49" i="2"/>
  <c r="DI53" i="2"/>
  <c r="DI57" i="2"/>
  <c r="DI5" i="2"/>
  <c r="DA9" i="2"/>
  <c r="DA17" i="2"/>
  <c r="DA21" i="2"/>
  <c r="DA25" i="2"/>
  <c r="DA29" i="2"/>
  <c r="DA33" i="2"/>
  <c r="DA37" i="2"/>
  <c r="DA41" i="2"/>
  <c r="DA45" i="2"/>
  <c r="DA49" i="2"/>
  <c r="DA53" i="2"/>
  <c r="DA57" i="2"/>
  <c r="DA5" i="2"/>
  <c r="CZ9" i="2"/>
  <c r="CZ17" i="2"/>
  <c r="CZ21" i="2"/>
  <c r="CZ25" i="2"/>
  <c r="CZ29" i="2"/>
  <c r="CZ33" i="2"/>
  <c r="CZ37" i="2"/>
  <c r="CZ41" i="2"/>
  <c r="CZ45" i="2"/>
  <c r="CZ49" i="2"/>
  <c r="CZ53" i="2"/>
  <c r="CZ57" i="2"/>
  <c r="DI10" i="2"/>
  <c r="DI14" i="2"/>
  <c r="DI18" i="2"/>
  <c r="DI22" i="2"/>
  <c r="DI26" i="2"/>
  <c r="DI30" i="2"/>
  <c r="DI34" i="2"/>
  <c r="DI38" i="2"/>
  <c r="DI42" i="2"/>
  <c r="DI46" i="2"/>
  <c r="DI50" i="2"/>
  <c r="DI54" i="2"/>
  <c r="DI58" i="2"/>
  <c r="DA10" i="2"/>
  <c r="DA18" i="2"/>
  <c r="DA22" i="2"/>
  <c r="DA26" i="2"/>
  <c r="DA30" i="2"/>
  <c r="DA34" i="2"/>
  <c r="DA38" i="2"/>
  <c r="DA42" i="2"/>
  <c r="DA46" i="2"/>
  <c r="DA50" i="2"/>
  <c r="DA54" i="2"/>
  <c r="DA58" i="2"/>
  <c r="CZ10" i="2"/>
  <c r="CZ18" i="2"/>
  <c r="CZ22" i="2"/>
  <c r="CZ26" i="2"/>
  <c r="CZ30" i="2"/>
  <c r="CZ34" i="2"/>
  <c r="CZ38" i="2"/>
  <c r="CZ42" i="2"/>
  <c r="CZ46" i="2"/>
  <c r="CZ50" i="2"/>
  <c r="CZ54" i="2"/>
  <c r="CZ58" i="2"/>
  <c r="CY10" i="2"/>
  <c r="CY18" i="2"/>
  <c r="CY22" i="2"/>
  <c r="CY26" i="2"/>
  <c r="CY30" i="2"/>
  <c r="CY34" i="2"/>
  <c r="CY38" i="2"/>
  <c r="CY42" i="2"/>
  <c r="CY46" i="2"/>
  <c r="CY50" i="2"/>
  <c r="DI11" i="2"/>
  <c r="DI19" i="2"/>
  <c r="DI23" i="2"/>
  <c r="DI31" i="2"/>
  <c r="DI35" i="2"/>
  <c r="DI39" i="2"/>
  <c r="DI43" i="2"/>
  <c r="DI47" i="2"/>
  <c r="DI51" i="2"/>
  <c r="DI55" i="2"/>
  <c r="DI59" i="2"/>
  <c r="DA11" i="2"/>
  <c r="DA19" i="2"/>
  <c r="DA31" i="2"/>
  <c r="DA35" i="2"/>
  <c r="DA39" i="2"/>
  <c r="DA43" i="2"/>
  <c r="DA47" i="2"/>
  <c r="DA51" i="2"/>
  <c r="DA55" i="2"/>
  <c r="DA59" i="2"/>
  <c r="CZ11" i="2"/>
  <c r="CZ19" i="2"/>
  <c r="CZ31" i="2"/>
  <c r="CZ35" i="2"/>
  <c r="CZ39" i="2"/>
  <c r="CZ43" i="2"/>
  <c r="CZ47" i="2"/>
  <c r="CZ51" i="2"/>
  <c r="CZ55" i="2"/>
  <c r="CZ59" i="2"/>
  <c r="CY11" i="2"/>
  <c r="CY19" i="2"/>
  <c r="CY31" i="2"/>
  <c r="CY35" i="2"/>
  <c r="CY39" i="2"/>
  <c r="CY43" i="2"/>
  <c r="CY47" i="2"/>
  <c r="CY51" i="2"/>
  <c r="CY55" i="2"/>
  <c r="DI8" i="2"/>
  <c r="DI24" i="2"/>
  <c r="DI40" i="2"/>
  <c r="DI56" i="2"/>
  <c r="DA16" i="2"/>
  <c r="DA32" i="2"/>
  <c r="DA48" i="2"/>
  <c r="CZ8" i="2"/>
  <c r="CZ24" i="2"/>
  <c r="CZ40" i="2"/>
  <c r="CZ56" i="2"/>
  <c r="CY9" i="2"/>
  <c r="CY17" i="2"/>
  <c r="CY33" i="2"/>
  <c r="CY56" i="2"/>
  <c r="DI44" i="2"/>
  <c r="DA52" i="2"/>
  <c r="CZ60" i="2"/>
  <c r="CY36" i="2"/>
  <c r="CY5" i="2"/>
  <c r="DI16" i="2"/>
  <c r="DI32" i="2"/>
  <c r="DI48" i="2"/>
  <c r="DA8" i="2"/>
  <c r="DA40" i="2"/>
  <c r="DA56" i="2"/>
  <c r="CZ16" i="2"/>
  <c r="CZ32" i="2"/>
  <c r="CZ48" i="2"/>
  <c r="CZ5" i="2"/>
  <c r="CY21" i="2"/>
  <c r="CY29" i="2"/>
  <c r="CY37" i="2"/>
  <c r="CY45" i="2"/>
  <c r="CY53" i="2"/>
  <c r="CY58" i="2"/>
  <c r="DI28" i="2"/>
  <c r="DA20" i="2"/>
  <c r="CZ12" i="2"/>
  <c r="CZ44" i="2"/>
  <c r="CY20" i="2"/>
  <c r="CY44" i="2"/>
  <c r="CY57" i="2"/>
  <c r="DI20" i="2"/>
  <c r="DI36" i="2"/>
  <c r="DI52" i="2"/>
  <c r="DA12" i="2"/>
  <c r="DA28" i="2"/>
  <c r="DA44" i="2"/>
  <c r="DA60" i="2"/>
  <c r="CZ20" i="2"/>
  <c r="CZ36" i="2"/>
  <c r="CZ52" i="2"/>
  <c r="CY8" i="2"/>
  <c r="CY16" i="2"/>
  <c r="CY24" i="2"/>
  <c r="CY32" i="2"/>
  <c r="CY40" i="2"/>
  <c r="CY48" i="2"/>
  <c r="CY54" i="2"/>
  <c r="CY59" i="2"/>
  <c r="CY25" i="2"/>
  <c r="CY41" i="2"/>
  <c r="CY49" i="2"/>
  <c r="CY60" i="2"/>
  <c r="DI12" i="2"/>
  <c r="DI60" i="2"/>
  <c r="DA36" i="2"/>
  <c r="CZ28" i="2"/>
  <c r="CY12" i="2"/>
  <c r="CY28" i="2"/>
  <c r="CY52" i="2"/>
  <c r="CQ20" i="2"/>
  <c r="CQ41" i="2"/>
  <c r="CQ49" i="2"/>
  <c r="CQ55" i="2"/>
  <c r="CQ59" i="2"/>
  <c r="CO20" i="2"/>
  <c r="CO28" i="2"/>
  <c r="CO41" i="2"/>
  <c r="CO49" i="2"/>
  <c r="CQ32" i="2"/>
  <c r="CQ43" i="2"/>
  <c r="CQ47" i="2"/>
  <c r="CQ53" i="2"/>
  <c r="CO8" i="2"/>
  <c r="CO16" i="2"/>
  <c r="CO24" i="2"/>
  <c r="CO36" i="2"/>
  <c r="CO53" i="2"/>
  <c r="CQ16" i="2"/>
  <c r="CQ36" i="2"/>
  <c r="CQ45" i="2"/>
  <c r="CQ51" i="2"/>
  <c r="CO12" i="2"/>
  <c r="CO32" i="2"/>
  <c r="CO45" i="2"/>
  <c r="CO57" i="2"/>
  <c r="CP56" i="2"/>
  <c r="CP58" i="2"/>
  <c r="CP45" i="2"/>
  <c r="CP29" i="2"/>
  <c r="CP40" i="2"/>
  <c r="CP8" i="2"/>
  <c r="CO47" i="2"/>
  <c r="CP11" i="2"/>
  <c r="CP16" i="2"/>
  <c r="CP42" i="2"/>
  <c r="CO26" i="2"/>
  <c r="CO10" i="2"/>
  <c r="CO56" i="2"/>
  <c r="CO40" i="2"/>
  <c r="CP47" i="2"/>
  <c r="CP30" i="2"/>
  <c r="CQ22" i="2"/>
  <c r="CQ60" i="2"/>
  <c r="CQ52" i="2"/>
  <c r="CQ44" i="2"/>
  <c r="CQ35" i="2"/>
  <c r="CQ19" i="2"/>
  <c r="CQ11" i="2"/>
  <c r="CO54" i="2"/>
  <c r="CO37" i="2"/>
  <c r="CO21" i="2"/>
  <c r="CP44" i="2"/>
  <c r="CP57" i="2"/>
  <c r="CP41" i="2"/>
  <c r="CP25" i="2"/>
  <c r="CP9" i="2"/>
  <c r="CP28" i="2"/>
  <c r="CO59" i="2"/>
  <c r="CO43" i="2"/>
  <c r="CP54" i="2"/>
  <c r="CQ38" i="2"/>
  <c r="CO22" i="2"/>
  <c r="CQ34" i="2"/>
  <c r="CO52" i="2"/>
  <c r="CO35" i="2"/>
  <c r="CO19" i="2"/>
  <c r="CP59" i="2"/>
  <c r="CP43" i="2"/>
  <c r="CP26" i="2"/>
  <c r="CP10" i="2"/>
  <c r="CQ18" i="2"/>
  <c r="CQ58" i="2"/>
  <c r="CQ50" i="2"/>
  <c r="CQ42" i="2"/>
  <c r="CQ33" i="2"/>
  <c r="CQ25" i="2"/>
  <c r="CQ17" i="2"/>
  <c r="CO50" i="2"/>
  <c r="CO33" i="2"/>
  <c r="CO17" i="2"/>
  <c r="CO29" i="2"/>
  <c r="CP32" i="2"/>
  <c r="CP53" i="2"/>
  <c r="CP37" i="2"/>
  <c r="CP21" i="2"/>
  <c r="CP60" i="2"/>
  <c r="CP20" i="2"/>
  <c r="CO55" i="2"/>
  <c r="CP35" i="2"/>
  <c r="CP19" i="2"/>
  <c r="CP48" i="2"/>
  <c r="CP50" i="2"/>
  <c r="CO34" i="2"/>
  <c r="CO18" i="2"/>
  <c r="CO48" i="2"/>
  <c r="CO31" i="2"/>
  <c r="CP55" i="2"/>
  <c r="CP38" i="2"/>
  <c r="CP22" i="2"/>
  <c r="CQ30" i="2"/>
  <c r="CQ48" i="2"/>
  <c r="CQ40" i="2"/>
  <c r="CQ31" i="2"/>
  <c r="CO46" i="2"/>
  <c r="CP24" i="2"/>
  <c r="CP52" i="2"/>
  <c r="CO11" i="2"/>
  <c r="CO58" i="2"/>
  <c r="CO9" i="2"/>
  <c r="CP49" i="2"/>
  <c r="CP12" i="2"/>
  <c r="CP36" i="2"/>
  <c r="CO60" i="2"/>
  <c r="CP51" i="2"/>
  <c r="CO38" i="2"/>
  <c r="CQ29" i="2"/>
  <c r="CO42" i="2"/>
  <c r="CP33" i="2"/>
  <c r="CO51" i="2"/>
  <c r="CP46" i="2"/>
  <c r="CO44" i="2"/>
  <c r="CP34" i="2"/>
  <c r="CQ54" i="2"/>
  <c r="CQ21" i="2"/>
  <c r="CO25" i="2"/>
  <c r="CP17" i="2"/>
  <c r="CP31" i="2"/>
  <c r="CO30" i="2"/>
  <c r="CP18" i="2"/>
  <c r="CQ46" i="2"/>
  <c r="AE5" i="2"/>
  <c r="CI10" i="2"/>
  <c r="CI18" i="2"/>
  <c r="CI13" i="2"/>
  <c r="CI16" i="2"/>
  <c r="CI14" i="2"/>
  <c r="CP5" i="2"/>
  <c r="AF7" i="2"/>
  <c r="AG7" i="2" s="1"/>
  <c r="CO5" i="2"/>
  <c r="BN106" i="2"/>
  <c r="H104" i="8"/>
  <c r="AF99" i="2"/>
  <c r="AG99" i="2" s="1"/>
  <c r="H19" i="8"/>
  <c r="AF14" i="2"/>
  <c r="AG14" i="2" s="1"/>
  <c r="H73" i="8"/>
  <c r="AF68" i="2"/>
  <c r="AG68" i="2" s="1"/>
  <c r="H148" i="8"/>
  <c r="AF143" i="2"/>
  <c r="AG143" i="2" s="1"/>
  <c r="H103" i="8"/>
  <c r="AF98" i="2"/>
  <c r="AG98" i="2" s="1"/>
  <c r="H65" i="8"/>
  <c r="AF60" i="2"/>
  <c r="AG60" i="2" s="1"/>
  <c r="H72" i="8"/>
  <c r="AF67" i="2"/>
  <c r="AG67" i="2" s="1"/>
  <c r="H25" i="8"/>
  <c r="AF20" i="2"/>
  <c r="AG20" i="2" s="1"/>
  <c r="H155" i="8"/>
  <c r="AF150" i="2"/>
  <c r="AG150" i="2" s="1"/>
  <c r="H123" i="8"/>
  <c r="AF118" i="2"/>
  <c r="AG118" i="2" s="1"/>
  <c r="H102" i="8"/>
  <c r="AF97" i="2"/>
  <c r="AG97" i="2" s="1"/>
  <c r="H97" i="8"/>
  <c r="AF92" i="2"/>
  <c r="AG92" i="2" s="1"/>
  <c r="H69" i="8"/>
  <c r="AF64" i="2"/>
  <c r="AG64" i="2" s="1"/>
  <c r="H35" i="8"/>
  <c r="AF30" i="2"/>
  <c r="AG30" i="2" s="1"/>
  <c r="H45" i="8"/>
  <c r="AF40" i="2"/>
  <c r="AG40" i="2" s="1"/>
  <c r="H56" i="8"/>
  <c r="AF51" i="2"/>
  <c r="AG51" i="2" s="1"/>
  <c r="H22" i="8"/>
  <c r="AF17" i="2"/>
  <c r="AG17" i="2" s="1"/>
  <c r="H32" i="8"/>
  <c r="AF27" i="2"/>
  <c r="AG27" i="2" s="1"/>
  <c r="H129" i="8"/>
  <c r="AF124" i="2"/>
  <c r="AG124" i="2" s="1"/>
  <c r="H138" i="8"/>
  <c r="AF133" i="2"/>
  <c r="AG133" i="2" s="1"/>
  <c r="H137" i="8"/>
  <c r="AF132" i="2"/>
  <c r="AG132" i="2" s="1"/>
  <c r="H110" i="8"/>
  <c r="AF105" i="2"/>
  <c r="AG105" i="2" s="1"/>
  <c r="H93" i="8"/>
  <c r="AF88" i="2"/>
  <c r="AG88" i="2" s="1"/>
  <c r="H59" i="8"/>
  <c r="AF54" i="2"/>
  <c r="AG54" i="2" s="1"/>
  <c r="H43" i="8"/>
  <c r="AF38" i="2"/>
  <c r="AG38" i="2" s="1"/>
  <c r="H31" i="8"/>
  <c r="AF26" i="2"/>
  <c r="AG26" i="2" s="1"/>
  <c r="H17" i="8"/>
  <c r="AF12" i="2"/>
  <c r="AG12" i="2" s="1"/>
  <c r="H91" i="8"/>
  <c r="AF86" i="2"/>
  <c r="AG86" i="2" s="1"/>
  <c r="H150" i="8"/>
  <c r="AF145" i="2"/>
  <c r="AG145" i="2" s="1"/>
  <c r="H71" i="8"/>
  <c r="AF66" i="2"/>
  <c r="AG66" i="2" s="1"/>
  <c r="H89" i="8"/>
  <c r="AF84" i="2"/>
  <c r="AG84" i="2" s="1"/>
  <c r="H48" i="8"/>
  <c r="AF43" i="2"/>
  <c r="AG43" i="2" s="1"/>
  <c r="H26" i="8"/>
  <c r="AF21" i="2"/>
  <c r="AG21" i="2" s="1"/>
  <c r="H100" i="8"/>
  <c r="AF95" i="2"/>
  <c r="AG95" i="2" s="1"/>
  <c r="H20" i="8"/>
  <c r="AF15" i="2"/>
  <c r="AG15" i="2" s="1"/>
  <c r="H128" i="8"/>
  <c r="AF123" i="2"/>
  <c r="AG123" i="2" s="1"/>
  <c r="H99" i="8"/>
  <c r="AF94" i="2"/>
  <c r="AG94" i="2" s="1"/>
  <c r="H88" i="8"/>
  <c r="AF83" i="2"/>
  <c r="AG83" i="2" s="1"/>
  <c r="H52" i="8"/>
  <c r="AF47" i="2"/>
  <c r="AG47" i="2" s="1"/>
  <c r="H77" i="8"/>
  <c r="AF72" i="2"/>
  <c r="AG72" i="2" s="1"/>
  <c r="H131" i="8"/>
  <c r="AF126" i="2"/>
  <c r="AG126" i="2" s="1"/>
  <c r="H46" i="8"/>
  <c r="AF41" i="2"/>
  <c r="AG41" i="2" s="1"/>
  <c r="H41" i="8"/>
  <c r="AF36" i="2"/>
  <c r="AG36" i="2" s="1"/>
  <c r="H113" i="8"/>
  <c r="AF108" i="2"/>
  <c r="AG108" i="2" s="1"/>
  <c r="H30" i="8"/>
  <c r="AF25" i="2"/>
  <c r="AG25" i="2" s="1"/>
  <c r="H60" i="8"/>
  <c r="AF55" i="2"/>
  <c r="AG55" i="2" s="1"/>
  <c r="H149" i="8"/>
  <c r="AF144" i="2"/>
  <c r="AG144" i="2" s="1"/>
  <c r="H140" i="8"/>
  <c r="AF135" i="2"/>
  <c r="AG135" i="2" s="1"/>
  <c r="H120" i="8"/>
  <c r="AF115" i="2"/>
  <c r="AG115" i="2" s="1"/>
  <c r="H21" i="8"/>
  <c r="AF16" i="2"/>
  <c r="AG16" i="2" s="1"/>
  <c r="H115" i="8"/>
  <c r="AF110" i="2"/>
  <c r="AG110" i="2" s="1"/>
  <c r="H82" i="8"/>
  <c r="AF77" i="2"/>
  <c r="AG77" i="2" s="1"/>
  <c r="H64" i="8"/>
  <c r="AF59" i="2"/>
  <c r="AG59" i="2" s="1"/>
  <c r="H79" i="8"/>
  <c r="AF74" i="2"/>
  <c r="AG74" i="2" s="1"/>
  <c r="H136" i="8"/>
  <c r="AF131" i="2"/>
  <c r="AG131" i="2" s="1"/>
  <c r="H84" i="8"/>
  <c r="AF79" i="2"/>
  <c r="AG79" i="2" s="1"/>
  <c r="H133" i="8"/>
  <c r="AF128" i="2"/>
  <c r="AG128" i="2" s="1"/>
  <c r="H57" i="8"/>
  <c r="AF52" i="2"/>
  <c r="AG52" i="2" s="1"/>
  <c r="H61" i="8"/>
  <c r="AF56" i="2"/>
  <c r="AG56" i="2" s="1"/>
  <c r="H154" i="8"/>
  <c r="AF149" i="2"/>
  <c r="AG149" i="2" s="1"/>
  <c r="H121" i="8"/>
  <c r="AF116" i="2"/>
  <c r="AG116" i="2" s="1"/>
  <c r="H94" i="8"/>
  <c r="AF89" i="2"/>
  <c r="AG89" i="2" s="1"/>
  <c r="H53" i="8"/>
  <c r="AF48" i="2"/>
  <c r="AG48" i="2" s="1"/>
  <c r="H145" i="8"/>
  <c r="AF140" i="2"/>
  <c r="AG140" i="2" s="1"/>
  <c r="H87" i="8"/>
  <c r="AF82" i="2"/>
  <c r="AG82" i="2" s="1"/>
  <c r="H83" i="8"/>
  <c r="AF78" i="2"/>
  <c r="AG78" i="2" s="1"/>
  <c r="H81" i="8"/>
  <c r="AF76" i="2"/>
  <c r="AG76" i="2" s="1"/>
  <c r="H40" i="8"/>
  <c r="AF35" i="2"/>
  <c r="AG35" i="2" s="1"/>
  <c r="H23" i="8"/>
  <c r="AF18" i="2"/>
  <c r="AG18" i="2" s="1"/>
  <c r="H14" i="8"/>
  <c r="AF9" i="2"/>
  <c r="AG9" i="2" s="1"/>
  <c r="H28" i="8"/>
  <c r="AF23" i="2"/>
  <c r="AG23" i="2" s="1"/>
  <c r="H146" i="8"/>
  <c r="AF141" i="2"/>
  <c r="AG141" i="2" s="1"/>
  <c r="H96" i="8"/>
  <c r="AF91" i="2"/>
  <c r="AG91" i="2" s="1"/>
  <c r="H62" i="8"/>
  <c r="AF57" i="2"/>
  <c r="AG57" i="2" s="1"/>
  <c r="H158" i="8"/>
  <c r="AF153" i="2"/>
  <c r="AG153" i="2" s="1"/>
  <c r="H143" i="8"/>
  <c r="AF138" i="2"/>
  <c r="AG138" i="2" s="1"/>
  <c r="H114" i="8"/>
  <c r="AF109" i="2"/>
  <c r="AG109" i="2" s="1"/>
  <c r="H124" i="8"/>
  <c r="AF119" i="2"/>
  <c r="AG119" i="2" s="1"/>
  <c r="H68" i="8"/>
  <c r="AF63" i="2"/>
  <c r="AG63" i="2" s="1"/>
  <c r="H44" i="8"/>
  <c r="AF39" i="2"/>
  <c r="AG39" i="2" s="1"/>
  <c r="H50" i="8"/>
  <c r="AF45" i="2"/>
  <c r="AG45" i="2" s="1"/>
  <c r="H49" i="8"/>
  <c r="AF44" i="2"/>
  <c r="AG44" i="2" s="1"/>
  <c r="H112" i="8"/>
  <c r="AF107" i="2"/>
  <c r="AG107" i="2" s="1"/>
  <c r="H135" i="8"/>
  <c r="AF130" i="2"/>
  <c r="AG130" i="2" s="1"/>
  <c r="H144" i="8"/>
  <c r="AF139" i="2"/>
  <c r="AG139" i="2" s="1"/>
  <c r="H116" i="8"/>
  <c r="AF111" i="2"/>
  <c r="AG111" i="2" s="1"/>
  <c r="H106" i="8"/>
  <c r="AF101" i="2"/>
  <c r="AG101" i="2" s="1"/>
  <c r="H58" i="8"/>
  <c r="AF53" i="2"/>
  <c r="AG53" i="2" s="1"/>
  <c r="H42" i="8"/>
  <c r="AF37" i="2"/>
  <c r="AG37" i="2" s="1"/>
  <c r="H109" i="8"/>
  <c r="AF104" i="2"/>
  <c r="AG104" i="2" s="1"/>
  <c r="H29" i="8"/>
  <c r="AF24" i="2"/>
  <c r="AG24" i="2" s="1"/>
  <c r="H38" i="8"/>
  <c r="AF33" i="2"/>
  <c r="AG33" i="2" s="1"/>
  <c r="H24" i="8"/>
  <c r="AF19" i="2"/>
  <c r="AG19" i="2" s="1"/>
  <c r="H92" i="8"/>
  <c r="AF87" i="2"/>
  <c r="AG87" i="2" s="1"/>
  <c r="H101" i="8"/>
  <c r="AF96" i="2"/>
  <c r="AG96" i="2" s="1"/>
  <c r="H130" i="8"/>
  <c r="AF125" i="2"/>
  <c r="AG125" i="2" s="1"/>
  <c r="H67" i="8"/>
  <c r="AF62" i="2"/>
  <c r="AG62" i="2" s="1"/>
  <c r="H66" i="8"/>
  <c r="AF61" i="2"/>
  <c r="AG61" i="2" s="1"/>
  <c r="H118" i="8"/>
  <c r="AF113" i="2"/>
  <c r="AG113" i="2" s="1"/>
  <c r="H78" i="8"/>
  <c r="AF73" i="2"/>
  <c r="AG73" i="2" s="1"/>
  <c r="H159" i="8"/>
  <c r="AF154" i="2"/>
  <c r="AG154" i="2" s="1"/>
  <c r="H132" i="8"/>
  <c r="AF127" i="2"/>
  <c r="AG127" i="2" s="1"/>
  <c r="H117" i="8"/>
  <c r="AF112" i="2"/>
  <c r="AG112" i="2" s="1"/>
  <c r="H51" i="8"/>
  <c r="AF46" i="2"/>
  <c r="AG46" i="2" s="1"/>
  <c r="H157" i="8"/>
  <c r="AF152" i="2"/>
  <c r="AG152" i="2" s="1"/>
  <c r="H39" i="8"/>
  <c r="AF34" i="2"/>
  <c r="AG34" i="2" s="1"/>
  <c r="H63" i="8"/>
  <c r="AF58" i="2"/>
  <c r="AG58" i="2" s="1"/>
  <c r="H13" i="8"/>
  <c r="AF8" i="2"/>
  <c r="AG8" i="2" s="1"/>
  <c r="H152" i="8"/>
  <c r="AF147" i="2"/>
  <c r="AG147" i="2" s="1"/>
  <c r="H126" i="8"/>
  <c r="AF121" i="2"/>
  <c r="AG121" i="2" s="1"/>
  <c r="H122" i="8"/>
  <c r="AF117" i="2"/>
  <c r="AG117" i="2" s="1"/>
  <c r="H111" i="8"/>
  <c r="AF106" i="2"/>
  <c r="AG106" i="2" s="1"/>
  <c r="H85" i="8"/>
  <c r="AF80" i="2"/>
  <c r="AG80" i="2" s="1"/>
  <c r="H54" i="8"/>
  <c r="AF49" i="2"/>
  <c r="AG49" i="2" s="1"/>
  <c r="H47" i="8"/>
  <c r="AF42" i="2"/>
  <c r="AG42" i="2" s="1"/>
  <c r="H74" i="8"/>
  <c r="AF69" i="2"/>
  <c r="AG69" i="2" s="1"/>
  <c r="H76" i="8"/>
  <c r="AF71" i="2"/>
  <c r="AG71" i="2" s="1"/>
  <c r="H151" i="8"/>
  <c r="AF146" i="2"/>
  <c r="AG146" i="2" s="1"/>
  <c r="H142" i="8"/>
  <c r="AF137" i="2"/>
  <c r="AG137" i="2" s="1"/>
  <c r="H127" i="8"/>
  <c r="AF122" i="2"/>
  <c r="AG122" i="2" s="1"/>
  <c r="H119" i="8"/>
  <c r="AF114" i="2"/>
  <c r="AG114" i="2" s="1"/>
  <c r="H86" i="8"/>
  <c r="AF81" i="2"/>
  <c r="AG81" i="2" s="1"/>
  <c r="H75" i="8"/>
  <c r="AF70" i="2"/>
  <c r="AG70" i="2" s="1"/>
  <c r="H55" i="8"/>
  <c r="AF50" i="2"/>
  <c r="AG50" i="2" s="1"/>
  <c r="H15" i="8"/>
  <c r="AF10" i="2"/>
  <c r="AG10" i="2" s="1"/>
  <c r="H18" i="8"/>
  <c r="AF13" i="2"/>
  <c r="AG13" i="2" s="1"/>
  <c r="H27" i="8"/>
  <c r="AF22" i="2"/>
  <c r="AG22" i="2" s="1"/>
  <c r="H134" i="8"/>
  <c r="AF129" i="2"/>
  <c r="AG129" i="2" s="1"/>
  <c r="H125" i="8"/>
  <c r="AF120" i="2"/>
  <c r="AG120" i="2" s="1"/>
  <c r="H147" i="8"/>
  <c r="AF142" i="2"/>
  <c r="AG142" i="2" s="1"/>
  <c r="H90" i="8"/>
  <c r="AF85" i="2"/>
  <c r="AG85" i="2" s="1"/>
  <c r="H98" i="8"/>
  <c r="AF93" i="2"/>
  <c r="AG93" i="2" s="1"/>
  <c r="H16" i="8"/>
  <c r="AF11" i="2"/>
  <c r="AG11" i="2" s="1"/>
  <c r="H108" i="8"/>
  <c r="AF103" i="2"/>
  <c r="AG103" i="2" s="1"/>
  <c r="H139" i="8"/>
  <c r="AF134" i="2"/>
  <c r="AG134" i="2" s="1"/>
  <c r="H107" i="8"/>
  <c r="AF102" i="2"/>
  <c r="AG102" i="2" s="1"/>
  <c r="H34" i="8"/>
  <c r="AF29" i="2"/>
  <c r="AG29" i="2" s="1"/>
  <c r="H156" i="8"/>
  <c r="AF151" i="2"/>
  <c r="AG151" i="2" s="1"/>
  <c r="H36" i="8"/>
  <c r="AF31" i="2"/>
  <c r="AG31" i="2" s="1"/>
  <c r="H153" i="8"/>
  <c r="AF148" i="2"/>
  <c r="AG148" i="2" s="1"/>
  <c r="H80" i="8"/>
  <c r="AF75" i="2"/>
  <c r="AG75" i="2" s="1"/>
  <c r="H70" i="8"/>
  <c r="AF65" i="2"/>
  <c r="AG65" i="2" s="1"/>
  <c r="H105" i="8"/>
  <c r="AF100" i="2"/>
  <c r="AG100" i="2" s="1"/>
  <c r="H95" i="8"/>
  <c r="AF90" i="2"/>
  <c r="AG90" i="2" s="1"/>
  <c r="H37" i="8"/>
  <c r="AF32" i="2"/>
  <c r="AG32" i="2" s="1"/>
  <c r="H141" i="8"/>
  <c r="AF136" i="2"/>
  <c r="AG136" i="2" s="1"/>
  <c r="H33" i="8"/>
  <c r="AF28" i="2"/>
  <c r="AG28" i="2" s="1"/>
  <c r="CH11" i="2"/>
  <c r="CH18" i="2"/>
  <c r="CG18" i="2"/>
  <c r="CH15" i="2"/>
  <c r="CH10" i="2"/>
  <c r="CG15" i="2"/>
  <c r="CJ15" i="2" s="1"/>
  <c r="CG16" i="2"/>
  <c r="CH13" i="2"/>
  <c r="CH5" i="2"/>
  <c r="CG10" i="2"/>
  <c r="CG14" i="2"/>
  <c r="CH16" i="2"/>
  <c r="CG5" i="2"/>
  <c r="CG13" i="2"/>
  <c r="CH14" i="2"/>
  <c r="H12" i="8"/>
  <c r="CG11" i="2"/>
  <c r="X12" i="8"/>
  <c r="X5" i="2"/>
  <c r="Y5" i="2"/>
  <c r="X6" i="2"/>
  <c r="Y6" i="2"/>
  <c r="L65" i="8"/>
  <c r="L41" i="8"/>
  <c r="L153" i="8"/>
  <c r="X19" i="8"/>
  <c r="X31" i="8"/>
  <c r="X20" i="8"/>
  <c r="X23" i="8"/>
  <c r="X34" i="8"/>
  <c r="AK117" i="8"/>
  <c r="AM117" i="8"/>
  <c r="CA112" i="2"/>
  <c r="AL117" i="8" s="1"/>
  <c r="AK76" i="8"/>
  <c r="AM76" i="8"/>
  <c r="CA71" i="2"/>
  <c r="AL76" i="8" s="1"/>
  <c r="AK157" i="8"/>
  <c r="AM157" i="8"/>
  <c r="CA152" i="2"/>
  <c r="AL157" i="8" s="1"/>
  <c r="AK36" i="8"/>
  <c r="AM36" i="8"/>
  <c r="CA31" i="2"/>
  <c r="AL36" i="8" s="1"/>
  <c r="AK137" i="8"/>
  <c r="AM137" i="8"/>
  <c r="CA132" i="2"/>
  <c r="AL137" i="8" s="1"/>
  <c r="AK30" i="8"/>
  <c r="CA25" i="2"/>
  <c r="AL30" i="8" s="1"/>
  <c r="AM30" i="8"/>
  <c r="AK75" i="8"/>
  <c r="AM75" i="8"/>
  <c r="CA70" i="2"/>
  <c r="AL75" i="8" s="1"/>
  <c r="AK65" i="8"/>
  <c r="AM65" i="8"/>
  <c r="CA60" i="2"/>
  <c r="AL65" i="8" s="1"/>
  <c r="AK107" i="8"/>
  <c r="AM107" i="8"/>
  <c r="CA102" i="2"/>
  <c r="AL107" i="8" s="1"/>
  <c r="AK158" i="8"/>
  <c r="CA153" i="2"/>
  <c r="AL158" i="8" s="1"/>
  <c r="AM158" i="8"/>
  <c r="AK120" i="8"/>
  <c r="CA115" i="2"/>
  <c r="AL120" i="8" s="1"/>
  <c r="AM120" i="8"/>
  <c r="AK141" i="8"/>
  <c r="AM141" i="8"/>
  <c r="CA136" i="2"/>
  <c r="AL141" i="8" s="1"/>
  <c r="AK47" i="8"/>
  <c r="AM47" i="8"/>
  <c r="CA42" i="2"/>
  <c r="AL47" i="8" s="1"/>
  <c r="AK19" i="8"/>
  <c r="AM19" i="8"/>
  <c r="CA14" i="2"/>
  <c r="AL19" i="8" s="1"/>
  <c r="AK57" i="8"/>
  <c r="AM57" i="8"/>
  <c r="CA52" i="2"/>
  <c r="AL57" i="8" s="1"/>
  <c r="AK35" i="8"/>
  <c r="AM35" i="8"/>
  <c r="CA30" i="2"/>
  <c r="AL35" i="8" s="1"/>
  <c r="AK150" i="8"/>
  <c r="AM150" i="8"/>
  <c r="CA145" i="2"/>
  <c r="AL150" i="8" s="1"/>
  <c r="AK66" i="8"/>
  <c r="AM66" i="8"/>
  <c r="CA61" i="2"/>
  <c r="AL66" i="8" s="1"/>
  <c r="AK81" i="8"/>
  <c r="AM81" i="8"/>
  <c r="CA76" i="2"/>
  <c r="AL81" i="8" s="1"/>
  <c r="AK100" i="8"/>
  <c r="AM100" i="8"/>
  <c r="CA95" i="2"/>
  <c r="AL100" i="8" s="1"/>
  <c r="AK62" i="8"/>
  <c r="AM62" i="8"/>
  <c r="CA57" i="2"/>
  <c r="AL62" i="8" s="1"/>
  <c r="AK152" i="8"/>
  <c r="AM152" i="8"/>
  <c r="CA147" i="2"/>
  <c r="AL152" i="8" s="1"/>
  <c r="AK25" i="8"/>
  <c r="AM25" i="8"/>
  <c r="CA20" i="2"/>
  <c r="AL25" i="8" s="1"/>
  <c r="AK23" i="8"/>
  <c r="AM23" i="8"/>
  <c r="CA18" i="2"/>
  <c r="AL23" i="8" s="1"/>
  <c r="AK55" i="8"/>
  <c r="AM55" i="8"/>
  <c r="CA50" i="2"/>
  <c r="AL55" i="8" s="1"/>
  <c r="AK13" i="8"/>
  <c r="AM13" i="8"/>
  <c r="CA8" i="2"/>
  <c r="AL13" i="8" s="1"/>
  <c r="AK15" i="8"/>
  <c r="AM15" i="8"/>
  <c r="CA10" i="2"/>
  <c r="AL15" i="8" s="1"/>
  <c r="AK99" i="8"/>
  <c r="AM99" i="8"/>
  <c r="CA94" i="2"/>
  <c r="AL99" i="8" s="1"/>
  <c r="AK63" i="8"/>
  <c r="AM63" i="8"/>
  <c r="CA58" i="2"/>
  <c r="AL63" i="8" s="1"/>
  <c r="AK38" i="8"/>
  <c r="AM38" i="8"/>
  <c r="CA33" i="2"/>
  <c r="AL38" i="8" s="1"/>
  <c r="AK80" i="8"/>
  <c r="AM80" i="8"/>
  <c r="CA75" i="2"/>
  <c r="AL80" i="8" s="1"/>
  <c r="AK143" i="8"/>
  <c r="AM143" i="8"/>
  <c r="CA138" i="2"/>
  <c r="AL143" i="8" s="1"/>
  <c r="AK105" i="8"/>
  <c r="AM105" i="8"/>
  <c r="CA100" i="2"/>
  <c r="AL105" i="8" s="1"/>
  <c r="AK151" i="8"/>
  <c r="AM151" i="8"/>
  <c r="CA146" i="2"/>
  <c r="AL151" i="8" s="1"/>
  <c r="AK46" i="8"/>
  <c r="AM46" i="8"/>
  <c r="CA41" i="2"/>
  <c r="AL46" i="8" s="1"/>
  <c r="AK115" i="8"/>
  <c r="AM115" i="8"/>
  <c r="CA110" i="2"/>
  <c r="AL115" i="8" s="1"/>
  <c r="AK101" i="8"/>
  <c r="AM101" i="8"/>
  <c r="CA96" i="2"/>
  <c r="AL101" i="8" s="1"/>
  <c r="AK28" i="8"/>
  <c r="AM28" i="8"/>
  <c r="CA23" i="2"/>
  <c r="AL28" i="8" s="1"/>
  <c r="AK17" i="8"/>
  <c r="AM17" i="8"/>
  <c r="CA12" i="2"/>
  <c r="AL17" i="8" s="1"/>
  <c r="AK104" i="8"/>
  <c r="AM104" i="8"/>
  <c r="CA99" i="2"/>
  <c r="AL104" i="8" s="1"/>
  <c r="AK68" i="8"/>
  <c r="AM68" i="8"/>
  <c r="CA63" i="2"/>
  <c r="AL68" i="8" s="1"/>
  <c r="AK108" i="8"/>
  <c r="AM108" i="8"/>
  <c r="CA103" i="2"/>
  <c r="AL108" i="8" s="1"/>
  <c r="AK94" i="8"/>
  <c r="CA89" i="2"/>
  <c r="AL94" i="8" s="1"/>
  <c r="AM94" i="8"/>
  <c r="AK72" i="8"/>
  <c r="AM72" i="8"/>
  <c r="CA67" i="2"/>
  <c r="AL72" i="8" s="1"/>
  <c r="AK40" i="8"/>
  <c r="AM40" i="8"/>
  <c r="CA35" i="2"/>
  <c r="AL40" i="8" s="1"/>
  <c r="AK93" i="8"/>
  <c r="AM93" i="8"/>
  <c r="CA88" i="2"/>
  <c r="AL93" i="8" s="1"/>
  <c r="AK112" i="8"/>
  <c r="AM112" i="8"/>
  <c r="CA107" i="2"/>
  <c r="AL112" i="8" s="1"/>
  <c r="AK58" i="8"/>
  <c r="AM58" i="8"/>
  <c r="CA53" i="2"/>
  <c r="AL58" i="8" s="1"/>
  <c r="AK59" i="8"/>
  <c r="AM59" i="8"/>
  <c r="CA54" i="2"/>
  <c r="AL59" i="8" s="1"/>
  <c r="AK24" i="8"/>
  <c r="AM24" i="8"/>
  <c r="CA19" i="2"/>
  <c r="AL24" i="8" s="1"/>
  <c r="AK102" i="8"/>
  <c r="AM102" i="8"/>
  <c r="CA97" i="2"/>
  <c r="AL102" i="8" s="1"/>
  <c r="AK129" i="8"/>
  <c r="AM129" i="8"/>
  <c r="CA124" i="2"/>
  <c r="AL129" i="8" s="1"/>
  <c r="AK127" i="8"/>
  <c r="AM127" i="8"/>
  <c r="CA122" i="2"/>
  <c r="AL127" i="8" s="1"/>
  <c r="AK32" i="8"/>
  <c r="CA27" i="2"/>
  <c r="AL32" i="8" s="1"/>
  <c r="AM32" i="8"/>
  <c r="AK146" i="8"/>
  <c r="AM146" i="8"/>
  <c r="CA141" i="2"/>
  <c r="AL146" i="8" s="1"/>
  <c r="AK92" i="8"/>
  <c r="AM92" i="8"/>
  <c r="CA87" i="2"/>
  <c r="AL92" i="8" s="1"/>
  <c r="AK118" i="8"/>
  <c r="CA113" i="2"/>
  <c r="AL118" i="8" s="1"/>
  <c r="AM118" i="8"/>
  <c r="AK33" i="8"/>
  <c r="AM33" i="8"/>
  <c r="CA28" i="2"/>
  <c r="AL33" i="8" s="1"/>
  <c r="AK138" i="8"/>
  <c r="AM138" i="8"/>
  <c r="CA133" i="2"/>
  <c r="AL138" i="8" s="1"/>
  <c r="AK83" i="8"/>
  <c r="AM83" i="8"/>
  <c r="CA78" i="2"/>
  <c r="AL83" i="8" s="1"/>
  <c r="AK27" i="8"/>
  <c r="AM27" i="8"/>
  <c r="CA22" i="2"/>
  <c r="AL27" i="8" s="1"/>
  <c r="AK51" i="8"/>
  <c r="AM51" i="8"/>
  <c r="CA46" i="2"/>
  <c r="AL51" i="8" s="1"/>
  <c r="AK144" i="8"/>
  <c r="AM144" i="8"/>
  <c r="CA139" i="2"/>
  <c r="AL144" i="8" s="1"/>
  <c r="AK73" i="8"/>
  <c r="AM73" i="8"/>
  <c r="CA68" i="2"/>
  <c r="AL73" i="8" s="1"/>
  <c r="AK45" i="8"/>
  <c r="AM45" i="8"/>
  <c r="CA40" i="2"/>
  <c r="AL45" i="8" s="1"/>
  <c r="AK113" i="8"/>
  <c r="AM113" i="8"/>
  <c r="CA108" i="2"/>
  <c r="AL113" i="8" s="1"/>
  <c r="AK37" i="8"/>
  <c r="AM37" i="8"/>
  <c r="CA32" i="2"/>
  <c r="AL37" i="8" s="1"/>
  <c r="AK16" i="8"/>
  <c r="AM16" i="8"/>
  <c r="CA11" i="2"/>
  <c r="AL16" i="8" s="1"/>
  <c r="AK52" i="8"/>
  <c r="AM52" i="8"/>
  <c r="CA47" i="2"/>
  <c r="AL52" i="8" s="1"/>
  <c r="AK87" i="8"/>
  <c r="AM87" i="8"/>
  <c r="CA82" i="2"/>
  <c r="AL87" i="8" s="1"/>
  <c r="AK135" i="8"/>
  <c r="AM135" i="8"/>
  <c r="CA130" i="2"/>
  <c r="AL135" i="8" s="1"/>
  <c r="AK125" i="8"/>
  <c r="AM125" i="8"/>
  <c r="CA120" i="2"/>
  <c r="AL125" i="8" s="1"/>
  <c r="AK67" i="8"/>
  <c r="AM67" i="8"/>
  <c r="CA62" i="2"/>
  <c r="AL67" i="8" s="1"/>
  <c r="AK41" i="8"/>
  <c r="AM41" i="8"/>
  <c r="CA36" i="2"/>
  <c r="AL41" i="8" s="1"/>
  <c r="AK50" i="8"/>
  <c r="AM50" i="8"/>
  <c r="CA45" i="2"/>
  <c r="AL50" i="8" s="1"/>
  <c r="AK96" i="8"/>
  <c r="CA91" i="2"/>
  <c r="AL96" i="8" s="1"/>
  <c r="AM96" i="8"/>
  <c r="AK60" i="8"/>
  <c r="AM60" i="8"/>
  <c r="CA55" i="2"/>
  <c r="AL60" i="8" s="1"/>
  <c r="AK48" i="8"/>
  <c r="CA43" i="2"/>
  <c r="AL48" i="8" s="1"/>
  <c r="AM48" i="8"/>
  <c r="AK103" i="8"/>
  <c r="AM103" i="8"/>
  <c r="CA98" i="2"/>
  <c r="AL103" i="8" s="1"/>
  <c r="AK134" i="8"/>
  <c r="AM134" i="8"/>
  <c r="CA129" i="2"/>
  <c r="AL134" i="8" s="1"/>
  <c r="AK132" i="8"/>
  <c r="AM132" i="8"/>
  <c r="CA127" i="2"/>
  <c r="AL132" i="8" s="1"/>
  <c r="AK130" i="8"/>
  <c r="AM130" i="8"/>
  <c r="CA125" i="2"/>
  <c r="AL130" i="8" s="1"/>
  <c r="AK12" i="8"/>
  <c r="AM12" i="8"/>
  <c r="CA7" i="2"/>
  <c r="AL12" i="8" s="1"/>
  <c r="AK111" i="8"/>
  <c r="AM111" i="8"/>
  <c r="CA106" i="2"/>
  <c r="AL111" i="8" s="1"/>
  <c r="AK119" i="8"/>
  <c r="AM119" i="8"/>
  <c r="CA114" i="2"/>
  <c r="AL119" i="8" s="1"/>
  <c r="AK44" i="8"/>
  <c r="AM44" i="8"/>
  <c r="CA39" i="2"/>
  <c r="AL44" i="8" s="1"/>
  <c r="AK153" i="8"/>
  <c r="CA148" i="2"/>
  <c r="AL153" i="8" s="1"/>
  <c r="AM153" i="8"/>
  <c r="AK97" i="8"/>
  <c r="AM97" i="8"/>
  <c r="CA92" i="2"/>
  <c r="AL97" i="8" s="1"/>
  <c r="AK31" i="8"/>
  <c r="AM31" i="8"/>
  <c r="CA26" i="2"/>
  <c r="AL31" i="8" s="1"/>
  <c r="AK131" i="8"/>
  <c r="AM131" i="8"/>
  <c r="CA126" i="2"/>
  <c r="AL131" i="8" s="1"/>
  <c r="AK149" i="8"/>
  <c r="AM149" i="8"/>
  <c r="CA144" i="2"/>
  <c r="AL149" i="8" s="1"/>
  <c r="AK109" i="8"/>
  <c r="AM109" i="8"/>
  <c r="CA104" i="2"/>
  <c r="AL109" i="8" s="1"/>
  <c r="AK156" i="8"/>
  <c r="AM156" i="8"/>
  <c r="CA151" i="2"/>
  <c r="AL156" i="8" s="1"/>
  <c r="AK70" i="8"/>
  <c r="AM70" i="8"/>
  <c r="CA65" i="2"/>
  <c r="AL70" i="8" s="1"/>
  <c r="AK84" i="8"/>
  <c r="AM84" i="8"/>
  <c r="CA79" i="2"/>
  <c r="AL84" i="8" s="1"/>
  <c r="AK20" i="8"/>
  <c r="AM20" i="8"/>
  <c r="CA15" i="2"/>
  <c r="AL20" i="8" s="1"/>
  <c r="AK49" i="8"/>
  <c r="AM49" i="8"/>
  <c r="CA44" i="2"/>
  <c r="AL49" i="8" s="1"/>
  <c r="AK121" i="8"/>
  <c r="AM121" i="8"/>
  <c r="CA116" i="2"/>
  <c r="AL121" i="8" s="1"/>
  <c r="AK123" i="8"/>
  <c r="AM123" i="8"/>
  <c r="CA118" i="2"/>
  <c r="AL123" i="8" s="1"/>
  <c r="AK145" i="8"/>
  <c r="AM145" i="8"/>
  <c r="CA140" i="2"/>
  <c r="AL145" i="8" s="1"/>
  <c r="BO6" i="2"/>
  <c r="BP6" i="2"/>
  <c r="BP5" i="2"/>
  <c r="BO5" i="2"/>
  <c r="BC9" i="2"/>
  <c r="AA14" i="8" s="1"/>
  <c r="BC27" i="2"/>
  <c r="AA32" i="8" s="1"/>
  <c r="BC20" i="2"/>
  <c r="AA25" i="8" s="1"/>
  <c r="BC11" i="2"/>
  <c r="AA16" i="8" s="1"/>
  <c r="BC24" i="2"/>
  <c r="AA29" i="8" s="1"/>
  <c r="Z114" i="8"/>
  <c r="AB114" i="8"/>
  <c r="Z77" i="8"/>
  <c r="AB77" i="8"/>
  <c r="Z96" i="8"/>
  <c r="AB96" i="8"/>
  <c r="Z24" i="8"/>
  <c r="AB24" i="8"/>
  <c r="Z145" i="8"/>
  <c r="AB145" i="8"/>
  <c r="Z138" i="8"/>
  <c r="AB138" i="8"/>
  <c r="Z104" i="8"/>
  <c r="AB104" i="8"/>
  <c r="Z113" i="8"/>
  <c r="AB113" i="8"/>
  <c r="Z48" i="8"/>
  <c r="AB48" i="8"/>
  <c r="Z149" i="8"/>
  <c r="AB149" i="8"/>
  <c r="Z95" i="8"/>
  <c r="AB95" i="8"/>
  <c r="Z82" i="8"/>
  <c r="AB82" i="8"/>
  <c r="BC8" i="2"/>
  <c r="AA13" i="8" s="1"/>
  <c r="Z43" i="8"/>
  <c r="AB43" i="8"/>
  <c r="Z80" i="8"/>
  <c r="AB80" i="8"/>
  <c r="Z117" i="8"/>
  <c r="AB117" i="8"/>
  <c r="Z130" i="8"/>
  <c r="AB130" i="8"/>
  <c r="Z124" i="8"/>
  <c r="AB124" i="8"/>
  <c r="Z98" i="8"/>
  <c r="AB98" i="8"/>
  <c r="Z75" i="8"/>
  <c r="AB75" i="8"/>
  <c r="Z52" i="8"/>
  <c r="AB52" i="8"/>
  <c r="Z103" i="8"/>
  <c r="AB103" i="8"/>
  <c r="Z69" i="8"/>
  <c r="AB69" i="8"/>
  <c r="BC29" i="2"/>
  <c r="AA34" i="8" s="1"/>
  <c r="Z106" i="8"/>
  <c r="AB106" i="8"/>
  <c r="Z70" i="8"/>
  <c r="AB70" i="8"/>
  <c r="Z135" i="8"/>
  <c r="AB135" i="8"/>
  <c r="BC10" i="2"/>
  <c r="AA15" i="8" s="1"/>
  <c r="BC33" i="2"/>
  <c r="AA38" i="8" s="1"/>
  <c r="BC28" i="2"/>
  <c r="AA33" i="8" s="1"/>
  <c r="Z59" i="8"/>
  <c r="AB59" i="8"/>
  <c r="Z50" i="8"/>
  <c r="AB50" i="8"/>
  <c r="Z58" i="8"/>
  <c r="AB58" i="8"/>
  <c r="Z90" i="8"/>
  <c r="AB90" i="8"/>
  <c r="Z132" i="8"/>
  <c r="AB132" i="8"/>
  <c r="Z14" i="8"/>
  <c r="AB14" i="8"/>
  <c r="Z32" i="8"/>
  <c r="AB32" i="8"/>
  <c r="Z71" i="8"/>
  <c r="AB71" i="8"/>
  <c r="Z55" i="8"/>
  <c r="AB55" i="8"/>
  <c r="Z144" i="8"/>
  <c r="AB144" i="8"/>
  <c r="Z57" i="8"/>
  <c r="AB57" i="8"/>
  <c r="Z129" i="8"/>
  <c r="AB129" i="8"/>
  <c r="Z44" i="8"/>
  <c r="AB44" i="8"/>
  <c r="Z150" i="8"/>
  <c r="AB150" i="8"/>
  <c r="Z119" i="8"/>
  <c r="AB119" i="8"/>
  <c r="Z19" i="8"/>
  <c r="AB19" i="8"/>
  <c r="Z15" i="8"/>
  <c r="AB15" i="8"/>
  <c r="Z159" i="8"/>
  <c r="AB159" i="8"/>
  <c r="Z25" i="8"/>
  <c r="AB25" i="8"/>
  <c r="BC13" i="2"/>
  <c r="AA18" i="8" s="1"/>
  <c r="Z33" i="8"/>
  <c r="AB33" i="8"/>
  <c r="Z16" i="8"/>
  <c r="AB16" i="8"/>
  <c r="Z67" i="8"/>
  <c r="AB67" i="8"/>
  <c r="Z85" i="8"/>
  <c r="AB85" i="8"/>
  <c r="Z29" i="8"/>
  <c r="AB29" i="8"/>
  <c r="Z46" i="8"/>
  <c r="AB46" i="8"/>
  <c r="BC26" i="2"/>
  <c r="AA31" i="8" s="1"/>
  <c r="Z110" i="8"/>
  <c r="AB110" i="8"/>
  <c r="Z94" i="8"/>
  <c r="AB94" i="8"/>
  <c r="Z115" i="8"/>
  <c r="AB115" i="8"/>
  <c r="Z101" i="8"/>
  <c r="AB101" i="8"/>
  <c r="Z99" i="8"/>
  <c r="AB99" i="8"/>
  <c r="Z118" i="8"/>
  <c r="AB118" i="8"/>
  <c r="BC23" i="2"/>
  <c r="AA28" i="8" s="1"/>
  <c r="Z151" i="8"/>
  <c r="AB151" i="8"/>
  <c r="BC32" i="2"/>
  <c r="AA37" i="8" s="1"/>
  <c r="Z147" i="8"/>
  <c r="AB147" i="8"/>
  <c r="BC22" i="2"/>
  <c r="AA27" i="8" s="1"/>
  <c r="Z31" i="8"/>
  <c r="AB31" i="8"/>
  <c r="Z41" i="8"/>
  <c r="AB41" i="8"/>
  <c r="Z62" i="8"/>
  <c r="AB62" i="8"/>
  <c r="BC30" i="2"/>
  <c r="AA35" i="8" s="1"/>
  <c r="Z23" i="8"/>
  <c r="AB23" i="8"/>
  <c r="BC21" i="2"/>
  <c r="AA26" i="8" s="1"/>
  <c r="Z125" i="8"/>
  <c r="AB125" i="8"/>
  <c r="Z21" i="8"/>
  <c r="AB21" i="8"/>
  <c r="Z97" i="8"/>
  <c r="AB97" i="8"/>
  <c r="Z111" i="8"/>
  <c r="AB111" i="8"/>
  <c r="Z76" i="8"/>
  <c r="AB76" i="8"/>
  <c r="Z112" i="8"/>
  <c r="AB112" i="8"/>
  <c r="Z123" i="8"/>
  <c r="AB123" i="8"/>
  <c r="Z127" i="8"/>
  <c r="AB127" i="8"/>
  <c r="Z156" i="8"/>
  <c r="AB156" i="8"/>
  <c r="Z122" i="8"/>
  <c r="AB122" i="8"/>
  <c r="Z36" i="8"/>
  <c r="AB36" i="8"/>
  <c r="Z153" i="8"/>
  <c r="AB153" i="8"/>
  <c r="Z133" i="8"/>
  <c r="AB133" i="8"/>
  <c r="Z30" i="8"/>
  <c r="AB30" i="8"/>
  <c r="Z63" i="8"/>
  <c r="AB63" i="8"/>
  <c r="Z158" i="8"/>
  <c r="AB158" i="8"/>
  <c r="Z83" i="8"/>
  <c r="AB83" i="8"/>
  <c r="Z68" i="8"/>
  <c r="AB68" i="8"/>
  <c r="Z146" i="8"/>
  <c r="AB146" i="8"/>
  <c r="Z148" i="8"/>
  <c r="AB148" i="8"/>
  <c r="Z40" i="8"/>
  <c r="AB40" i="8"/>
  <c r="Z49" i="8"/>
  <c r="AB49" i="8"/>
  <c r="Z137" i="8"/>
  <c r="AB137" i="8"/>
  <c r="Z13" i="8"/>
  <c r="AB13" i="8"/>
  <c r="Z38" i="8"/>
  <c r="AB38" i="8"/>
  <c r="Z28" i="8"/>
  <c r="AB28" i="8"/>
  <c r="Z143" i="8"/>
  <c r="AB143" i="8"/>
  <c r="Z141" i="8"/>
  <c r="AB141" i="8"/>
  <c r="Z89" i="8"/>
  <c r="AB89" i="8"/>
  <c r="Z88" i="8"/>
  <c r="AB88" i="8"/>
  <c r="Z61" i="8"/>
  <c r="AB61" i="8"/>
  <c r="Z154" i="8"/>
  <c r="AB154" i="8"/>
  <c r="Z37" i="8"/>
  <c r="AB37" i="8"/>
  <c r="Z93" i="8"/>
  <c r="AB93" i="8"/>
  <c r="Z27" i="8"/>
  <c r="AB27" i="8"/>
  <c r="BC34" i="2"/>
  <c r="AA39" i="8" s="1"/>
  <c r="Z51" i="8"/>
  <c r="AB51" i="8"/>
  <c r="Z87" i="8"/>
  <c r="AB87" i="8"/>
  <c r="Z92" i="8"/>
  <c r="AB92" i="8"/>
  <c r="Z66" i="8"/>
  <c r="AB66" i="8"/>
  <c r="Z17" i="8"/>
  <c r="AB17" i="8"/>
  <c r="Z39" i="8"/>
  <c r="AB39" i="8"/>
  <c r="BC14" i="2"/>
  <c r="AA19" i="8" s="1"/>
  <c r="Z53" i="8"/>
  <c r="AB53" i="8"/>
  <c r="Z79" i="8"/>
  <c r="AB79" i="8"/>
  <c r="Z86" i="8"/>
  <c r="AB86" i="8"/>
  <c r="Z72" i="8"/>
  <c r="AB72" i="8"/>
  <c r="BC31" i="2"/>
  <c r="AA36" i="8" s="1"/>
  <c r="Z12" i="8"/>
  <c r="AB12" i="8"/>
  <c r="Z109" i="8"/>
  <c r="AB109" i="8"/>
  <c r="BC25" i="2"/>
  <c r="AA30" i="8" s="1"/>
  <c r="Z78" i="8"/>
  <c r="AB78" i="8"/>
  <c r="Z18" i="8"/>
  <c r="AB18" i="8"/>
  <c r="Z91" i="8"/>
  <c r="AB91" i="8"/>
  <c r="Z47" i="8"/>
  <c r="AB47" i="8"/>
  <c r="Z84" i="8"/>
  <c r="AB84" i="8"/>
  <c r="Z60" i="8"/>
  <c r="AB60" i="8"/>
  <c r="Z64" i="8"/>
  <c r="AB64" i="8"/>
  <c r="Z56" i="8"/>
  <c r="AB56" i="8"/>
  <c r="Z65" i="8"/>
  <c r="AB65" i="8"/>
  <c r="Z134" i="8"/>
  <c r="AB134" i="8"/>
  <c r="Z142" i="8"/>
  <c r="AB142" i="8"/>
  <c r="Z157" i="8"/>
  <c r="AB157" i="8"/>
  <c r="BC17" i="2"/>
  <c r="AA22" i="8" s="1"/>
  <c r="Z102" i="8"/>
  <c r="AB102" i="8"/>
  <c r="Z126" i="8"/>
  <c r="AB126" i="8"/>
  <c r="BC16" i="2"/>
  <c r="AA21" i="8" s="1"/>
  <c r="BC19" i="2"/>
  <c r="AA24" i="8" s="1"/>
  <c r="Z121" i="8"/>
  <c r="AB121" i="8"/>
  <c r="Z116" i="8"/>
  <c r="AB116" i="8"/>
  <c r="Z54" i="8"/>
  <c r="AB54" i="8"/>
  <c r="Z131" i="8"/>
  <c r="AB131" i="8"/>
  <c r="BC18" i="2"/>
  <c r="AA23" i="8" s="1"/>
  <c r="Z73" i="8"/>
  <c r="AB73" i="8"/>
  <c r="Z155" i="8"/>
  <c r="AB155" i="8"/>
  <c r="Z100" i="8"/>
  <c r="AB100" i="8"/>
  <c r="Z35" i="8"/>
  <c r="AB35" i="8"/>
  <c r="Z128" i="8"/>
  <c r="AB128" i="8"/>
  <c r="BC7" i="2"/>
  <c r="AA12" i="8" s="1"/>
  <c r="Z45" i="8"/>
  <c r="AB45" i="8"/>
  <c r="Z136" i="8"/>
  <c r="AB136" i="8"/>
  <c r="Z105" i="8"/>
  <c r="AB105" i="8"/>
  <c r="Z26" i="8"/>
  <c r="AB26" i="8"/>
  <c r="Z81" i="8"/>
  <c r="AB81" i="8"/>
  <c r="Z107" i="8"/>
  <c r="AB107" i="8"/>
  <c r="Z152" i="8"/>
  <c r="AB152" i="8"/>
  <c r="Z108" i="8"/>
  <c r="AB108" i="8"/>
  <c r="Z120" i="8"/>
  <c r="AB120" i="8"/>
  <c r="Z42" i="8"/>
  <c r="AB42" i="8"/>
  <c r="Z22" i="8"/>
  <c r="AB22" i="8"/>
  <c r="BC12" i="2"/>
  <c r="AA17" i="8" s="1"/>
  <c r="L24" i="8"/>
  <c r="U19" i="8"/>
  <c r="U107" i="8"/>
  <c r="W107" i="8"/>
  <c r="U65" i="8"/>
  <c r="W65" i="8"/>
  <c r="U143" i="8"/>
  <c r="W143" i="8"/>
  <c r="U152" i="8"/>
  <c r="W152" i="8"/>
  <c r="U55" i="8"/>
  <c r="W55" i="8"/>
  <c r="U31" i="8"/>
  <c r="W31" i="8"/>
  <c r="U23" i="8"/>
  <c r="W23" i="8"/>
  <c r="U12" i="8"/>
  <c r="W12" i="8"/>
  <c r="W35" i="8"/>
  <c r="U35" i="8"/>
  <c r="AQ5" i="2"/>
  <c r="AP5" i="2"/>
  <c r="AQ6" i="2"/>
  <c r="AP6" i="2"/>
  <c r="L154" i="8"/>
  <c r="L72" i="8"/>
  <c r="L131" i="8"/>
  <c r="L113" i="8"/>
  <c r="L70" i="8"/>
  <c r="L109" i="8"/>
  <c r="L98" i="8"/>
  <c r="L120" i="8"/>
  <c r="L43" i="8"/>
  <c r="L133" i="8"/>
  <c r="L58" i="8"/>
  <c r="L107" i="8"/>
  <c r="L127" i="8"/>
  <c r="L60" i="8"/>
  <c r="L53" i="8"/>
  <c r="L140" i="8"/>
  <c r="L145" i="8"/>
  <c r="L85" i="8"/>
  <c r="L97" i="8"/>
  <c r="L19" i="8"/>
  <c r="L14" i="8"/>
  <c r="L22" i="8"/>
  <c r="L115" i="8"/>
  <c r="L118" i="8"/>
  <c r="L86" i="8"/>
  <c r="L64" i="8"/>
  <c r="L62" i="8"/>
  <c r="L79" i="8"/>
  <c r="L158" i="8"/>
  <c r="L159" i="8"/>
  <c r="L143" i="8"/>
  <c r="L90" i="8"/>
  <c r="L71" i="8"/>
  <c r="L48" i="8"/>
  <c r="L20" i="8"/>
  <c r="L139" i="8"/>
  <c r="L99" i="8"/>
  <c r="L57" i="8"/>
  <c r="L42" i="8"/>
  <c r="L149" i="8"/>
  <c r="L74" i="8"/>
  <c r="L116" i="8"/>
  <c r="L50" i="8"/>
  <c r="L128" i="8"/>
  <c r="L40" i="8"/>
  <c r="L68" i="8"/>
  <c r="L136" i="8"/>
  <c r="L76" i="8"/>
  <c r="L137" i="8"/>
  <c r="L88" i="8"/>
  <c r="L95" i="8"/>
  <c r="L117" i="8"/>
  <c r="L82" i="8"/>
  <c r="L123" i="8"/>
  <c r="L100" i="8"/>
  <c r="L87" i="8"/>
  <c r="L121" i="8"/>
  <c r="L63" i="8"/>
  <c r="L105" i="8"/>
  <c r="L92" i="8"/>
  <c r="L46" i="8"/>
  <c r="L126" i="8"/>
  <c r="L45" i="8"/>
  <c r="L148" i="8"/>
  <c r="L54" i="8"/>
  <c r="L114" i="8"/>
  <c r="L96" i="8"/>
  <c r="L151" i="8"/>
  <c r="L138" i="8"/>
  <c r="L135" i="8"/>
  <c r="L94" i="8"/>
  <c r="L80" i="8"/>
  <c r="L77" i="8"/>
  <c r="L152" i="8"/>
  <c r="L155" i="8"/>
  <c r="L122" i="8"/>
  <c r="L83" i="8"/>
  <c r="L67" i="8"/>
  <c r="L81" i="8"/>
  <c r="L69" i="8"/>
  <c r="L66" i="8"/>
  <c r="L47" i="8"/>
  <c r="L56" i="8"/>
  <c r="L129" i="8"/>
  <c r="L119" i="8"/>
  <c r="L78" i="8"/>
  <c r="L75" i="8"/>
  <c r="L134" i="8"/>
  <c r="L91" i="8"/>
  <c r="L125" i="8"/>
  <c r="L150" i="8"/>
  <c r="L124" i="8"/>
  <c r="L84" i="8"/>
  <c r="L44" i="8"/>
  <c r="L89" i="8"/>
  <c r="L51" i="8"/>
  <c r="L49" i="8"/>
  <c r="L26" i="8"/>
  <c r="L144" i="8"/>
  <c r="L103" i="8"/>
  <c r="L52" i="8"/>
  <c r="L106" i="8"/>
  <c r="L59" i="8"/>
  <c r="L111" i="8"/>
  <c r="L55" i="8"/>
  <c r="L142" i="8"/>
  <c r="L102" i="8"/>
  <c r="L110" i="8"/>
  <c r="L93" i="8"/>
  <c r="L130" i="8"/>
  <c r="L141" i="8"/>
  <c r="L108" i="8"/>
  <c r="L156" i="8"/>
  <c r="L104" i="8"/>
  <c r="L25" i="8"/>
  <c r="L37" i="8"/>
  <c r="L18" i="8"/>
  <c r="L16" i="8"/>
  <c r="L28" i="8"/>
  <c r="L35" i="8"/>
  <c r="L32" i="8"/>
  <c r="L38" i="8"/>
  <c r="L29" i="8"/>
  <c r="L21" i="8"/>
  <c r="L33" i="8"/>
  <c r="L23" i="8"/>
  <c r="L15" i="8"/>
  <c r="L13" i="8"/>
  <c r="L30" i="8"/>
  <c r="L31" i="8"/>
  <c r="L36" i="8"/>
  <c r="L39" i="8"/>
  <c r="S5" i="2"/>
  <c r="S6" i="2"/>
  <c r="BG5" i="2"/>
  <c r="BH5" i="2"/>
  <c r="BG6" i="2"/>
  <c r="BH6" i="2"/>
  <c r="DA24" i="2" l="1"/>
  <c r="AO24" i="2"/>
  <c r="U29" i="8"/>
  <c r="AS24" i="2"/>
  <c r="W29" i="8" s="1"/>
  <c r="CI5" i="2"/>
  <c r="CL5" i="2" s="1"/>
  <c r="CQ26" i="2"/>
  <c r="CQ28" i="2"/>
  <c r="CV8" i="2" s="1"/>
  <c r="F47" i="14" s="1"/>
  <c r="CQ56" i="2"/>
  <c r="CQ37" i="2"/>
  <c r="CQ10" i="2"/>
  <c r="CQ57" i="2"/>
  <c r="CQ9" i="2"/>
  <c r="CQ12" i="2"/>
  <c r="CQ8" i="2"/>
  <c r="BR136" i="2"/>
  <c r="AH141" i="8" s="1"/>
  <c r="BN136" i="2"/>
  <c r="BN131" i="2"/>
  <c r="BR131" i="2"/>
  <c r="AH136" i="8" s="1"/>
  <c r="AO42" i="2"/>
  <c r="AS42" i="2"/>
  <c r="W47" i="8" s="1"/>
  <c r="U47" i="8"/>
  <c r="AS14" i="2"/>
  <c r="W19" i="8" s="1"/>
  <c r="AO14" i="2"/>
  <c r="AO129" i="2"/>
  <c r="AS129" i="2"/>
  <c r="W134" i="8" s="1"/>
  <c r="U134" i="8"/>
  <c r="F24" i="14"/>
  <c r="CK5" i="2"/>
  <c r="E35" i="14"/>
  <c r="CJ16" i="2"/>
  <c r="G37" i="14"/>
  <c r="CL18" i="2"/>
  <c r="E33" i="14"/>
  <c r="CJ14" i="2"/>
  <c r="E30" i="14"/>
  <c r="CJ11" i="2"/>
  <c r="E32" i="14"/>
  <c r="CJ13" i="2"/>
  <c r="F29" i="14"/>
  <c r="CK10" i="2"/>
  <c r="F37" i="14"/>
  <c r="CK18" i="2"/>
  <c r="G35" i="14"/>
  <c r="CL16" i="2"/>
  <c r="E24" i="14"/>
  <c r="CJ5" i="2"/>
  <c r="G32" i="14"/>
  <c r="CL13" i="2"/>
  <c r="G29" i="14"/>
  <c r="CL10" i="2"/>
  <c r="F33" i="14"/>
  <c r="CK14" i="2"/>
  <c r="F35" i="14"/>
  <c r="CK16" i="2"/>
  <c r="E29" i="14"/>
  <c r="CJ10" i="2"/>
  <c r="F32" i="14"/>
  <c r="CK13" i="2"/>
  <c r="E37" i="14"/>
  <c r="CJ18" i="2"/>
  <c r="F30" i="14"/>
  <c r="CK11" i="2"/>
  <c r="G33" i="14"/>
  <c r="CL14" i="2"/>
  <c r="F34" i="14"/>
  <c r="CK15" i="2"/>
  <c r="E34" i="14"/>
  <c r="CQ24" i="2"/>
  <c r="CI15" i="2"/>
  <c r="CU12" i="2"/>
  <c r="E51" i="14" s="1"/>
  <c r="DO8" i="2"/>
  <c r="E77" i="14" s="1"/>
  <c r="DE8" i="2"/>
  <c r="E62" i="14" s="1"/>
  <c r="CV12" i="2"/>
  <c r="F51" i="14" s="1"/>
  <c r="DD12" i="2"/>
  <c r="D66" i="14" s="1"/>
  <c r="CU11" i="2"/>
  <c r="E50" i="14" s="1"/>
  <c r="CT10" i="2"/>
  <c r="D49" i="14" s="1"/>
  <c r="CU13" i="2"/>
  <c r="E52" i="14" s="1"/>
  <c r="DN8" i="2"/>
  <c r="D77" i="14" s="1"/>
  <c r="DO13" i="2"/>
  <c r="E82" i="14" s="1"/>
  <c r="DF12" i="2"/>
  <c r="F66" i="14" s="1"/>
  <c r="DO12" i="2"/>
  <c r="E81" i="14" s="1"/>
  <c r="CU8" i="2"/>
  <c r="E47" i="14" s="1"/>
  <c r="CU10" i="2"/>
  <c r="E49" i="14" s="1"/>
  <c r="CT11" i="2"/>
  <c r="D50" i="14" s="1"/>
  <c r="DD8" i="2"/>
  <c r="D62" i="14" s="1"/>
  <c r="DD11" i="2"/>
  <c r="D65" i="14" s="1"/>
  <c r="DF8" i="2"/>
  <c r="F62" i="14" s="1"/>
  <c r="DF13" i="2"/>
  <c r="F67" i="14" s="1"/>
  <c r="DN13" i="2"/>
  <c r="D82" i="14" s="1"/>
  <c r="DE10" i="2"/>
  <c r="E64" i="14" s="1"/>
  <c r="DN10" i="2"/>
  <c r="D79" i="14" s="1"/>
  <c r="DF11" i="2"/>
  <c r="F65" i="14" s="1"/>
  <c r="DO11" i="2"/>
  <c r="E80" i="14" s="1"/>
  <c r="CV10" i="2"/>
  <c r="F49" i="14" s="1"/>
  <c r="CT13" i="2"/>
  <c r="D52" i="14" s="1"/>
  <c r="CT12" i="2"/>
  <c r="D51" i="14" s="1"/>
  <c r="DD13" i="2"/>
  <c r="D67" i="14" s="1"/>
  <c r="DE13" i="2"/>
  <c r="E67" i="14" s="1"/>
  <c r="DE12" i="2"/>
  <c r="E66" i="14" s="1"/>
  <c r="DN12" i="2"/>
  <c r="D81" i="14" s="1"/>
  <c r="CT8" i="2"/>
  <c r="D47" i="14" s="1"/>
  <c r="CV11" i="2"/>
  <c r="F50" i="14" s="1"/>
  <c r="DD10" i="2"/>
  <c r="D64" i="14" s="1"/>
  <c r="DF10" i="2"/>
  <c r="F64" i="14" s="1"/>
  <c r="DO10" i="2"/>
  <c r="E79" i="14" s="1"/>
  <c r="DE11" i="2"/>
  <c r="E65" i="14" s="1"/>
  <c r="DN11" i="2"/>
  <c r="D80" i="14" s="1"/>
  <c r="CI11" i="2"/>
  <c r="CQ5" i="2"/>
  <c r="BQ5" i="2"/>
  <c r="AG10" i="8" s="1"/>
  <c r="T5" i="2"/>
  <c r="K10" i="8" s="1"/>
  <c r="AR5" i="2"/>
  <c r="V10" i="8" s="1"/>
  <c r="BQ6" i="2"/>
  <c r="AG11" i="8" s="1"/>
  <c r="T6" i="2"/>
  <c r="K11" i="8" s="1"/>
  <c r="AR6" i="2"/>
  <c r="V11" i="8" s="1"/>
  <c r="BS6" i="2"/>
  <c r="BS5" i="2"/>
  <c r="BJ6" i="2"/>
  <c r="BJ5" i="2"/>
  <c r="AT6" i="2"/>
  <c r="AT5" i="2"/>
  <c r="AK6" i="2"/>
  <c r="AK5" i="2"/>
  <c r="AI6" i="2"/>
  <c r="AI5" i="2"/>
  <c r="AH6" i="2"/>
  <c r="AH5" i="2"/>
  <c r="V6" i="2"/>
  <c r="V5" i="2"/>
  <c r="M6" i="2"/>
  <c r="M5" i="2"/>
  <c r="C11" i="8"/>
  <c r="C12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5" i="8"/>
  <c r="C36" i="8"/>
  <c r="C37" i="8"/>
  <c r="C38" i="8"/>
  <c r="G6" i="2"/>
  <c r="J6" i="2" s="1"/>
  <c r="G5" i="2"/>
  <c r="J5" i="2" s="1"/>
  <c r="F6" i="2"/>
  <c r="I6" i="2" s="1"/>
  <c r="F5" i="2"/>
  <c r="I5" i="2" s="1"/>
  <c r="E6" i="2"/>
  <c r="E5" i="2"/>
  <c r="B6" i="2"/>
  <c r="B5" i="2"/>
  <c r="G24" i="14" l="1"/>
  <c r="CV13" i="2"/>
  <c r="F52" i="14" s="1"/>
  <c r="G30" i="14"/>
  <c r="CL11" i="2"/>
  <c r="G34" i="14"/>
  <c r="CL15" i="2"/>
  <c r="W5" i="2"/>
  <c r="AA5" i="2" s="1"/>
  <c r="AB5" i="2" s="1"/>
  <c r="BT6" i="2"/>
  <c r="W6" i="2"/>
  <c r="AA6" i="2" s="1"/>
  <c r="AB6" i="2" s="1"/>
  <c r="AJ6" i="2"/>
  <c r="AU6" i="2" s="1"/>
  <c r="AW6" i="2"/>
  <c r="L6" i="2"/>
  <c r="L5" i="2"/>
  <c r="AC5" i="2" s="1"/>
  <c r="CP14" i="2" s="1"/>
  <c r="AW5" i="2"/>
  <c r="BT5" i="2"/>
  <c r="BI6" i="2"/>
  <c r="AJ5" i="2"/>
  <c r="AU5" i="2" s="1"/>
  <c r="CZ14" i="2" s="1"/>
  <c r="BI5" i="2"/>
  <c r="CZ13" i="2" l="1"/>
  <c r="CZ23" i="2"/>
  <c r="CZ7" i="2"/>
  <c r="CZ6" i="2"/>
  <c r="CH7" i="2"/>
  <c r="CK7" i="2" s="1"/>
  <c r="AL6" i="2"/>
  <c r="CY23" i="2" s="1"/>
  <c r="BK5" i="2"/>
  <c r="BU5" i="2"/>
  <c r="DJ6" i="2" s="1"/>
  <c r="AL5" i="2"/>
  <c r="BK6" i="2"/>
  <c r="BU6" i="2"/>
  <c r="DJ13" i="2" s="1"/>
  <c r="P6" i="2"/>
  <c r="U6" i="2" s="1"/>
  <c r="AC6" i="2"/>
  <c r="N5" i="2"/>
  <c r="CO14" i="2" s="1"/>
  <c r="P5" i="2"/>
  <c r="N6" i="2"/>
  <c r="CY27" i="2"/>
  <c r="DD7" i="2" s="1"/>
  <c r="D61" i="14" s="1"/>
  <c r="CY15" i="2"/>
  <c r="P11" i="8"/>
  <c r="Q11" i="8"/>
  <c r="P10" i="8"/>
  <c r="Q10" i="8"/>
  <c r="CZ15" i="2"/>
  <c r="DE6" i="2" s="1"/>
  <c r="E60" i="14" s="1"/>
  <c r="BW6" i="2"/>
  <c r="CB6" i="2" s="1"/>
  <c r="BW5" i="2"/>
  <c r="CB5" i="2" s="1"/>
  <c r="AX5" i="2"/>
  <c r="BD5" i="2" s="1"/>
  <c r="AX6" i="2"/>
  <c r="BD6" i="2" s="1"/>
  <c r="O11" i="8"/>
  <c r="O10" i="8"/>
  <c r="CY6" i="2" l="1"/>
  <c r="CY14" i="2"/>
  <c r="CP15" i="2"/>
  <c r="CP23" i="2"/>
  <c r="CO13" i="2"/>
  <c r="CO23" i="2"/>
  <c r="S10" i="8"/>
  <c r="BL114" i="2"/>
  <c r="AE119" i="8" s="1"/>
  <c r="AM83" i="2"/>
  <c r="T88" i="8" s="1"/>
  <c r="BL153" i="2"/>
  <c r="AE158" i="8" s="1"/>
  <c r="BL101" i="2"/>
  <c r="AE106" i="8" s="1"/>
  <c r="BM6" i="2"/>
  <c r="BR6" i="2" s="1"/>
  <c r="DI13" i="2"/>
  <c r="AM118" i="2"/>
  <c r="T123" i="8" s="1"/>
  <c r="BF6" i="2"/>
  <c r="AM138" i="2"/>
  <c r="T143" i="8" s="1"/>
  <c r="DA27" i="2"/>
  <c r="DF7" i="2" s="1"/>
  <c r="F61" i="14" s="1"/>
  <c r="AN6" i="2"/>
  <c r="AS6" i="2" s="1"/>
  <c r="CY13" i="2"/>
  <c r="AM129" i="2"/>
  <c r="T134" i="8" s="1"/>
  <c r="AM39" i="2"/>
  <c r="T44" i="8" s="1"/>
  <c r="AM131" i="2"/>
  <c r="T136" i="8" s="1"/>
  <c r="AM16" i="2"/>
  <c r="T21" i="8" s="1"/>
  <c r="AM58" i="2"/>
  <c r="T63" i="8" s="1"/>
  <c r="AM105" i="2"/>
  <c r="T110" i="8" s="1"/>
  <c r="AM37" i="2"/>
  <c r="T42" i="8" s="1"/>
  <c r="AM43" i="2"/>
  <c r="T48" i="8" s="1"/>
  <c r="AM10" i="2"/>
  <c r="T15" i="8" s="1"/>
  <c r="AM70" i="2"/>
  <c r="T75" i="8" s="1"/>
  <c r="AM148" i="2"/>
  <c r="T153" i="8" s="1"/>
  <c r="AM68" i="2"/>
  <c r="T73" i="8" s="1"/>
  <c r="AM47" i="2"/>
  <c r="T52" i="8" s="1"/>
  <c r="AM53" i="2"/>
  <c r="T58" i="8" s="1"/>
  <c r="CH9" i="2"/>
  <c r="CK9" i="2" s="1"/>
  <c r="CP13" i="2"/>
  <c r="BL80" i="2"/>
  <c r="AE85" i="8" s="1"/>
  <c r="DI6" i="2"/>
  <c r="AM52" i="2"/>
  <c r="T57" i="8" s="1"/>
  <c r="AM114" i="2"/>
  <c r="T119" i="8" s="1"/>
  <c r="AM125" i="2"/>
  <c r="T130" i="8" s="1"/>
  <c r="AM149" i="2"/>
  <c r="T154" i="8" s="1"/>
  <c r="AM64" i="2"/>
  <c r="T69" i="8" s="1"/>
  <c r="AM133" i="2"/>
  <c r="T138" i="8" s="1"/>
  <c r="AM40" i="2"/>
  <c r="T45" i="8" s="1"/>
  <c r="AM115" i="2"/>
  <c r="T120" i="8" s="1"/>
  <c r="AM141" i="2"/>
  <c r="T146" i="8" s="1"/>
  <c r="AM147" i="2"/>
  <c r="T152" i="8" s="1"/>
  <c r="AM99" i="2"/>
  <c r="T104" i="8" s="1"/>
  <c r="AM22" i="2"/>
  <c r="T27" i="8" s="1"/>
  <c r="AM49" i="2"/>
  <c r="T54" i="8" s="1"/>
  <c r="AM137" i="2"/>
  <c r="T142" i="8" s="1"/>
  <c r="AM97" i="2"/>
  <c r="T102" i="8" s="1"/>
  <c r="AM33" i="2"/>
  <c r="T38" i="8" s="1"/>
  <c r="AM140" i="2"/>
  <c r="T145" i="8" s="1"/>
  <c r="AM66" i="2"/>
  <c r="T71" i="8" s="1"/>
  <c r="BL75" i="2"/>
  <c r="AE80" i="8" s="1"/>
  <c r="DJ7" i="2"/>
  <c r="DO5" i="2" s="1"/>
  <c r="AM7" i="2"/>
  <c r="T12" i="8" s="1"/>
  <c r="AM18" i="2"/>
  <c r="T23" i="8" s="1"/>
  <c r="AM152" i="2"/>
  <c r="T157" i="8" s="1"/>
  <c r="AM134" i="2"/>
  <c r="T139" i="8" s="1"/>
  <c r="AM8" i="2"/>
  <c r="T13" i="8" s="1"/>
  <c r="AM87" i="2"/>
  <c r="T92" i="8" s="1"/>
  <c r="AM28" i="2"/>
  <c r="T33" i="8" s="1"/>
  <c r="AM113" i="2"/>
  <c r="T118" i="8" s="1"/>
  <c r="AM59" i="2"/>
  <c r="T64" i="8" s="1"/>
  <c r="AM143" i="2"/>
  <c r="T148" i="8" s="1"/>
  <c r="AM74" i="2"/>
  <c r="T79" i="8" s="1"/>
  <c r="AM108" i="2"/>
  <c r="T113" i="8" s="1"/>
  <c r="AM110" i="2"/>
  <c r="T115" i="8" s="1"/>
  <c r="AM24" i="2"/>
  <c r="T29" i="8" s="1"/>
  <c r="AM98" i="2"/>
  <c r="T103" i="8" s="1"/>
  <c r="AM17" i="2"/>
  <c r="T22" i="8" s="1"/>
  <c r="AM62" i="2"/>
  <c r="T67" i="8" s="1"/>
  <c r="AM120" i="2"/>
  <c r="T125" i="8" s="1"/>
  <c r="AM109" i="2"/>
  <c r="T114" i="8" s="1"/>
  <c r="AM92" i="2"/>
  <c r="T97" i="8" s="1"/>
  <c r="AM11" i="2"/>
  <c r="T16" i="8" s="1"/>
  <c r="AM13" i="2"/>
  <c r="T18" i="8" s="1"/>
  <c r="AM82" i="2"/>
  <c r="T87" i="8" s="1"/>
  <c r="AM116" i="2"/>
  <c r="T121" i="8" s="1"/>
  <c r="AM121" i="2"/>
  <c r="T126" i="8" s="1"/>
  <c r="AM91" i="2"/>
  <c r="T96" i="8" s="1"/>
  <c r="AM93" i="2"/>
  <c r="T98" i="8" s="1"/>
  <c r="AM79" i="2"/>
  <c r="T84" i="8" s="1"/>
  <c r="AM145" i="2"/>
  <c r="T150" i="8" s="1"/>
  <c r="AM27" i="2"/>
  <c r="T32" i="8" s="1"/>
  <c r="AM72" i="2"/>
  <c r="T77" i="8" s="1"/>
  <c r="AM103" i="2"/>
  <c r="T108" i="8" s="1"/>
  <c r="AM12" i="2"/>
  <c r="T17" i="8" s="1"/>
  <c r="AM75" i="2"/>
  <c r="T80" i="8" s="1"/>
  <c r="AM55" i="2"/>
  <c r="T60" i="8" s="1"/>
  <c r="AM102" i="2"/>
  <c r="T107" i="8" s="1"/>
  <c r="AM60" i="2"/>
  <c r="T65" i="8" s="1"/>
  <c r="AM124" i="2"/>
  <c r="T129" i="8" s="1"/>
  <c r="AM112" i="2"/>
  <c r="T117" i="8" s="1"/>
  <c r="AM101" i="2"/>
  <c r="T106" i="8" s="1"/>
  <c r="AM31" i="2"/>
  <c r="T36" i="8" s="1"/>
  <c r="AM78" i="2"/>
  <c r="T83" i="8" s="1"/>
  <c r="AM111" i="2"/>
  <c r="T116" i="8" s="1"/>
  <c r="AM38" i="2"/>
  <c r="T43" i="8" s="1"/>
  <c r="AM135" i="2"/>
  <c r="T140" i="8" s="1"/>
  <c r="AM126" i="2"/>
  <c r="T131" i="8" s="1"/>
  <c r="AM107" i="2"/>
  <c r="T112" i="8" s="1"/>
  <c r="AM122" i="2"/>
  <c r="T127" i="8" s="1"/>
  <c r="AM88" i="2"/>
  <c r="T93" i="8" s="1"/>
  <c r="AM44" i="2"/>
  <c r="T49" i="8" s="1"/>
  <c r="AM19" i="2"/>
  <c r="T24" i="8" s="1"/>
  <c r="AM21" i="2"/>
  <c r="T26" i="8" s="1"/>
  <c r="AM81" i="2"/>
  <c r="T86" i="8" s="1"/>
  <c r="AM144" i="2"/>
  <c r="T149" i="8" s="1"/>
  <c r="AM30" i="2"/>
  <c r="T35" i="8" s="1"/>
  <c r="S11" i="8"/>
  <c r="AM14" i="2"/>
  <c r="T19" i="8" s="1"/>
  <c r="AM50" i="2"/>
  <c r="T55" i="8" s="1"/>
  <c r="AM20" i="2"/>
  <c r="T25" i="8" s="1"/>
  <c r="AM65" i="2"/>
  <c r="T70" i="8" s="1"/>
  <c r="AM35" i="2"/>
  <c r="T40" i="8" s="1"/>
  <c r="AM56" i="2"/>
  <c r="T61" i="8" s="1"/>
  <c r="AM42" i="2"/>
  <c r="T47" i="8" s="1"/>
  <c r="AM84" i="2"/>
  <c r="T89" i="8" s="1"/>
  <c r="AM153" i="2"/>
  <c r="T158" i="8" s="1"/>
  <c r="AM123" i="2"/>
  <c r="T128" i="8" s="1"/>
  <c r="AM61" i="2"/>
  <c r="T66" i="8" s="1"/>
  <c r="AM146" i="2"/>
  <c r="T151" i="8" s="1"/>
  <c r="AM9" i="2"/>
  <c r="T14" i="8" s="1"/>
  <c r="AM104" i="2"/>
  <c r="T109" i="8" s="1"/>
  <c r="AM85" i="2"/>
  <c r="T90" i="8" s="1"/>
  <c r="AM63" i="2"/>
  <c r="T68" i="8" s="1"/>
  <c r="AM73" i="2"/>
  <c r="T78" i="8" s="1"/>
  <c r="AM142" i="2"/>
  <c r="T147" i="8" s="1"/>
  <c r="AM32" i="2"/>
  <c r="T37" i="8" s="1"/>
  <c r="AM95" i="2"/>
  <c r="T100" i="8" s="1"/>
  <c r="AM25" i="2"/>
  <c r="T30" i="8" s="1"/>
  <c r="AM67" i="2"/>
  <c r="T72" i="8" s="1"/>
  <c r="AM69" i="2"/>
  <c r="T74" i="8" s="1"/>
  <c r="AM154" i="2"/>
  <c r="T159" i="8" s="1"/>
  <c r="AM128" i="2"/>
  <c r="T133" i="8" s="1"/>
  <c r="AM46" i="2"/>
  <c r="T51" i="8" s="1"/>
  <c r="AM96" i="2"/>
  <c r="T101" i="8" s="1"/>
  <c r="AM71" i="2"/>
  <c r="T76" i="8" s="1"/>
  <c r="AM76" i="2"/>
  <c r="T81" i="8" s="1"/>
  <c r="AM151" i="2"/>
  <c r="T156" i="8" s="1"/>
  <c r="AM51" i="2"/>
  <c r="T56" i="8" s="1"/>
  <c r="AM29" i="2"/>
  <c r="T34" i="8" s="1"/>
  <c r="AM34" i="2"/>
  <c r="T39" i="8" s="1"/>
  <c r="AM100" i="2"/>
  <c r="T105" i="8" s="1"/>
  <c r="AM77" i="2"/>
  <c r="T82" i="8" s="1"/>
  <c r="AM5" i="2"/>
  <c r="T10" i="8" s="1"/>
  <c r="AM26" i="2"/>
  <c r="T31" i="8" s="1"/>
  <c r="AM54" i="2"/>
  <c r="T59" i="8" s="1"/>
  <c r="AM89" i="2"/>
  <c r="T94" i="8" s="1"/>
  <c r="AM80" i="2"/>
  <c r="T85" i="8" s="1"/>
  <c r="AM36" i="2"/>
  <c r="T41" i="8" s="1"/>
  <c r="AM48" i="2"/>
  <c r="T53" i="8" s="1"/>
  <c r="AM132" i="2"/>
  <c r="T137" i="8" s="1"/>
  <c r="AM45" i="2"/>
  <c r="T50" i="8" s="1"/>
  <c r="AM86" i="2"/>
  <c r="T91" i="8" s="1"/>
  <c r="AM119" i="2"/>
  <c r="T124" i="8" s="1"/>
  <c r="AM57" i="2"/>
  <c r="T62" i="8" s="1"/>
  <c r="AM106" i="2"/>
  <c r="T111" i="8" s="1"/>
  <c r="AM150" i="2"/>
  <c r="T155" i="8" s="1"/>
  <c r="AM117" i="2"/>
  <c r="T122" i="8" s="1"/>
  <c r="AM15" i="2"/>
  <c r="T20" i="8" s="1"/>
  <c r="AM94" i="2"/>
  <c r="T99" i="8" s="1"/>
  <c r="AM127" i="2"/>
  <c r="T132" i="8" s="1"/>
  <c r="AM6" i="2"/>
  <c r="T11" i="8" s="1"/>
  <c r="CO7" i="2"/>
  <c r="CP7" i="2"/>
  <c r="BL90" i="2"/>
  <c r="AE95" i="8" s="1"/>
  <c r="BL25" i="2"/>
  <c r="AE30" i="8" s="1"/>
  <c r="BL145" i="2"/>
  <c r="AE150" i="8" s="1"/>
  <c r="BL106" i="2"/>
  <c r="AE111" i="8" s="1"/>
  <c r="BL122" i="2"/>
  <c r="AE127" i="8" s="1"/>
  <c r="BL16" i="2"/>
  <c r="AE21" i="8" s="1"/>
  <c r="BL61" i="2"/>
  <c r="AE66" i="8" s="1"/>
  <c r="BL104" i="2"/>
  <c r="AE109" i="8" s="1"/>
  <c r="BL120" i="2"/>
  <c r="AE125" i="8" s="1"/>
  <c r="BL59" i="2"/>
  <c r="AE64" i="8" s="1"/>
  <c r="BL18" i="2"/>
  <c r="AE23" i="8" s="1"/>
  <c r="BL112" i="2"/>
  <c r="AE117" i="8" s="1"/>
  <c r="BL43" i="2"/>
  <c r="AE48" i="8" s="1"/>
  <c r="BM5" i="2"/>
  <c r="BN5" i="2" s="1"/>
  <c r="DI7" i="2"/>
  <c r="AM130" i="2"/>
  <c r="T135" i="8" s="1"/>
  <c r="AM41" i="2"/>
  <c r="T46" i="8" s="1"/>
  <c r="AM139" i="2"/>
  <c r="T144" i="8" s="1"/>
  <c r="AM23" i="2"/>
  <c r="T28" i="8" s="1"/>
  <c r="CG9" i="2"/>
  <c r="E28" i="14" s="1"/>
  <c r="AN5" i="2"/>
  <c r="U10" i="8" s="1"/>
  <c r="CY7" i="2"/>
  <c r="DD5" i="2" s="1"/>
  <c r="D59" i="14" s="1"/>
  <c r="BL136" i="2"/>
  <c r="AE141" i="8" s="1"/>
  <c r="BL74" i="2"/>
  <c r="AE79" i="8" s="1"/>
  <c r="AD11" i="8"/>
  <c r="BL96" i="2"/>
  <c r="AE101" i="8" s="1"/>
  <c r="BL98" i="2"/>
  <c r="AE103" i="8" s="1"/>
  <c r="BL35" i="2"/>
  <c r="AE40" i="8" s="1"/>
  <c r="BL128" i="2"/>
  <c r="AE133" i="8" s="1"/>
  <c r="BL130" i="2"/>
  <c r="AE135" i="8" s="1"/>
  <c r="BL121" i="2"/>
  <c r="AE126" i="8" s="1"/>
  <c r="BL11" i="2"/>
  <c r="AE16" i="8" s="1"/>
  <c r="BL41" i="2"/>
  <c r="AE46" i="8" s="1"/>
  <c r="AM136" i="2"/>
  <c r="T141" i="8" s="1"/>
  <c r="AM90" i="2"/>
  <c r="T95" i="8" s="1"/>
  <c r="CG21" i="2"/>
  <c r="D10" i="14" s="1"/>
  <c r="F26" i="14"/>
  <c r="CH17" i="2"/>
  <c r="F36" i="14" s="1"/>
  <c r="CH8" i="2"/>
  <c r="CG17" i="2"/>
  <c r="E36" i="14" s="1"/>
  <c r="CG8" i="2"/>
  <c r="BL22" i="2"/>
  <c r="AE27" i="8" s="1"/>
  <c r="BL36" i="2"/>
  <c r="AE41" i="8" s="1"/>
  <c r="BL44" i="2"/>
  <c r="AE49" i="8" s="1"/>
  <c r="BL60" i="2"/>
  <c r="AE65" i="8" s="1"/>
  <c r="BL68" i="2"/>
  <c r="AE73" i="8" s="1"/>
  <c r="BL76" i="2"/>
  <c r="AE81" i="8" s="1"/>
  <c r="BL84" i="2"/>
  <c r="AE89" i="8" s="1"/>
  <c r="BL20" i="2"/>
  <c r="AE25" i="8" s="1"/>
  <c r="BL111" i="2"/>
  <c r="AE116" i="8" s="1"/>
  <c r="BF5" i="2"/>
  <c r="Q6" i="2"/>
  <c r="CO27" i="2"/>
  <c r="CT7" i="2" s="1"/>
  <c r="D46" i="14" s="1"/>
  <c r="CG12" i="2"/>
  <c r="CP27" i="2"/>
  <c r="CU7" i="2" s="1"/>
  <c r="E46" i="14" s="1"/>
  <c r="CH12" i="2"/>
  <c r="CO15" i="2"/>
  <c r="CG7" i="2"/>
  <c r="BL6" i="2"/>
  <c r="AE11" i="8" s="1"/>
  <c r="BL9" i="2"/>
  <c r="AE14" i="8" s="1"/>
  <c r="BL141" i="2"/>
  <c r="AE146" i="8" s="1"/>
  <c r="BL97" i="2"/>
  <c r="AE102" i="8" s="1"/>
  <c r="BL55" i="2"/>
  <c r="AE60" i="8" s="1"/>
  <c r="BL24" i="2"/>
  <c r="AE29" i="8" s="1"/>
  <c r="BL26" i="2"/>
  <c r="AE31" i="8" s="1"/>
  <c r="BL119" i="2"/>
  <c r="AE124" i="8" s="1"/>
  <c r="BL49" i="2"/>
  <c r="AE54" i="8" s="1"/>
  <c r="BL32" i="2"/>
  <c r="AE37" i="8" s="1"/>
  <c r="BL34" i="2"/>
  <c r="AE39" i="8" s="1"/>
  <c r="BL127" i="2"/>
  <c r="AE132" i="8" s="1"/>
  <c r="BL57" i="2"/>
  <c r="AE62" i="8" s="1"/>
  <c r="BL40" i="2"/>
  <c r="AE45" i="8" s="1"/>
  <c r="BL42" i="2"/>
  <c r="AE47" i="8" s="1"/>
  <c r="BL135" i="2"/>
  <c r="AE140" i="8" s="1"/>
  <c r="BL65" i="2"/>
  <c r="AE70" i="8" s="1"/>
  <c r="BL56" i="2"/>
  <c r="AE61" i="8" s="1"/>
  <c r="BL50" i="2"/>
  <c r="AE55" i="8" s="1"/>
  <c r="BL143" i="2"/>
  <c r="AE148" i="8" s="1"/>
  <c r="BL73" i="2"/>
  <c r="AE78" i="8" s="1"/>
  <c r="BL64" i="2"/>
  <c r="AE69" i="8" s="1"/>
  <c r="BL58" i="2"/>
  <c r="AE63" i="8" s="1"/>
  <c r="BL151" i="2"/>
  <c r="AE156" i="8" s="1"/>
  <c r="BL89" i="2"/>
  <c r="AE94" i="8" s="1"/>
  <c r="BL72" i="2"/>
  <c r="AE77" i="8" s="1"/>
  <c r="BL66" i="2"/>
  <c r="AE71" i="8" s="1"/>
  <c r="BL83" i="2"/>
  <c r="AE88" i="8" s="1"/>
  <c r="BL113" i="2"/>
  <c r="AE118" i="8" s="1"/>
  <c r="BL8" i="2"/>
  <c r="AE13" i="8" s="1"/>
  <c r="BL10" i="2"/>
  <c r="AE15" i="8" s="1"/>
  <c r="BL103" i="2"/>
  <c r="AE108" i="8" s="1"/>
  <c r="BL33" i="2"/>
  <c r="AE38" i="8" s="1"/>
  <c r="BL150" i="2"/>
  <c r="AE155" i="8" s="1"/>
  <c r="BL85" i="2"/>
  <c r="AE90" i="8" s="1"/>
  <c r="BL39" i="2"/>
  <c r="AE44" i="8" s="1"/>
  <c r="BL27" i="2"/>
  <c r="AE32" i="8" s="1"/>
  <c r="BL94" i="2"/>
  <c r="AE99" i="8" s="1"/>
  <c r="AI11" i="8"/>
  <c r="DJ27" i="2"/>
  <c r="DO7" i="2" s="1"/>
  <c r="E76" i="14" s="1"/>
  <c r="AI10" i="8"/>
  <c r="DJ15" i="2"/>
  <c r="DO6" i="2" s="1"/>
  <c r="E75" i="14" s="1"/>
  <c r="CH22" i="2"/>
  <c r="E11" i="14" s="1"/>
  <c r="AD10" i="8"/>
  <c r="BL105" i="2"/>
  <c r="AE110" i="8" s="1"/>
  <c r="BL17" i="2"/>
  <c r="AE22" i="8" s="1"/>
  <c r="BL52" i="2"/>
  <c r="AE57" i="8" s="1"/>
  <c r="BL13" i="2"/>
  <c r="AE18" i="8" s="1"/>
  <c r="BL29" i="2"/>
  <c r="AE34" i="8" s="1"/>
  <c r="BL131" i="2"/>
  <c r="AE136" i="8" s="1"/>
  <c r="BL154" i="2"/>
  <c r="AE159" i="8" s="1"/>
  <c r="BL108" i="2"/>
  <c r="AE113" i="8" s="1"/>
  <c r="BL38" i="2"/>
  <c r="AE43" i="8" s="1"/>
  <c r="BL21" i="2"/>
  <c r="AE26" i="8" s="1"/>
  <c r="BL107" i="2"/>
  <c r="AE112" i="8" s="1"/>
  <c r="BL116" i="2"/>
  <c r="AE121" i="8" s="1"/>
  <c r="BL46" i="2"/>
  <c r="AE51" i="8" s="1"/>
  <c r="BL37" i="2"/>
  <c r="AE42" i="8" s="1"/>
  <c r="BL123" i="2"/>
  <c r="AE128" i="8" s="1"/>
  <c r="BL124" i="2"/>
  <c r="AE129" i="8" s="1"/>
  <c r="BL54" i="2"/>
  <c r="AE59" i="8" s="1"/>
  <c r="BL45" i="2"/>
  <c r="AE50" i="8" s="1"/>
  <c r="BL7" i="2"/>
  <c r="AE12" i="8" s="1"/>
  <c r="BL132" i="2"/>
  <c r="AE137" i="8" s="1"/>
  <c r="BL62" i="2"/>
  <c r="AE67" i="8" s="1"/>
  <c r="BL53" i="2"/>
  <c r="AE58" i="8" s="1"/>
  <c r="BL15" i="2"/>
  <c r="AE20" i="8" s="1"/>
  <c r="BL140" i="2"/>
  <c r="AE145" i="8" s="1"/>
  <c r="BL70" i="2"/>
  <c r="AE75" i="8" s="1"/>
  <c r="BL69" i="2"/>
  <c r="AE74" i="8" s="1"/>
  <c r="BL23" i="2"/>
  <c r="AE28" i="8" s="1"/>
  <c r="BL148" i="2"/>
  <c r="AE153" i="8" s="1"/>
  <c r="BL78" i="2"/>
  <c r="AE83" i="8" s="1"/>
  <c r="BL144" i="2"/>
  <c r="AE149" i="8" s="1"/>
  <c r="BL138" i="2"/>
  <c r="AE143" i="8" s="1"/>
  <c r="BL92" i="2"/>
  <c r="AE97" i="8" s="1"/>
  <c r="BL14" i="2"/>
  <c r="AE19" i="8" s="1"/>
  <c r="BL88" i="2"/>
  <c r="AE93" i="8" s="1"/>
  <c r="BL82" i="2"/>
  <c r="AE87" i="8" s="1"/>
  <c r="BL28" i="2"/>
  <c r="AE33" i="8" s="1"/>
  <c r="BL129" i="2"/>
  <c r="AE134" i="8" s="1"/>
  <c r="BL5" i="2"/>
  <c r="AE10" i="8" s="1"/>
  <c r="DI27" i="2"/>
  <c r="DN7" i="2" s="1"/>
  <c r="D76" i="14" s="1"/>
  <c r="DI15" i="2"/>
  <c r="BL137" i="2"/>
  <c r="AE142" i="8" s="1"/>
  <c r="BL12" i="2"/>
  <c r="AE17" i="8" s="1"/>
  <c r="BL133" i="2"/>
  <c r="AE138" i="8" s="1"/>
  <c r="BL81" i="2"/>
  <c r="AE86" i="8" s="1"/>
  <c r="BL48" i="2"/>
  <c r="AE53" i="8" s="1"/>
  <c r="BL93" i="2"/>
  <c r="AE98" i="8" s="1"/>
  <c r="BL47" i="2"/>
  <c r="AE52" i="8" s="1"/>
  <c r="BL51" i="2"/>
  <c r="AE56" i="8" s="1"/>
  <c r="BL102" i="2"/>
  <c r="AE107" i="8" s="1"/>
  <c r="BL109" i="2"/>
  <c r="AE114" i="8" s="1"/>
  <c r="BL63" i="2"/>
  <c r="AE68" i="8" s="1"/>
  <c r="BL67" i="2"/>
  <c r="AE72" i="8" s="1"/>
  <c r="BL110" i="2"/>
  <c r="AE115" i="8" s="1"/>
  <c r="BL117" i="2"/>
  <c r="AE122" i="8" s="1"/>
  <c r="BL71" i="2"/>
  <c r="AE76" i="8" s="1"/>
  <c r="BL91" i="2"/>
  <c r="AE96" i="8" s="1"/>
  <c r="BL118" i="2"/>
  <c r="AE123" i="8" s="1"/>
  <c r="BL125" i="2"/>
  <c r="AE130" i="8" s="1"/>
  <c r="BL79" i="2"/>
  <c r="AE84" i="8" s="1"/>
  <c r="BL99" i="2"/>
  <c r="AE104" i="8" s="1"/>
  <c r="BL126" i="2"/>
  <c r="AE131" i="8" s="1"/>
  <c r="BL149" i="2"/>
  <c r="AE154" i="8" s="1"/>
  <c r="BL87" i="2"/>
  <c r="AE92" i="8" s="1"/>
  <c r="BL139" i="2"/>
  <c r="AE144" i="8" s="1"/>
  <c r="BL134" i="2"/>
  <c r="AE139" i="8" s="1"/>
  <c r="BL115" i="2"/>
  <c r="AE120" i="8" s="1"/>
  <c r="BL95" i="2"/>
  <c r="AE100" i="8" s="1"/>
  <c r="BL147" i="2"/>
  <c r="AE152" i="8" s="1"/>
  <c r="BL142" i="2"/>
  <c r="AE147" i="8" s="1"/>
  <c r="BL77" i="2"/>
  <c r="AE82" i="8" s="1"/>
  <c r="BL31" i="2"/>
  <c r="AE36" i="8" s="1"/>
  <c r="BL19" i="2"/>
  <c r="AE24" i="8" s="1"/>
  <c r="BL86" i="2"/>
  <c r="AE91" i="8" s="1"/>
  <c r="BL152" i="2"/>
  <c r="AE157" i="8" s="1"/>
  <c r="BL146" i="2"/>
  <c r="AE151" i="8" s="1"/>
  <c r="BL100" i="2"/>
  <c r="AE105" i="8" s="1"/>
  <c r="BL30" i="2"/>
  <c r="AE35" i="8" s="1"/>
  <c r="CG22" i="2"/>
  <c r="D11" i="14" s="1"/>
  <c r="J11" i="8"/>
  <c r="Q5" i="2"/>
  <c r="U5" i="2"/>
  <c r="J10" i="8"/>
  <c r="AY6" i="2"/>
  <c r="BC6" i="2" s="1"/>
  <c r="AA11" i="8" s="1"/>
  <c r="CZ27" i="2"/>
  <c r="DE7" i="2" s="1"/>
  <c r="E61" i="14" s="1"/>
  <c r="DO9" i="2"/>
  <c r="E78" i="14" s="1"/>
  <c r="DN9" i="2"/>
  <c r="D78" i="14" s="1"/>
  <c r="CP39" i="2"/>
  <c r="CU9" i="2" s="1"/>
  <c r="E48" i="14" s="1"/>
  <c r="DE9" i="2"/>
  <c r="E63" i="14" s="1"/>
  <c r="CP6" i="2"/>
  <c r="CO39" i="2"/>
  <c r="CT9" i="2" s="1"/>
  <c r="D48" i="14" s="1"/>
  <c r="DD9" i="2"/>
  <c r="D63" i="14" s="1"/>
  <c r="AF5" i="2"/>
  <c r="CO6" i="2"/>
  <c r="H11" i="8"/>
  <c r="AF6" i="2"/>
  <c r="CQ23" i="2" s="1"/>
  <c r="CH21" i="2"/>
  <c r="E10" i="14" s="1"/>
  <c r="CH6" i="2"/>
  <c r="CH20" i="2"/>
  <c r="E9" i="14" s="1"/>
  <c r="CG20" i="2"/>
  <c r="D9" i="14" s="1"/>
  <c r="CG6" i="2"/>
  <c r="CJ6" i="2" s="1"/>
  <c r="AH11" i="8"/>
  <c r="BN6" i="2"/>
  <c r="O148" i="2"/>
  <c r="I153" i="8" s="1"/>
  <c r="O47" i="2"/>
  <c r="I52" i="8" s="1"/>
  <c r="O66" i="2"/>
  <c r="I71" i="8" s="1"/>
  <c r="O30" i="2"/>
  <c r="I35" i="8" s="1"/>
  <c r="O117" i="2"/>
  <c r="I122" i="8" s="1"/>
  <c r="O24" i="2"/>
  <c r="I29" i="8" s="1"/>
  <c r="O152" i="2"/>
  <c r="I157" i="8" s="1"/>
  <c r="O23" i="2"/>
  <c r="I28" i="8" s="1"/>
  <c r="O134" i="2"/>
  <c r="I139" i="8" s="1"/>
  <c r="O75" i="2"/>
  <c r="I80" i="8" s="1"/>
  <c r="O139" i="2"/>
  <c r="I144" i="8" s="1"/>
  <c r="O43" i="2"/>
  <c r="I48" i="8" s="1"/>
  <c r="O142" i="2"/>
  <c r="I147" i="8" s="1"/>
  <c r="O22" i="2"/>
  <c r="I27" i="8" s="1"/>
  <c r="O105" i="2"/>
  <c r="I110" i="8" s="1"/>
  <c r="O110" i="2"/>
  <c r="I115" i="8" s="1"/>
  <c r="O51" i="2"/>
  <c r="I56" i="8" s="1"/>
  <c r="O92" i="2"/>
  <c r="I97" i="8" s="1"/>
  <c r="O104" i="2"/>
  <c r="I109" i="8" s="1"/>
  <c r="O19" i="2"/>
  <c r="I24" i="8" s="1"/>
  <c r="O86" i="2"/>
  <c r="I91" i="8" s="1"/>
  <c r="O50" i="2"/>
  <c r="I55" i="8" s="1"/>
  <c r="O137" i="2"/>
  <c r="I142" i="8" s="1"/>
  <c r="O18" i="2"/>
  <c r="I23" i="8" s="1"/>
  <c r="O97" i="2"/>
  <c r="I102" i="8" s="1"/>
  <c r="O135" i="2"/>
  <c r="I140" i="8" s="1"/>
  <c r="O37" i="2"/>
  <c r="I42" i="8" s="1"/>
  <c r="O8" i="2"/>
  <c r="I13" i="8" s="1"/>
  <c r="O67" i="2"/>
  <c r="I72" i="8" s="1"/>
  <c r="O147" i="2"/>
  <c r="I152" i="8" s="1"/>
  <c r="O102" i="2"/>
  <c r="I107" i="8" s="1"/>
  <c r="O95" i="2"/>
  <c r="I100" i="8" s="1"/>
  <c r="O112" i="2"/>
  <c r="I117" i="8" s="1"/>
  <c r="O153" i="2"/>
  <c r="I158" i="8" s="1"/>
  <c r="O12" i="2"/>
  <c r="I17" i="8" s="1"/>
  <c r="O91" i="2"/>
  <c r="I96" i="8" s="1"/>
  <c r="O55" i="2"/>
  <c r="I60" i="8" s="1"/>
  <c r="O32" i="2"/>
  <c r="I37" i="8" s="1"/>
  <c r="O6" i="2"/>
  <c r="I11" i="8" s="1"/>
  <c r="O21" i="2"/>
  <c r="I26" i="8" s="1"/>
  <c r="O26" i="2"/>
  <c r="I31" i="8" s="1"/>
  <c r="O40" i="2"/>
  <c r="I45" i="8" s="1"/>
  <c r="O53" i="2"/>
  <c r="I58" i="8" s="1"/>
  <c r="O63" i="2"/>
  <c r="I68" i="8" s="1"/>
  <c r="O81" i="2"/>
  <c r="I86" i="8" s="1"/>
  <c r="O80" i="2"/>
  <c r="I85" i="8" s="1"/>
  <c r="O130" i="2"/>
  <c r="I135" i="8" s="1"/>
  <c r="O129" i="2"/>
  <c r="I134" i="8" s="1"/>
  <c r="O71" i="2"/>
  <c r="I76" i="8" s="1"/>
  <c r="O99" i="2"/>
  <c r="I104" i="8" s="1"/>
  <c r="O45" i="2"/>
  <c r="I50" i="8" s="1"/>
  <c r="O59" i="2"/>
  <c r="I64" i="8" s="1"/>
  <c r="O35" i="2"/>
  <c r="I40" i="8" s="1"/>
  <c r="O98" i="2"/>
  <c r="I103" i="8" s="1"/>
  <c r="O145" i="2"/>
  <c r="I150" i="8" s="1"/>
  <c r="O124" i="2"/>
  <c r="I129" i="8" s="1"/>
  <c r="O121" i="2"/>
  <c r="I126" i="8" s="1"/>
  <c r="O107" i="2"/>
  <c r="I112" i="8" s="1"/>
  <c r="O13" i="2"/>
  <c r="I18" i="8" s="1"/>
  <c r="O69" i="2"/>
  <c r="I74" i="8" s="1"/>
  <c r="O31" i="2"/>
  <c r="I36" i="8" s="1"/>
  <c r="O84" i="2"/>
  <c r="I89" i="8" s="1"/>
  <c r="O70" i="2"/>
  <c r="I75" i="8" s="1"/>
  <c r="O64" i="2"/>
  <c r="I69" i="8" s="1"/>
  <c r="O94" i="2"/>
  <c r="I99" i="8" s="1"/>
  <c r="O131" i="2"/>
  <c r="I136" i="8" s="1"/>
  <c r="O133" i="2"/>
  <c r="I138" i="8" s="1"/>
  <c r="O115" i="2"/>
  <c r="I120" i="8" s="1"/>
  <c r="O149" i="2"/>
  <c r="I154" i="8" s="1"/>
  <c r="O108" i="2"/>
  <c r="I113" i="8" s="1"/>
  <c r="O87" i="2"/>
  <c r="I92" i="8" s="1"/>
  <c r="O90" i="2"/>
  <c r="I95" i="8" s="1"/>
  <c r="O96" i="2"/>
  <c r="I101" i="8" s="1"/>
  <c r="O25" i="2"/>
  <c r="I30" i="8" s="1"/>
  <c r="O56" i="2"/>
  <c r="I61" i="8" s="1"/>
  <c r="O36" i="2"/>
  <c r="I41" i="8" s="1"/>
  <c r="O151" i="2"/>
  <c r="I156" i="8" s="1"/>
  <c r="O39" i="2"/>
  <c r="I44" i="8" s="1"/>
  <c r="O73" i="2"/>
  <c r="I78" i="8" s="1"/>
  <c r="O76" i="2"/>
  <c r="I81" i="8" s="1"/>
  <c r="O123" i="2"/>
  <c r="I128" i="8" s="1"/>
  <c r="O138" i="2"/>
  <c r="I143" i="8" s="1"/>
  <c r="O141" i="2"/>
  <c r="I146" i="8" s="1"/>
  <c r="O118" i="2"/>
  <c r="I123" i="8" s="1"/>
  <c r="O44" i="2"/>
  <c r="I49" i="8" s="1"/>
  <c r="O38" i="2"/>
  <c r="I43" i="8" s="1"/>
  <c r="O42" i="2"/>
  <c r="I47" i="8" s="1"/>
  <c r="O29" i="2"/>
  <c r="I34" i="8" s="1"/>
  <c r="O85" i="2"/>
  <c r="I90" i="8" s="1"/>
  <c r="O113" i="2"/>
  <c r="I118" i="8" s="1"/>
  <c r="O106" i="2"/>
  <c r="I111" i="8" s="1"/>
  <c r="O103" i="2"/>
  <c r="I108" i="8" s="1"/>
  <c r="O68" i="2"/>
  <c r="I73" i="8" s="1"/>
  <c r="O16" i="2"/>
  <c r="I21" i="8" s="1"/>
  <c r="O72" i="2"/>
  <c r="I77" i="8" s="1"/>
  <c r="O93" i="2"/>
  <c r="I98" i="8" s="1"/>
  <c r="O88" i="2"/>
  <c r="I93" i="8" s="1"/>
  <c r="O49" i="2"/>
  <c r="I54" i="8" s="1"/>
  <c r="O83" i="2"/>
  <c r="I88" i="8" s="1"/>
  <c r="O119" i="2"/>
  <c r="I124" i="8" s="1"/>
  <c r="O114" i="2"/>
  <c r="I119" i="8" s="1"/>
  <c r="O78" i="2"/>
  <c r="I83" i="8" s="1"/>
  <c r="O143" i="2"/>
  <c r="I148" i="8" s="1"/>
  <c r="O74" i="2"/>
  <c r="I79" i="8" s="1"/>
  <c r="O17" i="2"/>
  <c r="I22" i="8" s="1"/>
  <c r="O48" i="2"/>
  <c r="I53" i="8" s="1"/>
  <c r="O20" i="2"/>
  <c r="I25" i="8" s="1"/>
  <c r="O33" i="2"/>
  <c r="I38" i="8" s="1"/>
  <c r="O89" i="2"/>
  <c r="I94" i="8" s="1"/>
  <c r="O28" i="2"/>
  <c r="I33" i="8" s="1"/>
  <c r="O144" i="2"/>
  <c r="I149" i="8" s="1"/>
  <c r="O7" i="2"/>
  <c r="I12" i="8" s="1"/>
  <c r="O60" i="2"/>
  <c r="I65" i="8" s="1"/>
  <c r="O5" i="2"/>
  <c r="H10" i="8"/>
  <c r="O101" i="2"/>
  <c r="I106" i="8" s="1"/>
  <c r="O109" i="2"/>
  <c r="I114" i="8" s="1"/>
  <c r="O122" i="2"/>
  <c r="I127" i="8" s="1"/>
  <c r="O82" i="2"/>
  <c r="I87" i="8" s="1"/>
  <c r="O15" i="2"/>
  <c r="I20" i="8" s="1"/>
  <c r="O57" i="2"/>
  <c r="I62" i="8" s="1"/>
  <c r="O9" i="2"/>
  <c r="I14" i="8" s="1"/>
  <c r="O34" i="2"/>
  <c r="I39" i="8" s="1"/>
  <c r="O79" i="2"/>
  <c r="I84" i="8" s="1"/>
  <c r="O77" i="2"/>
  <c r="I82" i="8" s="1"/>
  <c r="O62" i="2"/>
  <c r="I67" i="8" s="1"/>
  <c r="O111" i="2"/>
  <c r="I116" i="8" s="1"/>
  <c r="O154" i="2"/>
  <c r="I159" i="8" s="1"/>
  <c r="O146" i="2"/>
  <c r="I151" i="8" s="1"/>
  <c r="O140" i="2"/>
  <c r="I145" i="8" s="1"/>
  <c r="O46" i="2"/>
  <c r="I51" i="8" s="1"/>
  <c r="O54" i="2"/>
  <c r="I59" i="8" s="1"/>
  <c r="O61" i="2"/>
  <c r="I66" i="8" s="1"/>
  <c r="O52" i="2"/>
  <c r="I57" i="8" s="1"/>
  <c r="O127" i="2"/>
  <c r="I132" i="8" s="1"/>
  <c r="O132" i="2"/>
  <c r="I137" i="8" s="1"/>
  <c r="O125" i="2"/>
  <c r="I130" i="8" s="1"/>
  <c r="O128" i="2"/>
  <c r="I133" i="8" s="1"/>
  <c r="O120" i="2"/>
  <c r="I125" i="8" s="1"/>
  <c r="O27" i="2"/>
  <c r="I32" i="8" s="1"/>
  <c r="O150" i="2"/>
  <c r="I155" i="8" s="1"/>
  <c r="O11" i="2"/>
  <c r="I16" i="8" s="1"/>
  <c r="O10" i="2"/>
  <c r="I15" i="8" s="1"/>
  <c r="O14" i="2"/>
  <c r="I19" i="8" s="1"/>
  <c r="O116" i="2"/>
  <c r="I121" i="8" s="1"/>
  <c r="O126" i="2"/>
  <c r="I131" i="8" s="1"/>
  <c r="O65" i="2"/>
  <c r="I70" i="8" s="1"/>
  <c r="O136" i="2"/>
  <c r="I141" i="8" s="1"/>
  <c r="O100" i="2"/>
  <c r="I105" i="8" s="1"/>
  <c r="O41" i="2"/>
  <c r="I46" i="8" s="1"/>
  <c r="O58" i="2"/>
  <c r="I63" i="8" s="1"/>
  <c r="X11" i="8"/>
  <c r="AV6" i="2"/>
  <c r="Y11" i="8" s="1"/>
  <c r="AY5" i="2"/>
  <c r="BC5" i="2" s="1"/>
  <c r="AA10" i="8" s="1"/>
  <c r="X10" i="8"/>
  <c r="AV5" i="2"/>
  <c r="Y10" i="8" s="1"/>
  <c r="AV130" i="2"/>
  <c r="Y135" i="8" s="1"/>
  <c r="AV100" i="2"/>
  <c r="Y105" i="8" s="1"/>
  <c r="AV114" i="2"/>
  <c r="Y119" i="8" s="1"/>
  <c r="AV118" i="2"/>
  <c r="Y123" i="8" s="1"/>
  <c r="AV109" i="2"/>
  <c r="Y114" i="8" s="1"/>
  <c r="AV74" i="2"/>
  <c r="Y79" i="8" s="1"/>
  <c r="AV68" i="2"/>
  <c r="Y73" i="8" s="1"/>
  <c r="AV24" i="2"/>
  <c r="Y29" i="8" s="1"/>
  <c r="AV33" i="2"/>
  <c r="Y38" i="8" s="1"/>
  <c r="AV89" i="2"/>
  <c r="Y94" i="8" s="1"/>
  <c r="AV113" i="2"/>
  <c r="Y118" i="8" s="1"/>
  <c r="AV57" i="2"/>
  <c r="Y62" i="8" s="1"/>
  <c r="AV80" i="2"/>
  <c r="Y85" i="8" s="1"/>
  <c r="AV140" i="2"/>
  <c r="Y145" i="8" s="1"/>
  <c r="AV28" i="2"/>
  <c r="Y33" i="8" s="1"/>
  <c r="AV145" i="2"/>
  <c r="Y150" i="8" s="1"/>
  <c r="AV84" i="2"/>
  <c r="Y89" i="8" s="1"/>
  <c r="AV110" i="2"/>
  <c r="Y115" i="8" s="1"/>
  <c r="AV137" i="2"/>
  <c r="Y142" i="8" s="1"/>
  <c r="AV129" i="2"/>
  <c r="Y134" i="8" s="1"/>
  <c r="AV117" i="2"/>
  <c r="Y122" i="8" s="1"/>
  <c r="AV31" i="2"/>
  <c r="Y36" i="8" s="1"/>
  <c r="AV149" i="2"/>
  <c r="Y154" i="8" s="1"/>
  <c r="AV154" i="2"/>
  <c r="Y159" i="8" s="1"/>
  <c r="AV21" i="2"/>
  <c r="Y26" i="8" s="1"/>
  <c r="AV125" i="2"/>
  <c r="Y130" i="8" s="1"/>
  <c r="AV105" i="2"/>
  <c r="Y110" i="8" s="1"/>
  <c r="AV59" i="2"/>
  <c r="Y64" i="8" s="1"/>
  <c r="AV49" i="2"/>
  <c r="Y54" i="8" s="1"/>
  <c r="AV131" i="2"/>
  <c r="Y136" i="8" s="1"/>
  <c r="AV146" i="2"/>
  <c r="Y151" i="8" s="1"/>
  <c r="AV128" i="2"/>
  <c r="Y133" i="8" s="1"/>
  <c r="AV111" i="2"/>
  <c r="Y116" i="8" s="1"/>
  <c r="AV52" i="2"/>
  <c r="Y57" i="8" s="1"/>
  <c r="AV30" i="2"/>
  <c r="Y35" i="8" s="1"/>
  <c r="AV22" i="2"/>
  <c r="Y27" i="8" s="1"/>
  <c r="AV78" i="2"/>
  <c r="Y83" i="8" s="1"/>
  <c r="AV42" i="2"/>
  <c r="Y47" i="8" s="1"/>
  <c r="AV126" i="2"/>
  <c r="Y131" i="8" s="1"/>
  <c r="AV95" i="2"/>
  <c r="Y100" i="8" s="1"/>
  <c r="AV153" i="2"/>
  <c r="Y158" i="8" s="1"/>
  <c r="AV38" i="2"/>
  <c r="Y43" i="8" s="1"/>
  <c r="AV67" i="2"/>
  <c r="Y72" i="8" s="1"/>
  <c r="AV19" i="2"/>
  <c r="Y24" i="8" s="1"/>
  <c r="AV85" i="2"/>
  <c r="Y90" i="8" s="1"/>
  <c r="AV101" i="2"/>
  <c r="Y106" i="8" s="1"/>
  <c r="AV87" i="2"/>
  <c r="Y92" i="8" s="1"/>
  <c r="AV141" i="2"/>
  <c r="Y146" i="8" s="1"/>
  <c r="AV37" i="2"/>
  <c r="Y42" i="8" s="1"/>
  <c r="AV148" i="2"/>
  <c r="Y153" i="8" s="1"/>
  <c r="AV93" i="2"/>
  <c r="Y98" i="8" s="1"/>
  <c r="AV55" i="2"/>
  <c r="Y60" i="8" s="1"/>
  <c r="AV41" i="2"/>
  <c r="Y46" i="8" s="1"/>
  <c r="AV11" i="2"/>
  <c r="Y16" i="8" s="1"/>
  <c r="AV71" i="2"/>
  <c r="Y76" i="8" s="1"/>
  <c r="AV54" i="2"/>
  <c r="Y59" i="8" s="1"/>
  <c r="AV7" i="2"/>
  <c r="Y12" i="8" s="1"/>
  <c r="AV51" i="2"/>
  <c r="Y56" i="8" s="1"/>
  <c r="AV25" i="2"/>
  <c r="Y30" i="8" s="1"/>
  <c r="AV106" i="2"/>
  <c r="Y111" i="8" s="1"/>
  <c r="AV127" i="2"/>
  <c r="Y132" i="8" s="1"/>
  <c r="AV103" i="2"/>
  <c r="Y108" i="8" s="1"/>
  <c r="AV124" i="2"/>
  <c r="Y129" i="8" s="1"/>
  <c r="AV123" i="2"/>
  <c r="Y128" i="8" s="1"/>
  <c r="AV97" i="2"/>
  <c r="Y102" i="8" s="1"/>
  <c r="AV36" i="2"/>
  <c r="Y41" i="8" s="1"/>
  <c r="AV86" i="2"/>
  <c r="Y91" i="8" s="1"/>
  <c r="AV151" i="2"/>
  <c r="Y156" i="8" s="1"/>
  <c r="AV17" i="2"/>
  <c r="Y22" i="8" s="1"/>
  <c r="AV132" i="2"/>
  <c r="Y137" i="8" s="1"/>
  <c r="AV152" i="2"/>
  <c r="Y157" i="8" s="1"/>
  <c r="AV96" i="2"/>
  <c r="Y101" i="8" s="1"/>
  <c r="AV82" i="2"/>
  <c r="Y87" i="8" s="1"/>
  <c r="AV136" i="2"/>
  <c r="Y141" i="8" s="1"/>
  <c r="AV115" i="2"/>
  <c r="Y120" i="8" s="1"/>
  <c r="AV40" i="2"/>
  <c r="Y45" i="8" s="1"/>
  <c r="AV91" i="2"/>
  <c r="Y96" i="8" s="1"/>
  <c r="AV139" i="2"/>
  <c r="Y144" i="8" s="1"/>
  <c r="AV12" i="2"/>
  <c r="Y17" i="8" s="1"/>
  <c r="AV107" i="2"/>
  <c r="Y112" i="8" s="1"/>
  <c r="AV66" i="2"/>
  <c r="Y71" i="8" s="1"/>
  <c r="AV48" i="2"/>
  <c r="Y53" i="8" s="1"/>
  <c r="AV13" i="2"/>
  <c r="Y18" i="8" s="1"/>
  <c r="AV45" i="2"/>
  <c r="Y50" i="8" s="1"/>
  <c r="AV70" i="2"/>
  <c r="Y75" i="8" s="1"/>
  <c r="AV92" i="2"/>
  <c r="Y97" i="8" s="1"/>
  <c r="AV72" i="2"/>
  <c r="Y77" i="8" s="1"/>
  <c r="AV56" i="2"/>
  <c r="Y61" i="8" s="1"/>
  <c r="AV75" i="2"/>
  <c r="Y80" i="8" s="1"/>
  <c r="AV53" i="2"/>
  <c r="Y58" i="8" s="1"/>
  <c r="AV119" i="2"/>
  <c r="Y124" i="8" s="1"/>
  <c r="AV83" i="2"/>
  <c r="Y88" i="8" s="1"/>
  <c r="AV65" i="2"/>
  <c r="Y70" i="8" s="1"/>
  <c r="AV121" i="2"/>
  <c r="Y126" i="8" s="1"/>
  <c r="AV77" i="2"/>
  <c r="Y82" i="8" s="1"/>
  <c r="AV43" i="2"/>
  <c r="Y48" i="8" s="1"/>
  <c r="AV150" i="2"/>
  <c r="Y155" i="8" s="1"/>
  <c r="AV76" i="2"/>
  <c r="Y81" i="8" s="1"/>
  <c r="AV108" i="2"/>
  <c r="Y113" i="8" s="1"/>
  <c r="AV44" i="2"/>
  <c r="Y49" i="8" s="1"/>
  <c r="AV120" i="2"/>
  <c r="Y125" i="8" s="1"/>
  <c r="AV8" i="2"/>
  <c r="Y13" i="8" s="1"/>
  <c r="AV79" i="2"/>
  <c r="Y84" i="8" s="1"/>
  <c r="AV46" i="2"/>
  <c r="Y51" i="8" s="1"/>
  <c r="AV39" i="2"/>
  <c r="Y44" i="8" s="1"/>
  <c r="AV98" i="2"/>
  <c r="Y103" i="8" s="1"/>
  <c r="AV27" i="2"/>
  <c r="Y32" i="8" s="1"/>
  <c r="AV23" i="2"/>
  <c r="Y28" i="8" s="1"/>
  <c r="AV62" i="2"/>
  <c r="Y67" i="8" s="1"/>
  <c r="AV50" i="2"/>
  <c r="Y55" i="8" s="1"/>
  <c r="AV81" i="2"/>
  <c r="Y86" i="8" s="1"/>
  <c r="AV34" i="2"/>
  <c r="Y39" i="8" s="1"/>
  <c r="AV32" i="2"/>
  <c r="Y37" i="8" s="1"/>
  <c r="AV112" i="2"/>
  <c r="Y117" i="8" s="1"/>
  <c r="AV16" i="2"/>
  <c r="Y21" i="8" s="1"/>
  <c r="AV133" i="2"/>
  <c r="Y138" i="8" s="1"/>
  <c r="AV90" i="2"/>
  <c r="Y95" i="8" s="1"/>
  <c r="AV35" i="2"/>
  <c r="Y40" i="8" s="1"/>
  <c r="AV142" i="2"/>
  <c r="Y147" i="8" s="1"/>
  <c r="AV99" i="2"/>
  <c r="Y104" i="8" s="1"/>
  <c r="AV63" i="2"/>
  <c r="Y68" i="8" s="1"/>
  <c r="AV143" i="2"/>
  <c r="Y148" i="8" s="1"/>
  <c r="AV104" i="2"/>
  <c r="Y109" i="8" s="1"/>
  <c r="AV116" i="2"/>
  <c r="Y121" i="8" s="1"/>
  <c r="AV20" i="2"/>
  <c r="Y25" i="8" s="1"/>
  <c r="AV94" i="2"/>
  <c r="Y99" i="8" s="1"/>
  <c r="AV10" i="2"/>
  <c r="Y15" i="8" s="1"/>
  <c r="AV73" i="2"/>
  <c r="Y78" i="8" s="1"/>
  <c r="AV88" i="2"/>
  <c r="Y93" i="8" s="1"/>
  <c r="AV9" i="2"/>
  <c r="Y14" i="8" s="1"/>
  <c r="AV61" i="2"/>
  <c r="Y66" i="8" s="1"/>
  <c r="AV58" i="2"/>
  <c r="Y63" i="8" s="1"/>
  <c r="AV122" i="2"/>
  <c r="Y127" i="8" s="1"/>
  <c r="AV47" i="2"/>
  <c r="Y52" i="8" s="1"/>
  <c r="AV144" i="2"/>
  <c r="Y149" i="8" s="1"/>
  <c r="AV64" i="2"/>
  <c r="Y69" i="8" s="1"/>
  <c r="AV138" i="2"/>
  <c r="Y143" i="8" s="1"/>
  <c r="AV60" i="2"/>
  <c r="Y65" i="8" s="1"/>
  <c r="AV15" i="2"/>
  <c r="Y20" i="8" s="1"/>
  <c r="AV102" i="2"/>
  <c r="Y107" i="8" s="1"/>
  <c r="AV14" i="2"/>
  <c r="Y19" i="8" s="1"/>
  <c r="AV18" i="2"/>
  <c r="Y23" i="8" s="1"/>
  <c r="AV26" i="2"/>
  <c r="Y31" i="8" s="1"/>
  <c r="AV147" i="2"/>
  <c r="Y152" i="8" s="1"/>
  <c r="AV134" i="2"/>
  <c r="Y139" i="8" s="1"/>
  <c r="AV69" i="2"/>
  <c r="Y74" i="8" s="1"/>
  <c r="AV29" i="2"/>
  <c r="Y34" i="8" s="1"/>
  <c r="AV135" i="2"/>
  <c r="Y140" i="8" s="1"/>
  <c r="AK10" i="8"/>
  <c r="AM10" i="8"/>
  <c r="CA5" i="2"/>
  <c r="AL10" i="8" s="1"/>
  <c r="AK11" i="8"/>
  <c r="AM11" i="8"/>
  <c r="CA6" i="2"/>
  <c r="AL11" i="8" s="1"/>
  <c r="BV5" i="2"/>
  <c r="AJ10" i="8" s="1"/>
  <c r="BV32" i="2"/>
  <c r="AJ37" i="8" s="1"/>
  <c r="BV131" i="2"/>
  <c r="AJ136" i="8" s="1"/>
  <c r="BV75" i="2"/>
  <c r="AJ80" i="8" s="1"/>
  <c r="BV151" i="2"/>
  <c r="AJ156" i="8" s="1"/>
  <c r="BV21" i="2"/>
  <c r="AJ26" i="8" s="1"/>
  <c r="BV129" i="2"/>
  <c r="AJ134" i="8" s="1"/>
  <c r="BV31" i="2"/>
  <c r="AJ36" i="8" s="1"/>
  <c r="BV42" i="2"/>
  <c r="AJ47" i="8" s="1"/>
  <c r="BV147" i="2"/>
  <c r="AJ152" i="8" s="1"/>
  <c r="BV65" i="2"/>
  <c r="AJ70" i="8" s="1"/>
  <c r="BV153" i="2"/>
  <c r="AJ158" i="8" s="1"/>
  <c r="BV109" i="2"/>
  <c r="AJ114" i="8" s="1"/>
  <c r="BV10" i="2"/>
  <c r="AJ15" i="8" s="1"/>
  <c r="BV33" i="2"/>
  <c r="AJ38" i="8" s="1"/>
  <c r="BV53" i="2"/>
  <c r="AJ58" i="8" s="1"/>
  <c r="BV39" i="2"/>
  <c r="AJ44" i="8" s="1"/>
  <c r="BV107" i="2"/>
  <c r="AJ112" i="8" s="1"/>
  <c r="BV127" i="2"/>
  <c r="AJ132" i="8" s="1"/>
  <c r="BV91" i="2"/>
  <c r="AJ96" i="8" s="1"/>
  <c r="BV47" i="2"/>
  <c r="AJ52" i="8" s="1"/>
  <c r="BV103" i="2"/>
  <c r="AJ108" i="8" s="1"/>
  <c r="BV20" i="2"/>
  <c r="AJ25" i="8" s="1"/>
  <c r="BV72" i="2"/>
  <c r="AJ77" i="8" s="1"/>
  <c r="BV115" i="2"/>
  <c r="AJ120" i="8" s="1"/>
  <c r="BV137" i="2"/>
  <c r="AJ142" i="8" s="1"/>
  <c r="BV63" i="2"/>
  <c r="AJ68" i="8" s="1"/>
  <c r="BV71" i="2"/>
  <c r="AJ76" i="8" s="1"/>
  <c r="BV23" i="2"/>
  <c r="AJ28" i="8" s="1"/>
  <c r="BV43" i="2"/>
  <c r="AJ48" i="8" s="1"/>
  <c r="BV140" i="2"/>
  <c r="AJ145" i="8" s="1"/>
  <c r="BV27" i="2"/>
  <c r="AJ32" i="8" s="1"/>
  <c r="BV16" i="2"/>
  <c r="AJ21" i="8" s="1"/>
  <c r="BV29" i="2"/>
  <c r="AJ34" i="8" s="1"/>
  <c r="BV51" i="2"/>
  <c r="AJ56" i="8" s="1"/>
  <c r="BV52" i="2"/>
  <c r="AJ57" i="8" s="1"/>
  <c r="BV40" i="2"/>
  <c r="AJ45" i="8" s="1"/>
  <c r="BV94" i="2"/>
  <c r="AJ99" i="8" s="1"/>
  <c r="BV80" i="2"/>
  <c r="AJ85" i="8" s="1"/>
  <c r="BV139" i="2"/>
  <c r="AJ144" i="8" s="1"/>
  <c r="BV146" i="2"/>
  <c r="AJ151" i="8" s="1"/>
  <c r="BV134" i="2"/>
  <c r="AJ139" i="8" s="1"/>
  <c r="BV138" i="2"/>
  <c r="AJ143" i="8" s="1"/>
  <c r="BV126" i="2"/>
  <c r="AJ131" i="8" s="1"/>
  <c r="BV150" i="2"/>
  <c r="AJ155" i="8" s="1"/>
  <c r="BV112" i="2"/>
  <c r="AJ117" i="8" s="1"/>
  <c r="BV76" i="2"/>
  <c r="AJ81" i="8" s="1"/>
  <c r="BV122" i="2"/>
  <c r="AJ127" i="8" s="1"/>
  <c r="BV41" i="2"/>
  <c r="AJ46" i="8" s="1"/>
  <c r="BV86" i="2"/>
  <c r="AJ91" i="8" s="1"/>
  <c r="BV96" i="2"/>
  <c r="AJ101" i="8" s="1"/>
  <c r="BV124" i="2"/>
  <c r="AJ129" i="8" s="1"/>
  <c r="BV99" i="2"/>
  <c r="AJ104" i="8" s="1"/>
  <c r="BV7" i="2"/>
  <c r="AJ12" i="8" s="1"/>
  <c r="BV136" i="2"/>
  <c r="AJ141" i="8" s="1"/>
  <c r="BV108" i="2"/>
  <c r="AJ113" i="8" s="1"/>
  <c r="BV142" i="2"/>
  <c r="AJ147" i="8" s="1"/>
  <c r="BV82" i="2"/>
  <c r="AJ87" i="8" s="1"/>
  <c r="BV70" i="2"/>
  <c r="AJ75" i="8" s="1"/>
  <c r="BV74" i="2"/>
  <c r="AJ79" i="8" s="1"/>
  <c r="BV62" i="2"/>
  <c r="AJ67" i="8" s="1"/>
  <c r="BV135" i="2"/>
  <c r="AJ140" i="8" s="1"/>
  <c r="BV46" i="2"/>
  <c r="AJ51" i="8" s="1"/>
  <c r="BV67" i="2"/>
  <c r="AJ72" i="8" s="1"/>
  <c r="BV58" i="2"/>
  <c r="AJ63" i="8" s="1"/>
  <c r="BV110" i="2"/>
  <c r="AJ115" i="8" s="1"/>
  <c r="BV50" i="2"/>
  <c r="AJ55" i="8" s="1"/>
  <c r="BV15" i="2"/>
  <c r="AJ20" i="8" s="1"/>
  <c r="BV60" i="2"/>
  <c r="AJ65" i="8" s="1"/>
  <c r="BV141" i="2"/>
  <c r="AJ146" i="8" s="1"/>
  <c r="BV8" i="2"/>
  <c r="AJ13" i="8" s="1"/>
  <c r="BV104" i="2"/>
  <c r="AJ109" i="8" s="1"/>
  <c r="BV117" i="2"/>
  <c r="AJ122" i="8" s="1"/>
  <c r="BV123" i="2"/>
  <c r="AJ128" i="8" s="1"/>
  <c r="BV22" i="2"/>
  <c r="AJ27" i="8" s="1"/>
  <c r="BV73" i="2"/>
  <c r="AJ78" i="8" s="1"/>
  <c r="BV12" i="2"/>
  <c r="AJ17" i="8" s="1"/>
  <c r="BV106" i="2"/>
  <c r="AJ111" i="8" s="1"/>
  <c r="BV30" i="2"/>
  <c r="AJ35" i="8" s="1"/>
  <c r="BV78" i="2"/>
  <c r="AJ83" i="8" s="1"/>
  <c r="BV34" i="2"/>
  <c r="AJ39" i="8" s="1"/>
  <c r="BV101" i="2"/>
  <c r="AJ106" i="8" s="1"/>
  <c r="BV145" i="2"/>
  <c r="AJ150" i="8" s="1"/>
  <c r="BV59" i="2"/>
  <c r="AJ64" i="8" s="1"/>
  <c r="BV45" i="2"/>
  <c r="AJ50" i="8" s="1"/>
  <c r="BV87" i="2"/>
  <c r="AJ92" i="8" s="1"/>
  <c r="BV98" i="2"/>
  <c r="AJ103" i="8" s="1"/>
  <c r="BV37" i="2"/>
  <c r="AJ42" i="8" s="1"/>
  <c r="BV44" i="2"/>
  <c r="AJ49" i="8" s="1"/>
  <c r="BV17" i="2"/>
  <c r="AJ22" i="8" s="1"/>
  <c r="BV14" i="2"/>
  <c r="AJ19" i="8" s="1"/>
  <c r="BV24" i="2"/>
  <c r="AJ29" i="8" s="1"/>
  <c r="BV152" i="2"/>
  <c r="AJ157" i="8" s="1"/>
  <c r="BV81" i="2"/>
  <c r="AJ86" i="8" s="1"/>
  <c r="BV121" i="2"/>
  <c r="AJ126" i="8" s="1"/>
  <c r="BV154" i="2"/>
  <c r="AJ159" i="8" s="1"/>
  <c r="BV18" i="2"/>
  <c r="AJ23" i="8" s="1"/>
  <c r="BV83" i="2"/>
  <c r="AJ88" i="8" s="1"/>
  <c r="BV105" i="2"/>
  <c r="AJ110" i="8" s="1"/>
  <c r="BV57" i="2"/>
  <c r="AJ62" i="8" s="1"/>
  <c r="BV148" i="2"/>
  <c r="AJ153" i="8" s="1"/>
  <c r="BV130" i="2"/>
  <c r="AJ135" i="8" s="1"/>
  <c r="BV49" i="2"/>
  <c r="AJ54" i="8" s="1"/>
  <c r="BV144" i="2"/>
  <c r="AJ149" i="8" s="1"/>
  <c r="BV9" i="2"/>
  <c r="AJ14" i="8" s="1"/>
  <c r="BV119" i="2"/>
  <c r="AJ124" i="8" s="1"/>
  <c r="BV114" i="2"/>
  <c r="AJ119" i="8" s="1"/>
  <c r="BV11" i="2"/>
  <c r="AJ16" i="8" s="1"/>
  <c r="BV93" i="2"/>
  <c r="AJ98" i="8" s="1"/>
  <c r="BV88" i="2"/>
  <c r="AJ93" i="8" s="1"/>
  <c r="BV116" i="2"/>
  <c r="AJ121" i="8" s="1"/>
  <c r="BV149" i="2"/>
  <c r="AJ154" i="8" s="1"/>
  <c r="BV95" i="2"/>
  <c r="AJ100" i="8" s="1"/>
  <c r="BV89" i="2"/>
  <c r="AJ94" i="8" s="1"/>
  <c r="BV69" i="2"/>
  <c r="AJ74" i="8" s="1"/>
  <c r="BV125" i="2"/>
  <c r="AJ130" i="8" s="1"/>
  <c r="BV61" i="2"/>
  <c r="AJ66" i="8" s="1"/>
  <c r="BV143" i="2"/>
  <c r="AJ148" i="8" s="1"/>
  <c r="BV90" i="2"/>
  <c r="AJ95" i="8" s="1"/>
  <c r="BV100" i="2"/>
  <c r="AJ105" i="8" s="1"/>
  <c r="BV128" i="2"/>
  <c r="AJ133" i="8" s="1"/>
  <c r="BV92" i="2"/>
  <c r="AJ97" i="8" s="1"/>
  <c r="BV120" i="2"/>
  <c r="AJ125" i="8" s="1"/>
  <c r="BV84" i="2"/>
  <c r="AJ89" i="8" s="1"/>
  <c r="BV66" i="2"/>
  <c r="AJ71" i="8" s="1"/>
  <c r="BV118" i="2"/>
  <c r="AJ123" i="8" s="1"/>
  <c r="BV26" i="2"/>
  <c r="AJ31" i="8" s="1"/>
  <c r="BV19" i="2"/>
  <c r="AJ24" i="8" s="1"/>
  <c r="BV132" i="2"/>
  <c r="AJ137" i="8" s="1"/>
  <c r="BV48" i="2"/>
  <c r="AJ53" i="8" s="1"/>
  <c r="BV102" i="2"/>
  <c r="AJ107" i="8" s="1"/>
  <c r="BV113" i="2"/>
  <c r="AJ118" i="8" s="1"/>
  <c r="BV97" i="2"/>
  <c r="AJ102" i="8" s="1"/>
  <c r="BV111" i="2"/>
  <c r="AJ116" i="8" s="1"/>
  <c r="BV28" i="2"/>
  <c r="AJ33" i="8" s="1"/>
  <c r="BV64" i="2"/>
  <c r="AJ69" i="8" s="1"/>
  <c r="BV56" i="2"/>
  <c r="AJ61" i="8" s="1"/>
  <c r="BV54" i="2"/>
  <c r="AJ59" i="8" s="1"/>
  <c r="BV68" i="2"/>
  <c r="AJ73" i="8" s="1"/>
  <c r="BV36" i="2"/>
  <c r="AJ41" i="8" s="1"/>
  <c r="BV133" i="2"/>
  <c r="AJ138" i="8" s="1"/>
  <c r="BV77" i="2"/>
  <c r="AJ82" i="8" s="1"/>
  <c r="BV25" i="2"/>
  <c r="AJ30" i="8" s="1"/>
  <c r="BV55" i="2"/>
  <c r="AJ60" i="8" s="1"/>
  <c r="BV13" i="2"/>
  <c r="AJ18" i="8" s="1"/>
  <c r="BV38" i="2"/>
  <c r="AJ43" i="8" s="1"/>
  <c r="BV79" i="2"/>
  <c r="AJ84" i="8" s="1"/>
  <c r="BV85" i="2"/>
  <c r="AJ90" i="8" s="1"/>
  <c r="BV35" i="2"/>
  <c r="AJ40" i="8" s="1"/>
  <c r="BV6" i="2"/>
  <c r="AJ11" i="8" s="1"/>
  <c r="AF11" i="8"/>
  <c r="Z11" i="8"/>
  <c r="AB11" i="8"/>
  <c r="Z10" i="8"/>
  <c r="AB10" i="8"/>
  <c r="W11" i="8"/>
  <c r="AD6" i="2"/>
  <c r="N11" i="8" s="1"/>
  <c r="AD5" i="2"/>
  <c r="AD36" i="2"/>
  <c r="N41" i="8" s="1"/>
  <c r="AD56" i="2"/>
  <c r="N61" i="8" s="1"/>
  <c r="AD60" i="2"/>
  <c r="N65" i="8" s="1"/>
  <c r="AD129" i="2"/>
  <c r="N134" i="8" s="1"/>
  <c r="AD148" i="2"/>
  <c r="N153" i="8" s="1"/>
  <c r="AD19" i="2"/>
  <c r="N24" i="8" s="1"/>
  <c r="AD149" i="2"/>
  <c r="N154" i="8" s="1"/>
  <c r="AD33" i="2"/>
  <c r="N38" i="8" s="1"/>
  <c r="AD116" i="2"/>
  <c r="N121" i="8" s="1"/>
  <c r="AD65" i="2"/>
  <c r="N70" i="8" s="1"/>
  <c r="AD80" i="2"/>
  <c r="N85" i="8" s="1"/>
  <c r="AD134" i="2"/>
  <c r="N139" i="8" s="1"/>
  <c r="AD79" i="2"/>
  <c r="N84" i="8" s="1"/>
  <c r="AD39" i="2"/>
  <c r="N44" i="8" s="1"/>
  <c r="AD82" i="2"/>
  <c r="N87" i="8" s="1"/>
  <c r="AD71" i="2"/>
  <c r="N76" i="8" s="1"/>
  <c r="AD122" i="2"/>
  <c r="N127" i="8" s="1"/>
  <c r="AD38" i="2"/>
  <c r="N43" i="8" s="1"/>
  <c r="AD109" i="2"/>
  <c r="N114" i="8" s="1"/>
  <c r="AD128" i="2"/>
  <c r="N133" i="8" s="1"/>
  <c r="AD34" i="2"/>
  <c r="N39" i="8" s="1"/>
  <c r="AD64" i="2"/>
  <c r="N69" i="8" s="1"/>
  <c r="AD57" i="2"/>
  <c r="N62" i="8" s="1"/>
  <c r="AD153" i="2"/>
  <c r="N158" i="8" s="1"/>
  <c r="AD154" i="2"/>
  <c r="N159" i="8" s="1"/>
  <c r="AD92" i="2"/>
  <c r="N97" i="8" s="1"/>
  <c r="AD115" i="2"/>
  <c r="N120" i="8" s="1"/>
  <c r="AD35" i="2"/>
  <c r="N40" i="8" s="1"/>
  <c r="AD146" i="2"/>
  <c r="N151" i="8" s="1"/>
  <c r="AD88" i="2"/>
  <c r="N93" i="8" s="1"/>
  <c r="AD131" i="2"/>
  <c r="N136" i="8" s="1"/>
  <c r="AD45" i="2"/>
  <c r="N50" i="8" s="1"/>
  <c r="AD143" i="2"/>
  <c r="N148" i="8" s="1"/>
  <c r="AD53" i="2"/>
  <c r="N58" i="8" s="1"/>
  <c r="AD32" i="2"/>
  <c r="N37" i="8" s="1"/>
  <c r="AD52" i="2"/>
  <c r="N57" i="8" s="1"/>
  <c r="AD58" i="2"/>
  <c r="N63" i="8" s="1"/>
  <c r="AD9" i="2"/>
  <c r="N14" i="8" s="1"/>
  <c r="AD119" i="2"/>
  <c r="N124" i="8" s="1"/>
  <c r="AD81" i="2"/>
  <c r="N86" i="8" s="1"/>
  <c r="AD75" i="2"/>
  <c r="N80" i="8" s="1"/>
  <c r="AD147" i="2"/>
  <c r="N152" i="8" s="1"/>
  <c r="AD135" i="2"/>
  <c r="N140" i="8" s="1"/>
  <c r="AD100" i="2"/>
  <c r="N105" i="8" s="1"/>
  <c r="AD67" i="2"/>
  <c r="N72" i="8" s="1"/>
  <c r="AD43" i="2"/>
  <c r="N48" i="8" s="1"/>
  <c r="AD142" i="2"/>
  <c r="N147" i="8" s="1"/>
  <c r="AD61" i="2"/>
  <c r="N66" i="8" s="1"/>
  <c r="AD99" i="2"/>
  <c r="N104" i="8" s="1"/>
  <c r="AD40" i="2"/>
  <c r="N45" i="8" s="1"/>
  <c r="AD27" i="2"/>
  <c r="N32" i="8" s="1"/>
  <c r="AD77" i="2"/>
  <c r="N82" i="8" s="1"/>
  <c r="AD12" i="2"/>
  <c r="N17" i="8" s="1"/>
  <c r="AD103" i="2"/>
  <c r="N108" i="8" s="1"/>
  <c r="AD101" i="2"/>
  <c r="N106" i="8" s="1"/>
  <c r="AD31" i="2"/>
  <c r="N36" i="8" s="1"/>
  <c r="AD120" i="2"/>
  <c r="N125" i="8" s="1"/>
  <c r="AD46" i="2"/>
  <c r="N51" i="8" s="1"/>
  <c r="AD74" i="2"/>
  <c r="N79" i="8" s="1"/>
  <c r="AD106" i="2"/>
  <c r="N111" i="8" s="1"/>
  <c r="AD69" i="2"/>
  <c r="N74" i="8" s="1"/>
  <c r="AD10" i="2"/>
  <c r="N15" i="8" s="1"/>
  <c r="AD123" i="2"/>
  <c r="N128" i="8" s="1"/>
  <c r="AD42" i="2"/>
  <c r="N47" i="8" s="1"/>
  <c r="AD41" i="2"/>
  <c r="N46" i="8" s="1"/>
  <c r="AD62" i="2"/>
  <c r="N67" i="8" s="1"/>
  <c r="AD145" i="2"/>
  <c r="N150" i="8" s="1"/>
  <c r="AD28" i="2"/>
  <c r="N33" i="8" s="1"/>
  <c r="AD17" i="2"/>
  <c r="N22" i="8" s="1"/>
  <c r="AD20" i="2"/>
  <c r="N25" i="8" s="1"/>
  <c r="AD144" i="2"/>
  <c r="N149" i="8" s="1"/>
  <c r="AD140" i="2"/>
  <c r="N145" i="8" s="1"/>
  <c r="AD85" i="2"/>
  <c r="N90" i="8" s="1"/>
  <c r="AD90" i="2"/>
  <c r="N95" i="8" s="1"/>
  <c r="AD114" i="2"/>
  <c r="N119" i="8" s="1"/>
  <c r="AD97" i="2"/>
  <c r="N102" i="8" s="1"/>
  <c r="AD23" i="2"/>
  <c r="N28" i="8" s="1"/>
  <c r="AD105" i="2"/>
  <c r="N110" i="8" s="1"/>
  <c r="AD26" i="2"/>
  <c r="N31" i="8" s="1"/>
  <c r="AD112" i="2"/>
  <c r="N117" i="8" s="1"/>
  <c r="AD102" i="2"/>
  <c r="N107" i="8" s="1"/>
  <c r="AD151" i="2"/>
  <c r="N156" i="8" s="1"/>
  <c r="AD110" i="2"/>
  <c r="N115" i="8" s="1"/>
  <c r="AD24" i="2"/>
  <c r="N29" i="8" s="1"/>
  <c r="AD84" i="2"/>
  <c r="N89" i="8" s="1"/>
  <c r="AD14" i="2"/>
  <c r="N19" i="8" s="1"/>
  <c r="AD150" i="2"/>
  <c r="N155" i="8" s="1"/>
  <c r="AD125" i="2"/>
  <c r="N130" i="8" s="1"/>
  <c r="AD30" i="2"/>
  <c r="N35" i="8" s="1"/>
  <c r="AD133" i="2"/>
  <c r="N138" i="8" s="1"/>
  <c r="AD50" i="2"/>
  <c r="N55" i="8" s="1"/>
  <c r="AD127" i="2"/>
  <c r="N132" i="8" s="1"/>
  <c r="AD11" i="2"/>
  <c r="N16" i="8" s="1"/>
  <c r="AD111" i="2"/>
  <c r="N116" i="8" s="1"/>
  <c r="AD72" i="2"/>
  <c r="N77" i="8" s="1"/>
  <c r="AD138" i="2"/>
  <c r="N143" i="8" s="1"/>
  <c r="AD108" i="2"/>
  <c r="N113" i="8" s="1"/>
  <c r="AD96" i="2"/>
  <c r="N101" i="8" s="1"/>
  <c r="AD51" i="2"/>
  <c r="N56" i="8" s="1"/>
  <c r="AD70" i="2"/>
  <c r="N75" i="8" s="1"/>
  <c r="AD37" i="2"/>
  <c r="N42" i="8" s="1"/>
  <c r="AD55" i="2"/>
  <c r="N60" i="8" s="1"/>
  <c r="AD86" i="2"/>
  <c r="N91" i="8" s="1"/>
  <c r="AD73" i="2"/>
  <c r="N78" i="8" s="1"/>
  <c r="AD94" i="2"/>
  <c r="N99" i="8" s="1"/>
  <c r="AD152" i="2"/>
  <c r="N157" i="8" s="1"/>
  <c r="AD132" i="2"/>
  <c r="N137" i="8" s="1"/>
  <c r="AD63" i="2"/>
  <c r="N68" i="8" s="1"/>
  <c r="AD107" i="2"/>
  <c r="N112" i="8" s="1"/>
  <c r="AD7" i="2"/>
  <c r="N12" i="8" s="1"/>
  <c r="AD8" i="2"/>
  <c r="N13" i="8" s="1"/>
  <c r="AD139" i="2"/>
  <c r="N144" i="8" s="1"/>
  <c r="AD48" i="2"/>
  <c r="N53" i="8" s="1"/>
  <c r="AD113" i="2"/>
  <c r="N118" i="8" s="1"/>
  <c r="AD22" i="2"/>
  <c r="N27" i="8" s="1"/>
  <c r="AD87" i="2"/>
  <c r="N92" i="8" s="1"/>
  <c r="AD117" i="2"/>
  <c r="N122" i="8" s="1"/>
  <c r="AD66" i="2"/>
  <c r="N71" i="8" s="1"/>
  <c r="AD76" i="2"/>
  <c r="N81" i="8" s="1"/>
  <c r="AD21" i="2"/>
  <c r="N26" i="8" s="1"/>
  <c r="AD121" i="2"/>
  <c r="N126" i="8" s="1"/>
  <c r="AD16" i="2"/>
  <c r="N21" i="8" s="1"/>
  <c r="AD137" i="2"/>
  <c r="N142" i="8" s="1"/>
  <c r="AD54" i="2"/>
  <c r="N59" i="8" s="1"/>
  <c r="AD68" i="2"/>
  <c r="N73" i="8" s="1"/>
  <c r="AD130" i="2"/>
  <c r="N135" i="8" s="1"/>
  <c r="AD83" i="2"/>
  <c r="N88" i="8" s="1"/>
  <c r="AD104" i="2"/>
  <c r="N109" i="8" s="1"/>
  <c r="AD15" i="2"/>
  <c r="N20" i="8" s="1"/>
  <c r="AD98" i="2"/>
  <c r="N103" i="8" s="1"/>
  <c r="AD44" i="2"/>
  <c r="N49" i="8" s="1"/>
  <c r="AD136" i="2"/>
  <c r="N141" i="8" s="1"/>
  <c r="AD118" i="2"/>
  <c r="N123" i="8" s="1"/>
  <c r="AD49" i="2"/>
  <c r="N54" i="8" s="1"/>
  <c r="AD18" i="2"/>
  <c r="N23" i="8" s="1"/>
  <c r="AD91" i="2"/>
  <c r="N96" i="8" s="1"/>
  <c r="AD13" i="2"/>
  <c r="N18" i="8" s="1"/>
  <c r="AD93" i="2"/>
  <c r="N98" i="8" s="1"/>
  <c r="AD95" i="2"/>
  <c r="N100" i="8" s="1"/>
  <c r="AD29" i="2"/>
  <c r="N34" i="8" s="1"/>
  <c r="AD126" i="2"/>
  <c r="N131" i="8" s="1"/>
  <c r="AD78" i="2"/>
  <c r="N83" i="8" s="1"/>
  <c r="AD59" i="2"/>
  <c r="N64" i="8" s="1"/>
  <c r="AD25" i="2"/>
  <c r="N30" i="8" s="1"/>
  <c r="AD141" i="2"/>
  <c r="N146" i="8" s="1"/>
  <c r="AD124" i="2"/>
  <c r="N129" i="8" s="1"/>
  <c r="AD89" i="2"/>
  <c r="N94" i="8" s="1"/>
  <c r="AD47" i="2"/>
  <c r="N52" i="8" s="1"/>
  <c r="DD6" i="2" l="1"/>
  <c r="D60" i="14" s="1"/>
  <c r="DA13" i="2"/>
  <c r="DA23" i="2"/>
  <c r="DA6" i="2"/>
  <c r="DA14" i="2"/>
  <c r="CU6" i="2"/>
  <c r="E45" i="14" s="1"/>
  <c r="CT6" i="2"/>
  <c r="D45" i="14" s="1"/>
  <c r="AG5" i="2"/>
  <c r="CQ14" i="2"/>
  <c r="DN6" i="2"/>
  <c r="D75" i="14" s="1"/>
  <c r="U11" i="8"/>
  <c r="AO6" i="2"/>
  <c r="BR5" i="2"/>
  <c r="AH10" i="8" s="1"/>
  <c r="F28" i="14"/>
  <c r="AG6" i="2"/>
  <c r="CQ13" i="2"/>
  <c r="AF10" i="8"/>
  <c r="AF165" i="8" s="1"/>
  <c r="CU5" i="2"/>
  <c r="E44" i="14" s="1"/>
  <c r="CQ7" i="2"/>
  <c r="CJ9" i="2"/>
  <c r="CI9" i="2"/>
  <c r="CL9" i="2" s="1"/>
  <c r="DA15" i="2"/>
  <c r="DA7" i="2"/>
  <c r="AS5" i="2"/>
  <c r="W10" i="8" s="1"/>
  <c r="AO5" i="2"/>
  <c r="CI21" i="2"/>
  <c r="F10" i="14" s="1"/>
  <c r="CK17" i="2"/>
  <c r="N10" i="8"/>
  <c r="I10" i="8"/>
  <c r="CJ17" i="2"/>
  <c r="CJ8" i="2"/>
  <c r="E27" i="14"/>
  <c r="CI17" i="2"/>
  <c r="G36" i="14" s="1"/>
  <c r="CI8" i="2"/>
  <c r="CK8" i="2"/>
  <c r="F27" i="14"/>
  <c r="D14" i="14"/>
  <c r="F31" i="14"/>
  <c r="CK12" i="2"/>
  <c r="CQ27" i="2"/>
  <c r="CV7" i="2" s="1"/>
  <c r="F46" i="14" s="1"/>
  <c r="CI12" i="2"/>
  <c r="E31" i="14"/>
  <c r="CJ12" i="2"/>
  <c r="CQ15" i="2"/>
  <c r="CI7" i="2"/>
  <c r="CJ7" i="2"/>
  <c r="E26" i="14"/>
  <c r="DI62" i="2"/>
  <c r="F25" i="14"/>
  <c r="CK6" i="2"/>
  <c r="E25" i="14"/>
  <c r="J165" i="8" a="1"/>
  <c r="J165" i="8" s="1"/>
  <c r="E14" i="14"/>
  <c r="DO15" i="2"/>
  <c r="E74" i="14"/>
  <c r="DN5" i="2"/>
  <c r="DJ62" i="2"/>
  <c r="CP62" i="2"/>
  <c r="CY62" i="2"/>
  <c r="CQ6" i="2"/>
  <c r="DD15" i="2"/>
  <c r="CQ39" i="2"/>
  <c r="CV9" i="2" s="1"/>
  <c r="F48" i="14" s="1"/>
  <c r="DF9" i="2"/>
  <c r="F63" i="14" s="1"/>
  <c r="CZ62" i="2"/>
  <c r="DE5" i="2"/>
  <c r="CO62" i="2"/>
  <c r="CT5" i="2"/>
  <c r="CI20" i="2"/>
  <c r="F9" i="14" s="1"/>
  <c r="CI6" i="2"/>
  <c r="U172" i="8"/>
  <c r="U165" i="8"/>
  <c r="U166" i="8"/>
  <c r="AF166" i="8"/>
  <c r="V172" i="8"/>
  <c r="V171" i="8"/>
  <c r="V166" i="8"/>
  <c r="L10" i="8"/>
  <c r="L11" i="8"/>
  <c r="DF6" i="2" l="1"/>
  <c r="F60" i="14" s="1"/>
  <c r="E16" i="14"/>
  <c r="AF172" i="8"/>
  <c r="CU15" i="2"/>
  <c r="CV6" i="2"/>
  <c r="F45" i="14" s="1"/>
  <c r="F14" i="14"/>
  <c r="CV5" i="2"/>
  <c r="F44" i="14" s="1"/>
  <c r="G28" i="14"/>
  <c r="CL17" i="2"/>
  <c r="G27" i="14"/>
  <c r="CL8" i="2"/>
  <c r="G31" i="14"/>
  <c r="CL12" i="2"/>
  <c r="CL7" i="2"/>
  <c r="G26" i="14"/>
  <c r="G25" i="14"/>
  <c r="CL6" i="2"/>
  <c r="DN15" i="2"/>
  <c r="D74" i="14"/>
  <c r="DE15" i="2"/>
  <c r="E59" i="14"/>
  <c r="CT15" i="2"/>
  <c r="D44" i="14"/>
  <c r="CQ62" i="2"/>
  <c r="DA62" i="2"/>
  <c r="DF5" i="2"/>
  <c r="J172" i="8"/>
  <c r="J166" i="8"/>
  <c r="CV15" i="2" l="1"/>
  <c r="DF15" i="2"/>
  <c r="F59" i="14"/>
  <c r="AG166" i="8"/>
  <c r="AG171" i="8"/>
  <c r="AG172" i="8"/>
  <c r="M30" i="8"/>
  <c r="M22" i="8"/>
  <c r="M35" i="8"/>
  <c r="M27" i="8"/>
  <c r="M19" i="8"/>
  <c r="M28" i="8"/>
  <c r="M37" i="8"/>
  <c r="M21" i="8"/>
  <c r="M24" i="8"/>
  <c r="M33" i="8"/>
  <c r="M17" i="8"/>
  <c r="M34" i="8"/>
  <c r="M26" i="8"/>
  <c r="M18" i="8"/>
  <c r="M31" i="8"/>
  <c r="M23" i="8"/>
  <c r="M20" i="8"/>
  <c r="M29" i="8"/>
  <c r="M16" i="8"/>
  <c r="M32" i="8"/>
  <c r="M25" i="8"/>
  <c r="M36" i="8"/>
  <c r="M11" i="8"/>
  <c r="M12" i="8"/>
  <c r="M10" i="8"/>
  <c r="M14" i="8" l="1"/>
  <c r="M15" i="8" l="1"/>
  <c r="K172" i="8" l="1"/>
  <c r="K166" i="8"/>
  <c r="K171" i="8"/>
</calcChain>
</file>

<file path=xl/sharedStrings.xml><?xml version="1.0" encoding="utf-8"?>
<sst xmlns="http://schemas.openxmlformats.org/spreadsheetml/2006/main" count="607" uniqueCount="311">
  <si>
    <t>Objektbezeichnung</t>
  </si>
  <si>
    <t>Nutzungsart</t>
  </si>
  <si>
    <t>von</t>
  </si>
  <si>
    <t>bis</t>
  </si>
  <si>
    <t>Zielwert</t>
  </si>
  <si>
    <t>m² BGF</t>
  </si>
  <si>
    <t>m² BO</t>
  </si>
  <si>
    <t>Wetterstation</t>
  </si>
  <si>
    <t xml:space="preserve">Objektdaten </t>
  </si>
  <si>
    <t>Görlitz</t>
  </si>
  <si>
    <t>Dresden-Klotzsche</t>
  </si>
  <si>
    <t>Quelle: IWU-Gradtagszahlentool</t>
  </si>
  <si>
    <t>Objektnummer</t>
  </si>
  <si>
    <t>Tabellenblatt dient nur der Berechnung, nicht der Eingabe!!!</t>
  </si>
  <si>
    <t>Fläche [m²]</t>
  </si>
  <si>
    <t>Objektdaten</t>
  </si>
  <si>
    <t>Summierte Gradtagszahlen im Zeitraum</t>
  </si>
  <si>
    <t>Zeile Anfangsdatum (von)</t>
  </si>
  <si>
    <t>Zeile Enddatum (bis)</t>
  </si>
  <si>
    <t>Spalte Wetterstation</t>
  </si>
  <si>
    <t xml:space="preserve">Stromverbrauch [kWh] </t>
  </si>
  <si>
    <t>Stromkosten [Euro]</t>
  </si>
  <si>
    <t>Stromkosten [Euro/kWh]</t>
  </si>
  <si>
    <t>Differenztage</t>
  </si>
  <si>
    <t>Stromverbrauch zeitbereinigt auf 1 Jahr [kWh/a]</t>
  </si>
  <si>
    <t>Wasserverbrauch [l]</t>
  </si>
  <si>
    <t>Wasserverbrauch zeitbereinigt auf 1 Jahr [l/a]</t>
  </si>
  <si>
    <t>Wasserkosten [Euro]</t>
  </si>
  <si>
    <t>Wasserkosten [Euro/l]</t>
  </si>
  <si>
    <t>Zielwert Strombenchmark</t>
  </si>
  <si>
    <t>arithm. Mittel Strombenchmark  [kWh/m²a]</t>
  </si>
  <si>
    <t>arithm. Mittel Wärmebenchmark  [kWh/m²a]</t>
  </si>
  <si>
    <t>Zielwert Wärmebenchmark [kWh/m²a]</t>
  </si>
  <si>
    <t>Zielwert Wasserbenchmark [l/m²a]</t>
  </si>
  <si>
    <t>arithm. Mittel Wasserbenchmark  [l/m²a]</t>
  </si>
  <si>
    <t>jährliche Kosten Wärme [Euro/a]</t>
  </si>
  <si>
    <t>jährliche Stromkosten [Euro/a]</t>
  </si>
  <si>
    <t>y</t>
  </si>
  <si>
    <t xml:space="preserve">Verbrauch unbereinigt [kWh] </t>
  </si>
  <si>
    <t>Auf Würzburg und BGF bezogen, da die Benchmarkwerte ebenfalls diesen Bezug haben.</t>
  </si>
  <si>
    <t>K*d</t>
  </si>
  <si>
    <t>langjähriges Mittel Würzburg:</t>
  </si>
  <si>
    <t>Kosten unbereinigt [Euro]</t>
  </si>
  <si>
    <t>langjähriges Mittel</t>
  </si>
  <si>
    <t>Medium</t>
  </si>
  <si>
    <t>Strom</t>
  </si>
  <si>
    <t>Erdgas</t>
  </si>
  <si>
    <t>Heizöl</t>
  </si>
  <si>
    <t>Pellets</t>
  </si>
  <si>
    <t>Hackschnitzel</t>
  </si>
  <si>
    <t>Höchstwert 2014 [ct/kWh]</t>
  </si>
  <si>
    <t>Mittelwert  2014 [ct/kWh]</t>
  </si>
  <si>
    <t>Tiefstwert 2014 [ct/kWh]</t>
  </si>
  <si>
    <t>Wasser (Frischwasser + Abwasser)</t>
  </si>
  <si>
    <t>Höchstwert 2014 [Euro/m³]</t>
  </si>
  <si>
    <t>Mittelwert 2014 [Euro/m³]</t>
  </si>
  <si>
    <t>Tiefstwert 2014 [Euro/m³]</t>
  </si>
  <si>
    <t>Fichtelberg</t>
  </si>
  <si>
    <t>Stromkosten [ct/kWh]</t>
  </si>
  <si>
    <t>Wärmekosten [ct/kWh]</t>
  </si>
  <si>
    <t>Mediumspreis Höchstwert [ct/kWh]</t>
  </si>
  <si>
    <t>Mediumspreis Mittelwert [ct/kWh]</t>
  </si>
  <si>
    <t>Mediumspreis Tiefstwert [ct/kWh]</t>
  </si>
  <si>
    <t>01. Büro - Allg. Bürogebäude</t>
  </si>
  <si>
    <t>02. Büro - Verwaltungsgebäude</t>
  </si>
  <si>
    <t>03. Büro - Rechenzentren</t>
  </si>
  <si>
    <t>04. Büro - Ämtergebäude</t>
  </si>
  <si>
    <t>05. Büro - Bürogeb. mit Betriebszentrale</t>
  </si>
  <si>
    <t>06. Büro - Bürogeb. 100-3.000 m²</t>
  </si>
  <si>
    <t>07. Büro - Bürogeb. 500-4.000 m²</t>
  </si>
  <si>
    <t>08. Büro - Bürogeb. 4.000-20.000 m²</t>
  </si>
  <si>
    <t>09. Schulen - Schulen allgemein</t>
  </si>
  <si>
    <t>10. Schulen - Grundschule/Hauptschule</t>
  </si>
  <si>
    <t>11. Schulen - Gymnasium/Gesamtschulen</t>
  </si>
  <si>
    <t>12. Schulen - Berufsschulen</t>
  </si>
  <si>
    <t>13. Schulen - Sonderschulen</t>
  </si>
  <si>
    <t>14. Schulen - Musikschulen</t>
  </si>
  <si>
    <t>15. Schulen - Volkshochschulen</t>
  </si>
  <si>
    <t>16. Schulen - Landw. Fach- &amp; Berufsschulen</t>
  </si>
  <si>
    <t>17. Schulen - Wissenschaftl. Lehr- &amp; Forschungsgebäude</t>
  </si>
  <si>
    <t>18. Schulen - Fortbildungs- &amp; Weiterbildungsstätten</t>
  </si>
  <si>
    <t>19. Schulen - Kindergärten</t>
  </si>
  <si>
    <t>20. Schulen - Kindertagesstätten</t>
  </si>
  <si>
    <t>21. Sport - Sportbauten</t>
  </si>
  <si>
    <t>22. Sport - Sportplatzgebäude</t>
  </si>
  <si>
    <t>23. Sport - Turnhallen/Sporthallen</t>
  </si>
  <si>
    <t>24. Bad - Freibäder</t>
  </si>
  <si>
    <t>25. Bad - Freibäder beheizt</t>
  </si>
  <si>
    <t>26. Bad - Freizeitbäder</t>
  </si>
  <si>
    <t xml:space="preserve">27. Bad - Hallenbäder </t>
  </si>
  <si>
    <t>28. Bad - Hallenbäder 251 - 500 m² Beckenoberfläche</t>
  </si>
  <si>
    <r>
      <t xml:space="preserve">29. Bad - Hallenbäder </t>
    </r>
    <r>
      <rPr>
        <sz val="11"/>
        <color indexed="8"/>
        <rFont val="Arial"/>
        <family val="2"/>
      </rPr>
      <t>≤</t>
    </r>
    <r>
      <rPr>
        <sz val="10"/>
        <color theme="1"/>
        <rFont val="Verdana"/>
        <family val="2"/>
      </rPr>
      <t xml:space="preserve"> 250 m² Beckenoberfläche</t>
    </r>
  </si>
  <si>
    <t>30. Bad - Hallenbäder &gt; 500 m² Beckenoberfläche</t>
  </si>
  <si>
    <t>31. Bad - Hallenfreibäder</t>
  </si>
  <si>
    <t>32. Kultur - Bibliotheksgebäude</t>
  </si>
  <si>
    <t>33. Kultur - Bürger- &amp; Dorfgemeinschaftshäuser</t>
  </si>
  <si>
    <t xml:space="preserve">34. Kultur - Kunst- &amp; Kulturgebäude </t>
  </si>
  <si>
    <t>35. Kultur - Mehrzweckhallen</t>
  </si>
  <si>
    <t>36. Kultur - Museum</t>
  </si>
  <si>
    <t>37. Kultur - Stadthallen &amp; Saalbauten</t>
  </si>
  <si>
    <t>38. Gemeinschaft - Altentagesstätten, Altenzentren</t>
  </si>
  <si>
    <t>39. Gemeinschaft - Altenwohnheime</t>
  </si>
  <si>
    <t>40. Gemeinschaft - Gemeinschaftsunterkünfte</t>
  </si>
  <si>
    <t>41. Gemeinschaft - Jugend- Erholungs- Kinderheim, Jugendherberge</t>
  </si>
  <si>
    <t>42. Gemeinschaft - Jugendzentren</t>
  </si>
  <si>
    <t>43. Gemeinschaft - Pflegeheim, Pflegeanstalt</t>
  </si>
  <si>
    <t>44. Gemeinschaft - Wohngebäude</t>
  </si>
  <si>
    <t>45. Handel - ≤ 300 m² Verkaufsfläche</t>
  </si>
  <si>
    <t>46. Handel - &gt; 2.000 m² Verkaufsfläche</t>
  </si>
  <si>
    <t>47. Handel - Verkaufsstätten</t>
  </si>
  <si>
    <t>48. Handel - Verkaufsstätten ohne Kälteanlage</t>
  </si>
  <si>
    <t>49. Tourismus - Gasthof, Gastronomiebetrieb</t>
  </si>
  <si>
    <t>50. Tourismus - Hotel</t>
  </si>
  <si>
    <t>51. Tourismus - Parkgaragen</t>
  </si>
  <si>
    <t>52. Sonstiges - Bauhöfe</t>
  </si>
  <si>
    <t>53. Sonstiges - Feuerwehren</t>
  </si>
  <si>
    <t>54. Sonstiges - Friedhofsanlagen</t>
  </si>
  <si>
    <t>55. Sonstiges - Geb. f. öffentl. Bereitschaftsdienste</t>
  </si>
  <si>
    <t>56. Sonstiges - Polizeistationen</t>
  </si>
  <si>
    <t>Wärme [kWh/(m²·a)]</t>
  </si>
  <si>
    <t>Strom [kWh/(m²·a)]</t>
  </si>
  <si>
    <t>Wasser [l/(m²·a)]</t>
  </si>
  <si>
    <t>Bezugsgröße</t>
  </si>
  <si>
    <t>Mittelwert</t>
  </si>
  <si>
    <t xml:space="preserve"> Quelle: Erfahrungswerte KEA</t>
  </si>
  <si>
    <t>Vergleichkennwerte</t>
  </si>
  <si>
    <t>Bewertung Wärmebenchmark</t>
  </si>
  <si>
    <t>spez. Wärmevebrauch zeit-, witterungs- und ortsbereinigt [kWh/m²a]</t>
  </si>
  <si>
    <t>Wärmevebrauch zeit-, witterungs- und ortsbereinigt [kWh/m²a]</t>
  </si>
  <si>
    <t>Anteil am Gesamtverbrauch</t>
  </si>
  <si>
    <t>Benchmarkpreise Übersicht</t>
  </si>
  <si>
    <t>Bewertung Preis</t>
  </si>
  <si>
    <t xml:space="preserve">spez. Verbrauch </t>
  </si>
  <si>
    <t xml:space="preserve">spez. Kosten </t>
  </si>
  <si>
    <t>Vergleichskennwerte Verbrauch
[Zielwert | Mittelwert]</t>
  </si>
  <si>
    <t>Kostenanteil</t>
  </si>
  <si>
    <t>Kostenanteil [%]</t>
  </si>
  <si>
    <t>Kosten witterungsbereinigt</t>
  </si>
  <si>
    <t>Bewertung Kennwertvergleich Verbrauch</t>
  </si>
  <si>
    <t>Bewertung Kennwertvergleich Kosten</t>
  </si>
  <si>
    <t>Verbrauch</t>
  </si>
  <si>
    <t>Verbrauchsanteil</t>
  </si>
  <si>
    <t>Verbrauchsanteil [%]</t>
  </si>
  <si>
    <t>spez. Stromverbrauch [kWh/m²a]</t>
  </si>
  <si>
    <t>Verbrauchsbenchmark Übersicht</t>
  </si>
  <si>
    <t xml:space="preserve">jährliche Kosten </t>
  </si>
  <si>
    <t>spez. Kosten</t>
  </si>
  <si>
    <t>spez. Wasserverbrauch [l/m²a]</t>
  </si>
  <si>
    <t>Bewertung</t>
  </si>
  <si>
    <t>Wasserkosten pro Jahr [Euro/a]</t>
  </si>
  <si>
    <t>spez. Wasserkosten [Euro/m³]</t>
  </si>
  <si>
    <t>Stromkosten [Euro/a]</t>
  </si>
  <si>
    <t>Aue</t>
  </si>
  <si>
    <t>Bad Elster</t>
  </si>
  <si>
    <t>Bertsdorf-Hörnitz</t>
  </si>
  <si>
    <t>Carlsfeld</t>
  </si>
  <si>
    <t>Chemnitz</t>
  </si>
  <si>
    <t>Deutschneudorf-Brüderwiese</t>
  </si>
  <si>
    <t>Dippoldiswalde-Reinberg</t>
  </si>
  <si>
    <t>Dresden-Hosterwitz</t>
  </si>
  <si>
    <t>Dresden-Strehlen</t>
  </si>
  <si>
    <t>Garsebach bei Meißen</t>
  </si>
  <si>
    <t>Geringswalde-Altgeringswalde</t>
  </si>
  <si>
    <t>Hoyerswerda</t>
  </si>
  <si>
    <t>Klitzschen bei Torgau</t>
  </si>
  <si>
    <t>Kubschütz, Kr. Bautzen</t>
  </si>
  <si>
    <t>Leipzig/Halle</t>
  </si>
  <si>
    <t>Leipzig-Holzhausen</t>
  </si>
  <si>
    <t>Lichtenhain-Mittelndorf</t>
  </si>
  <si>
    <t>Lichtentanne</t>
  </si>
  <si>
    <t>Marienberg</t>
  </si>
  <si>
    <t>Muskau, Bad</t>
  </si>
  <si>
    <t>Nossen</t>
  </si>
  <si>
    <t>Oschatz</t>
  </si>
  <si>
    <t>Plauen</t>
  </si>
  <si>
    <t>Sohland/Spree</t>
  </si>
  <si>
    <t>Treuen</t>
  </si>
  <si>
    <t>Zinnwald-Georgenfeld</t>
  </si>
  <si>
    <t>-</t>
  </si>
  <si>
    <t>x</t>
  </si>
  <si>
    <t>senkrecht Linie (Verbrauchsmedian)</t>
  </si>
  <si>
    <t>horizontale Linie (Kostenmedian)</t>
  </si>
  <si>
    <t>Detailanalyse Strom</t>
  </si>
  <si>
    <t>Detailanalyse Wasser</t>
  </si>
  <si>
    <t>Wärme</t>
  </si>
  <si>
    <t>Wasser</t>
  </si>
  <si>
    <t>^^</t>
  </si>
  <si>
    <t>Kosten</t>
  </si>
  <si>
    <t>Flüssiggas</t>
  </si>
  <si>
    <t>Steinkohle</t>
  </si>
  <si>
    <t>Braunkohle</t>
  </si>
  <si>
    <t>Nah-/Fernwärme aus Heizwerken: Brennstoff Stein-/Braunkohle</t>
  </si>
  <si>
    <t>Nah-/Fernwärme aus Heizwerken: gasförmige und flüssige Brennstoffe</t>
  </si>
  <si>
    <t>Nah-/Fernwärme aus Heizwerken: erneuerbarer Brennstoff</t>
  </si>
  <si>
    <t>Nah-/Fernwärme aus KWK: Brennstoff Stein-/Braunkohle</t>
  </si>
  <si>
    <t>Nah-/Fernwärme aus KWK: gasförmige und flüssige Brennstoffe</t>
  </si>
  <si>
    <t>Nah-/Fernwärme aus KWK: erneuerbarer Brennstoff</t>
  </si>
  <si>
    <t>Emissionsfaktoren [g/kWh] Quelle GEG</t>
  </si>
  <si>
    <t>Primärenergiefaktoren Quelle GEG</t>
  </si>
  <si>
    <t>Darstellung Grafik spez. Verbrauch</t>
  </si>
  <si>
    <t>Detailanalyse Wärme</t>
  </si>
  <si>
    <t>Anteil Verbrauch</t>
  </si>
  <si>
    <t>Anteil Kosten</t>
  </si>
  <si>
    <t>Tool Energiedatenerfassung</t>
  </si>
  <si>
    <t>Energieträger</t>
  </si>
  <si>
    <t>Auswertung nach Energieträgern</t>
  </si>
  <si>
    <t>Emissionsfaktor Energieträger g/kWh]</t>
  </si>
  <si>
    <t>CO2-Emissionen [tCO2/a]</t>
  </si>
  <si>
    <t>CO2 [t/a]</t>
  </si>
  <si>
    <t>Kosten [Euro/a]</t>
  </si>
  <si>
    <t>Verbrauch [kWh/a]</t>
  </si>
  <si>
    <t>Prüfsumme</t>
  </si>
  <si>
    <t>Nutzungsart kurz</t>
  </si>
  <si>
    <t>Büro</t>
  </si>
  <si>
    <t>Schulen</t>
  </si>
  <si>
    <t>Sport</t>
  </si>
  <si>
    <t>Bad</t>
  </si>
  <si>
    <t>Kultur</t>
  </si>
  <si>
    <t>Gemeinschaft</t>
  </si>
  <si>
    <t>Handel</t>
  </si>
  <si>
    <t>Tourismus</t>
  </si>
  <si>
    <t>Sonstiges</t>
  </si>
  <si>
    <t>Gesamtübersicht</t>
  </si>
  <si>
    <r>
      <t>CO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>-Emissionen</t>
    </r>
  </si>
  <si>
    <t>Strom (Bereich Wärme)</t>
  </si>
  <si>
    <t>Bereich</t>
  </si>
  <si>
    <t>Verbrauch Wärme [kWh/a]</t>
  </si>
  <si>
    <t>Kosten Wärme [Euro/a]</t>
  </si>
  <si>
    <t>CO2 Wärme [t/a]</t>
  </si>
  <si>
    <t>Auswertung nach Nutzungsart Wärme</t>
  </si>
  <si>
    <t>Auswertung nach Nutzungsart Strom</t>
  </si>
  <si>
    <t>Auswertung nach Nutzungsart Wasser</t>
  </si>
  <si>
    <t>Auswertung nach Nutzungsart (Bereich Wärme)</t>
  </si>
  <si>
    <t>Auswertung nach Nutzungsart (Bereich Wasser)</t>
  </si>
  <si>
    <t>Auswertung nach Energieträger (Bereich Wärme)</t>
  </si>
  <si>
    <t>Verbrauch witterungsber. standortber.</t>
  </si>
  <si>
    <t>Einsparpotential durch KEM:</t>
  </si>
  <si>
    <t xml:space="preserve">Fläche </t>
  </si>
  <si>
    <t xml:space="preserve">Verbrauch  </t>
  </si>
  <si>
    <t xml:space="preserve">Kosten </t>
  </si>
  <si>
    <t xml:space="preserve">Verbrauch </t>
  </si>
  <si>
    <t>Kommune:</t>
  </si>
  <si>
    <t>Einwohneranzahl:</t>
  </si>
  <si>
    <t>Für grafik</t>
  </si>
  <si>
    <t>Für Grafik</t>
  </si>
  <si>
    <t>Portfolio-Analyse Wasser</t>
  </si>
  <si>
    <t>Portfolio-Analyse  Strom</t>
  </si>
  <si>
    <t>Portfolio-Analyse Wärme</t>
  </si>
  <si>
    <t>Bezeichnung Zählpunkt</t>
  </si>
  <si>
    <t>Zählpunktdaten</t>
  </si>
  <si>
    <t>Anzahl Lichtpunkte</t>
  </si>
  <si>
    <t>Straßenbeleuchtung</t>
  </si>
  <si>
    <t>Bezeichnung Zählpunkte</t>
  </si>
  <si>
    <t>Nummer</t>
  </si>
  <si>
    <t>Kosten [Euro]</t>
  </si>
  <si>
    <t>Kosten [Euro/kWh]</t>
  </si>
  <si>
    <t>Kosten [ct/kWh]</t>
  </si>
  <si>
    <t>Auswertung nach Nutzungsart (Bereich Strom Gebäude)</t>
  </si>
  <si>
    <t>AUSWERTUNG Gebäude</t>
  </si>
  <si>
    <t>AUSWERTUNG Übersicht</t>
  </si>
  <si>
    <t>Vebrauch</t>
  </si>
  <si>
    <t>Detailanalyse Straßenbeleuchtung</t>
  </si>
  <si>
    <t>spez. Verbrauch (kWh/a Lichtpunkt)</t>
  </si>
  <si>
    <t>spez. Verbrauch für Grafik</t>
  </si>
  <si>
    <t>EINGABE Straßenbeleuchtung</t>
  </si>
  <si>
    <t>EINGABE Gebäude</t>
  </si>
  <si>
    <t>AUSWERTUNG Straßenbeleuchtung</t>
  </si>
  <si>
    <t>Art der Beleuchtung</t>
  </si>
  <si>
    <t>Art der Steuerung</t>
  </si>
  <si>
    <t>Auswahlliste Art der Straßenbeleuchtung</t>
  </si>
  <si>
    <t>Auswahlliste Art der Steuerung</t>
  </si>
  <si>
    <t>LEDs</t>
  </si>
  <si>
    <t>Teilabschaltung (z.B. jede zweite Lampe)</t>
  </si>
  <si>
    <t>Quecksilerdampf-Hochdrucklampen</t>
  </si>
  <si>
    <t>Natriumdampf-Hochdrucklampen - Tubularform</t>
  </si>
  <si>
    <t>Natriumdampf-Hochdrucklampen - Ellipsoidform</t>
  </si>
  <si>
    <t>Sonstige</t>
  </si>
  <si>
    <t>Metalldampflampen - Tubularform</t>
  </si>
  <si>
    <t>Metalldampflampen - Ellipsoidform</t>
  </si>
  <si>
    <t>Dimmung / Leistungsreduzierung</t>
  </si>
  <si>
    <t>keine Steuerung</t>
  </si>
  <si>
    <t>Schalten auf Anforderung (z.B. per SMS)</t>
  </si>
  <si>
    <t>Abschaltung für gewisse Zeit (z.B. von 00:00-04:00 Uhr)</t>
  </si>
  <si>
    <t>Optional: Anzahl Lichtpunkte</t>
  </si>
  <si>
    <t>spez. Verbrauch</t>
  </si>
  <si>
    <t>Wertung Art</t>
  </si>
  <si>
    <t>Wertung Steuerung</t>
  </si>
  <si>
    <t>Bewertung Art</t>
  </si>
  <si>
    <t>Bewertung Steuerung</t>
  </si>
  <si>
    <t>Bewertung gesamt</t>
  </si>
  <si>
    <t>Bewertung gesamt Text</t>
  </si>
  <si>
    <t>Bewertung Art und Steuerung</t>
  </si>
  <si>
    <t>Vergleichskennwerte Kosten* [Tiefstwert | Mittelwert | Höchstwert]</t>
  </si>
  <si>
    <t>*Kostenbenchmark des Deutsches Städtetages</t>
  </si>
  <si>
    <t>Fläche</t>
  </si>
  <si>
    <t>Kostenprognose CO2-Preis</t>
  </si>
  <si>
    <t>Notizfeld</t>
  </si>
  <si>
    <t>Erläuterung</t>
  </si>
  <si>
    <t>lf. Nr.</t>
  </si>
  <si>
    <t>CO2-Preise</t>
  </si>
  <si>
    <t>bei 50 Euro/tCO2</t>
  </si>
  <si>
    <r>
      <t>Prognose Wärmekosten durch CO</t>
    </r>
    <r>
      <rPr>
        <vertAlign val="sub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-Bepreisung:</t>
    </r>
  </si>
  <si>
    <t>bei 100 Euro/tCO2</t>
  </si>
  <si>
    <t>bei 25 Euro/tCO2</t>
  </si>
  <si>
    <t>bei 150 Euro/tCO2</t>
  </si>
  <si>
    <t>bei 200 Euro/tCO2</t>
  </si>
  <si>
    <t>Quelle: "Energiepreisvergleich 2021", Dezember 2021, Deutscher Städtetag</t>
  </si>
  <si>
    <t>Beispielstadt</t>
  </si>
  <si>
    <t>Schule</t>
  </si>
  <si>
    <t>Kita</t>
  </si>
  <si>
    <t>Rathaus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</si>
</sst>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[$-407]mmmm\ yy;@"/>
    <numFmt numFmtId="165" formatCode="0\ "/>
    <numFmt numFmtId="166" formatCode="0\ \ "/>
    <numFmt numFmtId="167" formatCode="0.0"/>
    <numFmt numFmtId="168" formatCode="#,##0\ &quot;kWh&quot;"/>
    <numFmt numFmtId="169" formatCode="#,##0\ &quot;Euro&quot;"/>
    <numFmt numFmtId="170" formatCode="#,##0\ &quot;m²&quot;"/>
    <numFmt numFmtId="171" formatCode="#,##0\ &quot;l&quot;"/>
    <numFmt numFmtId="172" formatCode="#,##0\ &quot;kWh/a&quot;"/>
    <numFmt numFmtId="173" formatCode="#,##0\ &quot;kWh/m²a&quot;"/>
    <numFmt numFmtId="174" formatCode="#,##0\ &quot;Euro/a&quot;"/>
    <numFmt numFmtId="175" formatCode="#,##0.0\ &quot;ct/kWh&quot;"/>
    <numFmt numFmtId="176" formatCode="0.000"/>
    <numFmt numFmtId="177" formatCode="#,##0\ &quot;l/a&quot;"/>
    <numFmt numFmtId="178" formatCode="#,##0.0\ &quot;Euro/m³&quot;"/>
    <numFmt numFmtId="179" formatCode="#,##0\ &quot;t CO2/a&quot;"/>
    <numFmt numFmtId="180" formatCode="#,##0\ &quot;l/m²a&quot;"/>
    <numFmt numFmtId="181" formatCode="#,##0\ &quot;Stk.&quot;"/>
    <numFmt numFmtId="182" formatCode="#,##0\ &quot;kWh/Lichtpkt.*a&quot;"/>
  </numFmts>
  <fonts count="33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0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0" tint="-0.34998626667073579"/>
      <name val="Verdana"/>
      <family val="2"/>
    </font>
    <font>
      <sz val="8"/>
      <color theme="0" tint="-0.34998626667073579"/>
      <name val="Verdana"/>
      <family val="2"/>
    </font>
    <font>
      <b/>
      <sz val="10"/>
      <color theme="0" tint="-0.34998626667073579"/>
      <name val="Verdana"/>
      <family val="2"/>
    </font>
    <font>
      <b/>
      <sz val="10"/>
      <color theme="3" tint="0.59999389629810485"/>
      <name val="Verdana"/>
      <family val="2"/>
    </font>
    <font>
      <b/>
      <sz val="10"/>
      <color theme="6"/>
      <name val="Verdana"/>
      <family val="2"/>
    </font>
    <font>
      <b/>
      <sz val="10"/>
      <color theme="5" tint="0.39997558519241921"/>
      <name val="Verdana"/>
      <family val="2"/>
    </font>
    <font>
      <b/>
      <sz val="10"/>
      <color theme="9" tint="0.3999755851924192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7"/>
      <name val="Verdana"/>
      <family val="2"/>
    </font>
    <font>
      <b/>
      <sz val="28"/>
      <color theme="1"/>
      <name val="Verdana"/>
      <family val="2"/>
    </font>
    <font>
      <sz val="28"/>
      <color theme="1"/>
      <name val="Verdana"/>
      <family val="2"/>
    </font>
    <font>
      <sz val="10"/>
      <color theme="0" tint="-0.499984740745262"/>
      <name val="Verdana"/>
      <family val="2"/>
    </font>
    <font>
      <sz val="8"/>
      <color theme="0" tint="-0.499984740745262"/>
      <name val="Verdana"/>
      <family val="2"/>
    </font>
    <font>
      <sz val="8"/>
      <color theme="1"/>
      <name val="Verdana"/>
      <family val="2"/>
    </font>
    <font>
      <sz val="10"/>
      <color theme="0" tint="-0.14999847407452621"/>
      <name val="Verdana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sz val="10"/>
      <color theme="7" tint="-0.249977111117893"/>
      <name val="Verdana"/>
      <family val="2"/>
    </font>
    <font>
      <b/>
      <vertAlign val="subscript"/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7"/>
      <name val="Verdana"/>
      <family val="2"/>
    </font>
    <font>
      <b/>
      <sz val="12"/>
      <color theme="1"/>
      <name val="Verdana"/>
      <family val="2"/>
    </font>
    <font>
      <u/>
      <sz val="10"/>
      <color theme="1"/>
      <name val="Verdana"/>
      <family val="2"/>
    </font>
    <font>
      <vertAlign val="subscript"/>
      <sz val="10"/>
      <color theme="1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79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189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 style="hair">
        <color theme="0" tint="-0.24994659260841701"/>
      </right>
      <top style="medium">
        <color theme="6"/>
      </top>
      <bottom style="medium">
        <color theme="6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6"/>
      </top>
      <bottom style="medium">
        <color theme="6"/>
      </bottom>
      <diagonal/>
    </border>
    <border>
      <left style="hair">
        <color theme="0" tint="-0.24994659260841701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theme="5" tint="0.39985351115451523"/>
      </left>
      <right/>
      <top style="medium">
        <color theme="5" tint="0.39985351115451523"/>
      </top>
      <bottom/>
      <diagonal/>
    </border>
    <border>
      <left/>
      <right/>
      <top style="medium">
        <color theme="5" tint="0.39985351115451523"/>
      </top>
      <bottom/>
      <diagonal/>
    </border>
    <border>
      <left/>
      <right style="medium">
        <color theme="5" tint="0.39985351115451523"/>
      </right>
      <top style="medium">
        <color theme="5" tint="0.39985351115451523"/>
      </top>
      <bottom/>
      <diagonal/>
    </border>
    <border>
      <left style="medium">
        <color theme="9" tint="0.39994506668294322"/>
      </left>
      <right/>
      <top style="medium">
        <color theme="9" tint="0.39994506668294322"/>
      </top>
      <bottom/>
      <diagonal/>
    </border>
    <border>
      <left/>
      <right/>
      <top style="medium">
        <color theme="9" tint="0.39994506668294322"/>
      </top>
      <bottom/>
      <diagonal/>
    </border>
    <border>
      <left/>
      <right style="medium">
        <color theme="9" tint="0.39994506668294322"/>
      </right>
      <top style="medium">
        <color theme="9" tint="0.39994506668294322"/>
      </top>
      <bottom/>
      <diagonal/>
    </border>
    <border>
      <left style="medium">
        <color theme="3" tint="0.59996337778862885"/>
      </left>
      <right/>
      <top style="medium">
        <color theme="3" tint="0.59996337778862885"/>
      </top>
      <bottom/>
      <diagonal/>
    </border>
    <border>
      <left/>
      <right/>
      <top style="medium">
        <color theme="3" tint="0.59996337778862885"/>
      </top>
      <bottom/>
      <diagonal/>
    </border>
    <border>
      <left/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/>
      <top/>
      <bottom/>
      <diagonal/>
    </border>
    <border>
      <left/>
      <right style="medium">
        <color theme="3" tint="0.59996337778862885"/>
      </right>
      <top/>
      <bottom/>
      <diagonal/>
    </border>
    <border>
      <left style="medium">
        <color theme="9" tint="0.39976195562608724"/>
      </left>
      <right/>
      <top/>
      <bottom/>
      <diagonal/>
    </border>
    <border>
      <left style="hair">
        <color theme="0" tint="-0.24994659260841701"/>
      </left>
      <right style="medium">
        <color theme="5" tint="0.39991454817346722"/>
      </right>
      <top/>
      <bottom/>
      <diagonal/>
    </border>
    <border>
      <left style="medium">
        <color theme="5" tint="0.39985351115451523"/>
      </left>
      <right style="hair">
        <color theme="0" tint="-0.24994659260841701"/>
      </right>
      <top/>
      <bottom style="medium">
        <color theme="5" tint="0.39985351115451523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medium">
        <color theme="5" tint="0.39985351115451523"/>
      </bottom>
      <diagonal/>
    </border>
    <border>
      <left style="hair">
        <color theme="0" tint="-0.24994659260841701"/>
      </left>
      <right style="medium">
        <color theme="5" tint="0.39985351115451523"/>
      </right>
      <top/>
      <bottom style="medium">
        <color theme="5" tint="0.39985351115451523"/>
      </bottom>
      <diagonal/>
    </border>
    <border>
      <left style="medium">
        <color theme="9" tint="0.39994506668294322"/>
      </left>
      <right style="hair">
        <color theme="0" tint="-0.24994659260841701"/>
      </right>
      <top/>
      <bottom style="medium">
        <color theme="9" tint="0.39991454817346722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medium">
        <color theme="9" tint="0.39991454817346722"/>
      </bottom>
      <diagonal/>
    </border>
    <border>
      <left style="hair">
        <color theme="0" tint="-0.24994659260841701"/>
      </left>
      <right style="medium">
        <color theme="9" tint="0.39994506668294322"/>
      </right>
      <top/>
      <bottom style="medium">
        <color theme="9" tint="0.39991454817346722"/>
      </bottom>
      <diagonal/>
    </border>
    <border>
      <left style="medium">
        <color theme="3" tint="0.59996337778862885"/>
      </left>
      <right style="hair">
        <color theme="0" tint="-0.24994659260841701"/>
      </right>
      <top/>
      <bottom style="medium">
        <color theme="3" tint="0.59996337778862885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medium">
        <color theme="3" tint="0.59996337778862885"/>
      </bottom>
      <diagonal/>
    </border>
    <border>
      <left style="hair">
        <color theme="0" tint="-0.24994659260841701"/>
      </left>
      <right style="medium">
        <color theme="3" tint="0.59996337778862885"/>
      </right>
      <top/>
      <bottom style="medium">
        <color theme="3" tint="0.59996337778862885"/>
      </bottom>
      <diagonal/>
    </border>
    <border>
      <left/>
      <right style="thick">
        <color theme="9" tint="0.39994506668294322"/>
      </right>
      <top/>
      <bottom/>
      <diagonal/>
    </border>
    <border>
      <left/>
      <right style="medium">
        <color theme="9" tint="0.39988402966399123"/>
      </right>
      <top/>
      <bottom/>
      <diagonal/>
    </border>
    <border>
      <left style="hair">
        <color theme="0" tint="-0.14996795556505021"/>
      </left>
      <right style="hair">
        <color theme="0" tint="-0.14993743705557422"/>
      </right>
      <top/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 style="medium">
        <color theme="6"/>
      </left>
      <right/>
      <top style="medium">
        <color theme="6"/>
      </top>
      <bottom style="medium">
        <color theme="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/>
      <diagonal/>
    </border>
    <border>
      <left/>
      <right style="hair">
        <color theme="0" tint="-0.14996795556505021"/>
      </right>
      <top/>
      <bottom/>
      <diagonal/>
    </border>
    <border>
      <left style="medium">
        <color theme="9" tint="0.39976195562608724"/>
      </left>
      <right style="hair">
        <color theme="0" tint="-0.14996795556505021"/>
      </right>
      <top/>
      <bottom/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 style="hair">
        <color theme="0" tint="-0.14996795556505021"/>
      </left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 style="medium">
        <color theme="7" tint="-0.24994659260841701"/>
      </left>
      <right/>
      <top/>
      <bottom/>
      <diagonal/>
    </border>
    <border>
      <left/>
      <right style="medium">
        <color theme="7" tint="-0.24994659260841701"/>
      </right>
      <top/>
      <bottom/>
      <diagonal/>
    </border>
    <border>
      <left style="medium">
        <color theme="7" tint="-0.24994659260841701"/>
      </left>
      <right/>
      <top/>
      <bottom style="medium">
        <color theme="7" tint="-0.24994659260841701"/>
      </bottom>
      <diagonal/>
    </border>
    <border>
      <left/>
      <right/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medium">
        <color theme="7" tint="-0.24994659260841701"/>
      </bottom>
      <diagonal/>
    </border>
    <border>
      <left/>
      <right/>
      <top style="medium">
        <color theme="7" tint="-0.24994659260841701"/>
      </top>
      <bottom style="medium">
        <color theme="7" tint="-0.24994659260841701"/>
      </bottom>
      <diagonal/>
    </border>
    <border>
      <left/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6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6"/>
      </right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 style="medium">
        <color theme="5" tint="0.39991454817346722"/>
      </left>
      <right style="hair">
        <color theme="0" tint="-0.24994659260841701"/>
      </right>
      <top style="medium">
        <color theme="5" tint="0.39985351115451523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5" tint="0.39985351115451523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5" tint="0.39991454817346722"/>
      </right>
      <top style="medium">
        <color theme="5" tint="0.39985351115451523"/>
      </top>
      <bottom style="hair">
        <color theme="0" tint="-0.24994659260841701"/>
      </bottom>
      <diagonal/>
    </border>
    <border>
      <left style="medium">
        <color theme="9" tint="0.39994506668294322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9" tint="0.39994506668294322"/>
      </right>
      <top/>
      <bottom style="hair">
        <color theme="0" tint="-0.24994659260841701"/>
      </bottom>
      <diagonal/>
    </border>
    <border>
      <left style="medium">
        <color theme="3" tint="0.59996337778862885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3" tint="0.59996337778862885"/>
      </right>
      <top/>
      <bottom style="hair">
        <color theme="0" tint="-0.24994659260841701"/>
      </bottom>
      <diagonal/>
    </border>
    <border>
      <left style="medium">
        <color theme="6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6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5" tint="0.39991454817346722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5" tint="0.39991454817346722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9" tint="0.39994506668294322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9" tint="0.39994506668294322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3" tint="0.59996337778862885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3" tint="0.59996337778862885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6"/>
      </left>
      <right style="hair">
        <color theme="0" tint="-0.24994659260841701"/>
      </right>
      <top style="hair">
        <color theme="0" tint="-0.24994659260841701"/>
      </top>
      <bottom style="medium">
        <color theme="6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6"/>
      </bottom>
      <diagonal/>
    </border>
    <border>
      <left style="hair">
        <color theme="0" tint="-0.24994659260841701"/>
      </left>
      <right style="medium">
        <color theme="6"/>
      </right>
      <top style="hair">
        <color theme="0" tint="-0.24994659260841701"/>
      </top>
      <bottom style="medium">
        <color theme="6"/>
      </bottom>
      <diagonal/>
    </border>
    <border>
      <left/>
      <right/>
      <top style="hair">
        <color theme="0" tint="-0.24994659260841701"/>
      </top>
      <bottom/>
      <diagonal/>
    </border>
    <border>
      <left style="medium">
        <color theme="5" tint="0.39991454817346722"/>
      </left>
      <right style="hair">
        <color theme="0" tint="-0.24994659260841701"/>
      </right>
      <top style="hair">
        <color theme="0" tint="-0.24994659260841701"/>
      </top>
      <bottom style="medium">
        <color theme="5" tint="0.39988402966399123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5" tint="0.39988402966399123"/>
      </bottom>
      <diagonal/>
    </border>
    <border>
      <left style="hair">
        <color theme="0" tint="-0.24994659260841701"/>
      </left>
      <right style="medium">
        <color theme="5" tint="0.39991454817346722"/>
      </right>
      <top style="hair">
        <color theme="0" tint="-0.24994659260841701"/>
      </top>
      <bottom style="medium">
        <color theme="5" tint="0.39988402966399123"/>
      </bottom>
      <diagonal/>
    </border>
    <border>
      <left style="medium">
        <color theme="9" tint="0.39994506668294322"/>
      </left>
      <right style="hair">
        <color theme="0" tint="-0.24994659260841701"/>
      </right>
      <top style="hair">
        <color theme="0" tint="-0.24994659260841701"/>
      </top>
      <bottom style="medium">
        <color theme="9" tint="0.3999145481734672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9" tint="0.39991454817346722"/>
      </bottom>
      <diagonal/>
    </border>
    <border>
      <left style="hair">
        <color theme="0" tint="-0.24994659260841701"/>
      </left>
      <right style="medium">
        <color theme="9" tint="0.39994506668294322"/>
      </right>
      <top style="hair">
        <color theme="0" tint="-0.24994659260841701"/>
      </top>
      <bottom style="medium">
        <color theme="9" tint="0.39991454817346722"/>
      </bottom>
      <diagonal/>
    </border>
    <border>
      <left style="medium">
        <color theme="3" tint="0.59996337778862885"/>
      </left>
      <right style="hair">
        <color theme="0" tint="-0.24994659260841701"/>
      </right>
      <top style="hair">
        <color theme="0" tint="-0.24994659260841701"/>
      </top>
      <bottom style="medium">
        <color theme="3" tint="0.59996337778862885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3" tint="0.59996337778862885"/>
      </bottom>
      <diagonal/>
    </border>
    <border>
      <left style="hair">
        <color theme="0" tint="-0.24994659260841701"/>
      </left>
      <right style="medium">
        <color theme="3" tint="0.59996337778862885"/>
      </right>
      <top style="hair">
        <color theme="0" tint="-0.24994659260841701"/>
      </top>
      <bottom style="medium">
        <color theme="3" tint="0.59996337778862885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7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7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7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6"/>
      </top>
      <bottom style="hair">
        <color theme="0" tint="-0.24994659260841701"/>
      </bottom>
      <diagonal/>
    </border>
    <border>
      <left style="medium">
        <color theme="3" tint="0.59996337778862885"/>
      </left>
      <right style="hair">
        <color theme="0" tint="-0.24994659260841701"/>
      </right>
      <top style="medium">
        <color theme="3" tint="0.59996337778862885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3" tint="0.59996337778862885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3" tint="0.59996337778862885"/>
      </right>
      <top style="medium">
        <color theme="3" tint="0.59996337778862885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5" tint="0.39982299264503923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5" tint="0.39982299264503923"/>
      </right>
      <top style="medium">
        <color theme="5" tint="0.39982299264503923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5" tint="0.39982299264503923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5" tint="0.39982299264503923"/>
      </bottom>
      <diagonal/>
    </border>
    <border>
      <left style="hair">
        <color theme="0" tint="-0.24994659260841701"/>
      </left>
      <right style="medium">
        <color theme="5" tint="0.39982299264503923"/>
      </right>
      <top style="hair">
        <color theme="0" tint="-0.24994659260841701"/>
      </top>
      <bottom style="medium">
        <color theme="5" tint="0.39982299264503923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 style="hair">
        <color theme="0" tint="-0.24994659260841701"/>
      </right>
      <top/>
      <bottom style="medium">
        <color theme="7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medium">
        <color theme="7"/>
      </bottom>
      <diagonal/>
    </border>
    <border>
      <left style="hair">
        <color theme="0" tint="-0.24994659260841701"/>
      </left>
      <right style="medium">
        <color theme="7"/>
      </right>
      <top/>
      <bottom style="medium">
        <color theme="7"/>
      </bottom>
      <diagonal/>
    </border>
    <border>
      <left style="hair">
        <color theme="0" tint="-0.24994659260841701"/>
      </left>
      <right style="medium">
        <color theme="7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7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7"/>
      </top>
      <bottom style="hair">
        <color theme="0" tint="-0.24994659260841701"/>
      </bottom>
      <diagonal/>
    </border>
    <border>
      <left style="medium">
        <color theme="7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7"/>
      </left>
      <right/>
      <top style="hair">
        <color theme="0" tint="-0.24994659260841701"/>
      </top>
      <bottom style="medium">
        <color theme="7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7"/>
      </bottom>
      <diagonal/>
    </border>
    <border>
      <left style="hair">
        <color theme="0" tint="-0.24994659260841701"/>
      </left>
      <right style="medium">
        <color theme="7"/>
      </right>
      <top style="hair">
        <color theme="0" tint="-0.24994659260841701"/>
      </top>
      <bottom style="medium">
        <color theme="7"/>
      </bottom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 style="hair">
        <color theme="0" tint="-0.24994659260841701"/>
      </right>
      <top/>
      <bottom style="medium">
        <color theme="7"/>
      </bottom>
      <diagonal/>
    </border>
    <border>
      <left style="hair">
        <color theme="0" tint="-0.24994659260841701"/>
      </left>
      <right/>
      <top/>
      <bottom style="medium">
        <color theme="7"/>
      </bottom>
      <diagonal/>
    </border>
    <border>
      <left style="hair">
        <color theme="0" tint="-0.24994659260841701"/>
      </left>
      <right style="medium">
        <color theme="7"/>
      </right>
      <top/>
      <bottom/>
      <diagonal/>
    </border>
    <border>
      <left style="medium">
        <color theme="7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theme="7"/>
      </left>
      <right style="hair">
        <color theme="0" tint="-0.24994659260841701"/>
      </right>
      <top style="hair">
        <color theme="0" tint="-0.24994659260841701"/>
      </top>
      <bottom style="medium">
        <color theme="7"/>
      </bottom>
      <diagonal/>
    </border>
    <border>
      <left style="medium">
        <color theme="6"/>
      </left>
      <right/>
      <top style="medium">
        <color theme="6"/>
      </top>
      <bottom style="hair">
        <color theme="0" tint="-0.24994659260841701"/>
      </bottom>
      <diagonal/>
    </border>
    <border>
      <left style="medium">
        <color theme="6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6"/>
      </left>
      <right/>
      <top style="hair">
        <color theme="0" tint="-0.24994659260841701"/>
      </top>
      <bottom style="medium">
        <color theme="6"/>
      </bottom>
      <diagonal/>
    </border>
    <border>
      <left/>
      <right/>
      <top style="hair">
        <color theme="0" tint="-0.24994659260841701"/>
      </top>
      <bottom style="medium">
        <color theme="6"/>
      </bottom>
      <diagonal/>
    </border>
    <border>
      <left/>
      <right/>
      <top style="medium">
        <color theme="6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medium">
        <color theme="6"/>
      </top>
      <bottom style="medium">
        <color theme="6"/>
      </bottom>
      <diagonal/>
    </border>
    <border>
      <left style="hair">
        <color theme="0" tint="-0.499984740745262"/>
      </left>
      <right style="medium">
        <color theme="6"/>
      </right>
      <top/>
      <bottom style="medium">
        <color theme="6"/>
      </bottom>
      <diagonal/>
    </border>
    <border>
      <left/>
      <right/>
      <top/>
      <bottom style="medium">
        <color theme="7"/>
      </bottom>
      <diagonal/>
    </border>
    <border>
      <left style="medium">
        <color theme="7"/>
      </left>
      <right style="hair">
        <color theme="0" tint="-0.24994659260841701"/>
      </right>
      <top style="medium">
        <color theme="7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6"/>
      </right>
      <top style="medium">
        <color theme="6"/>
      </top>
      <bottom style="hair">
        <color theme="0" tint="-0.24994659260841701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hair">
        <color theme="0" tint="-0.24994659260841701"/>
      </right>
      <top style="medium">
        <color theme="6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medium">
        <color theme="6"/>
      </bottom>
      <diagonal/>
    </border>
    <border>
      <left/>
      <right style="hair">
        <color theme="0" tint="-0.24994659260841701"/>
      </right>
      <top style="medium">
        <color theme="6"/>
      </top>
      <bottom/>
      <diagonal/>
    </border>
    <border>
      <left style="hair">
        <color theme="0" tint="-0.24994659260841701"/>
      </left>
      <right style="medium">
        <color theme="6"/>
      </right>
      <top/>
      <bottom style="medium">
        <color theme="6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medium">
        <color theme="6"/>
      </bottom>
      <diagonal/>
    </border>
    <border>
      <left style="hair">
        <color theme="0" tint="-0.24994659260841701"/>
      </left>
      <right/>
      <top style="medium">
        <color theme="6"/>
      </top>
      <bottom style="hair">
        <color theme="0" tint="-0.24994659260841701"/>
      </bottom>
      <diagonal/>
    </border>
    <border>
      <left style="medium">
        <color theme="9" tint="0.39991454817346722"/>
      </left>
      <right style="hair">
        <color theme="0" tint="-0.24994659260841701"/>
      </right>
      <top style="medium">
        <color theme="9" tint="0.39991454817346722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9" tint="0.39991454817346722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9" tint="0.39991454817346722"/>
      </right>
      <top style="medium">
        <color theme="9" tint="0.39991454817346722"/>
      </top>
      <bottom style="hair">
        <color theme="0" tint="-0.24994659260841701"/>
      </bottom>
      <diagonal/>
    </border>
    <border>
      <left style="medium">
        <color theme="9" tint="0.39991454817346722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9" tint="0.39991454817346722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9" tint="0.39991454817346722"/>
      </left>
      <right style="hair">
        <color theme="0" tint="-0.24994659260841701"/>
      </right>
      <top style="hair">
        <color theme="0" tint="-0.24994659260841701"/>
      </top>
      <bottom style="medium">
        <color theme="9" tint="0.39991454817346722"/>
      </bottom>
      <diagonal/>
    </border>
    <border>
      <left style="hair">
        <color theme="0" tint="-0.24994659260841701"/>
      </left>
      <right style="medium">
        <color theme="9" tint="0.39991454817346722"/>
      </right>
      <top style="hair">
        <color theme="0" tint="-0.24994659260841701"/>
      </top>
      <bottom style="medium">
        <color theme="9" tint="0.3999145481734672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7" tint="-0.24994659260841701"/>
      </left>
      <right style="hair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hair">
        <color theme="7" tint="-0.24994659260841701"/>
      </left>
      <right style="hair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/>
      <top/>
      <bottom style="hair">
        <color theme="7" tint="-0.24994659260841701"/>
      </bottom>
      <diagonal/>
    </border>
    <border>
      <left/>
      <right/>
      <top/>
      <bottom style="hair">
        <color theme="7" tint="-0.24994659260841701"/>
      </bottom>
      <diagonal/>
    </border>
    <border>
      <left style="medium">
        <color theme="5" tint="0.39994506668294322"/>
      </left>
      <right/>
      <top/>
      <bottom style="hair">
        <color theme="0" tint="-0.24994659260841701"/>
      </bottom>
      <diagonal/>
    </border>
    <border>
      <left style="medium">
        <color theme="5" tint="0.39994506668294322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5" tint="0.39994506668294322"/>
      </left>
      <right/>
      <top/>
      <bottom style="medium">
        <color theme="5" tint="0.39991454817346722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medium">
        <color theme="5" tint="0.39991454817346722"/>
      </bottom>
      <diagonal/>
    </border>
    <border>
      <left style="medium">
        <color theme="5" tint="0.39994506668294322"/>
      </left>
      <right/>
      <top style="hair">
        <color theme="0" tint="-0.24994659260841701"/>
      </top>
      <bottom style="medium">
        <color theme="5" tint="0.3999145481734672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5" tint="0.39991454817346722"/>
      </bottom>
      <diagonal/>
    </border>
    <border>
      <left style="medium">
        <color theme="5" tint="0.39988402966399123"/>
      </left>
      <right/>
      <top style="medium">
        <color theme="5" tint="0.39988402966399123"/>
      </top>
      <bottom/>
      <diagonal/>
    </border>
    <border>
      <left/>
      <right/>
      <top style="medium">
        <color theme="5" tint="0.39988402966399123"/>
      </top>
      <bottom/>
      <diagonal/>
    </border>
    <border>
      <left/>
      <right style="medium">
        <color theme="5" tint="0.39988402966399123"/>
      </right>
      <top style="medium">
        <color theme="5" tint="0.39988402966399123"/>
      </top>
      <bottom/>
      <diagonal/>
    </border>
    <border>
      <left style="medium">
        <color theme="5" tint="0.39988402966399123"/>
      </left>
      <right/>
      <top/>
      <bottom/>
      <diagonal/>
    </border>
    <border>
      <left/>
      <right style="medium">
        <color theme="5" tint="0.39988402966399123"/>
      </right>
      <top/>
      <bottom/>
      <diagonal/>
    </border>
    <border>
      <left style="medium">
        <color theme="5" tint="0.39988402966399123"/>
      </left>
      <right/>
      <top/>
      <bottom style="medium">
        <color theme="5" tint="0.39988402966399123"/>
      </bottom>
      <diagonal/>
    </border>
    <border>
      <left/>
      <right/>
      <top/>
      <bottom style="medium">
        <color theme="5" tint="0.39988402966399123"/>
      </bottom>
      <diagonal/>
    </border>
    <border>
      <left/>
      <right style="medium">
        <color theme="5" tint="0.39988402966399123"/>
      </right>
      <top/>
      <bottom style="medium">
        <color theme="5" tint="0.39988402966399123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</cellStyleXfs>
  <cellXfs count="492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4" fillId="0" borderId="0" xfId="2" applyFill="1" applyBorder="1" applyAlignment="1">
      <alignment horizontal="center"/>
    </xf>
    <xf numFmtId="3" fontId="4" fillId="0" borderId="0" xfId="2" applyNumberFormat="1" applyFill="1" applyBorder="1" applyAlignment="1">
      <alignment horizontal="center"/>
    </xf>
    <xf numFmtId="0" fontId="4" fillId="0" borderId="0" xfId="2" applyBorder="1" applyAlignment="1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/>
    <xf numFmtId="3" fontId="4" fillId="0" borderId="0" xfId="2" applyNumberFormat="1" applyFill="1" applyBorder="1" applyAlignment="1">
      <alignment horizontal="center" wrapText="1"/>
    </xf>
    <xf numFmtId="0" fontId="4" fillId="0" borderId="0" xfId="2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Border="1"/>
    <xf numFmtId="0" fontId="6" fillId="0" borderId="0" xfId="0" applyFont="1"/>
    <xf numFmtId="0" fontId="6" fillId="0" borderId="2" xfId="0" applyFont="1" applyBorder="1"/>
    <xf numFmtId="0" fontId="6" fillId="0" borderId="5" xfId="0" applyFont="1" applyBorder="1"/>
    <xf numFmtId="0" fontId="7" fillId="0" borderId="5" xfId="0" applyFont="1" applyBorder="1" applyAlignment="1">
      <alignment horizontal="right"/>
    </xf>
    <xf numFmtId="0" fontId="8" fillId="0" borderId="5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/>
    <xf numFmtId="3" fontId="13" fillId="0" borderId="0" xfId="2" applyNumberFormat="1" applyFont="1" applyFill="1" applyBorder="1" applyAlignment="1">
      <alignment horizontal="center"/>
    </xf>
    <xf numFmtId="0" fontId="13" fillId="0" borderId="0" xfId="2" applyFont="1" applyFill="1" applyBorder="1" applyAlignment="1"/>
    <xf numFmtId="3" fontId="15" fillId="0" borderId="0" xfId="2" applyNumberFormat="1" applyFont="1" applyFill="1" applyBorder="1" applyAlignment="1">
      <alignment horizontal="center"/>
    </xf>
    <xf numFmtId="1" fontId="0" fillId="0" borderId="0" xfId="0" applyNumberFormat="1" applyBorder="1" applyAlignment="1" applyProtection="1">
      <alignment horizontal="center"/>
      <protection hidden="1"/>
    </xf>
    <xf numFmtId="0" fontId="1" fillId="0" borderId="0" xfId="0" applyFont="1" applyBorder="1"/>
    <xf numFmtId="0" fontId="1" fillId="7" borderId="0" xfId="0" applyFont="1" applyFill="1"/>
    <xf numFmtId="164" fontId="0" fillId="0" borderId="0" xfId="0" applyNumberFormat="1"/>
    <xf numFmtId="2" fontId="0" fillId="0" borderId="0" xfId="0" applyNumberFormat="1"/>
    <xf numFmtId="0" fontId="14" fillId="7" borderId="0" xfId="0" applyFont="1" applyFill="1" applyBorder="1" applyAlignment="1">
      <alignment horizontal="center" vertical="center"/>
    </xf>
    <xf numFmtId="1" fontId="0" fillId="0" borderId="0" xfId="0" applyNumberFormat="1"/>
    <xf numFmtId="0" fontId="0" fillId="2" borderId="0" xfId="0" applyFill="1"/>
    <xf numFmtId="0" fontId="11" fillId="9" borderId="0" xfId="0" applyFont="1" applyFill="1" applyBorder="1" applyAlignment="1">
      <alignment horizontal="center" vertical="center"/>
    </xf>
    <xf numFmtId="0" fontId="0" fillId="9" borderId="0" xfId="0" applyFill="1"/>
    <xf numFmtId="0" fontId="0" fillId="10" borderId="0" xfId="0" applyFill="1"/>
    <xf numFmtId="14" fontId="0" fillId="0" borderId="0" xfId="0" applyNumberFormat="1"/>
    <xf numFmtId="0" fontId="0" fillId="4" borderId="0" xfId="0" applyFill="1"/>
    <xf numFmtId="10" fontId="0" fillId="0" borderId="0" xfId="0" applyNumberFormat="1"/>
    <xf numFmtId="0" fontId="16" fillId="0" borderId="0" xfId="0" applyFont="1"/>
    <xf numFmtId="0" fontId="17" fillId="0" borderId="0" xfId="0" applyFont="1" applyAlignment="1">
      <alignment vertical="center"/>
    </xf>
    <xf numFmtId="0" fontId="0" fillId="0" borderId="0" xfId="0" applyNumberFormat="1"/>
    <xf numFmtId="0" fontId="0" fillId="2" borderId="6" xfId="0" applyFill="1" applyBorder="1"/>
    <xf numFmtId="0" fontId="18" fillId="2" borderId="6" xfId="0" applyFont="1" applyFill="1" applyBorder="1"/>
    <xf numFmtId="0" fontId="18" fillId="2" borderId="0" xfId="0" applyFont="1" applyFill="1"/>
    <xf numFmtId="0" fontId="1" fillId="0" borderId="0" xfId="2" applyFont="1" applyFill="1" applyBorder="1" applyAlignment="1"/>
    <xf numFmtId="2" fontId="0" fillId="0" borderId="0" xfId="0" applyNumberFormat="1" applyFill="1"/>
    <xf numFmtId="0" fontId="1" fillId="0" borderId="0" xfId="0" applyFont="1" applyFill="1"/>
    <xf numFmtId="1" fontId="0" fillId="0" borderId="0" xfId="0" applyNumberFormat="1" applyBorder="1"/>
    <xf numFmtId="1" fontId="0" fillId="0" borderId="0" xfId="0" applyNumberFormat="1" applyFill="1" applyBorder="1" applyAlignment="1" applyProtection="1">
      <alignment horizontal="center"/>
      <protection hidden="1"/>
    </xf>
    <xf numFmtId="2" fontId="0" fillId="10" borderId="0" xfId="0" applyNumberFormat="1" applyFill="1"/>
    <xf numFmtId="2" fontId="1" fillId="7" borderId="0" xfId="0" applyNumberFormat="1" applyFont="1" applyFill="1"/>
    <xf numFmtId="0" fontId="1" fillId="0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167" fontId="0" fillId="0" borderId="0" xfId="0" applyNumberFormat="1"/>
    <xf numFmtId="0" fontId="0" fillId="0" borderId="0" xfId="0" applyBorder="1" applyAlignment="1">
      <alignment vertical="center"/>
    </xf>
    <xf numFmtId="0" fontId="1" fillId="0" borderId="0" xfId="0" applyFont="1" applyAlignment="1">
      <alignment vertical="top"/>
    </xf>
    <xf numFmtId="0" fontId="8" fillId="0" borderId="5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1" fillId="0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vertical="top"/>
    </xf>
    <xf numFmtId="0" fontId="6" fillId="0" borderId="5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/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20" fillId="0" borderId="3" xfId="0" applyFont="1" applyBorder="1"/>
    <xf numFmtId="0" fontId="19" fillId="2" borderId="5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Border="1"/>
    <xf numFmtId="0" fontId="0" fillId="0" borderId="0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6" xfId="0" applyBorder="1" applyProtection="1"/>
    <xf numFmtId="0" fontId="0" fillId="0" borderId="0" xfId="0" applyBorder="1" applyProtection="1"/>
    <xf numFmtId="17" fontId="0" fillId="0" borderId="0" xfId="0" applyNumberFormat="1"/>
    <xf numFmtId="1" fontId="1" fillId="0" borderId="0" xfId="0" applyNumberFormat="1" applyFont="1"/>
    <xf numFmtId="0" fontId="0" fillId="0" borderId="38" xfId="0" applyBorder="1" applyProtection="1">
      <protection locked="0"/>
    </xf>
    <xf numFmtId="0" fontId="21" fillId="0" borderId="0" xfId="0" applyFont="1"/>
    <xf numFmtId="1" fontId="0" fillId="0" borderId="0" xfId="0" applyNumberFormat="1" applyFill="1" applyAlignment="1">
      <alignment horizontal="center"/>
    </xf>
    <xf numFmtId="1" fontId="1" fillId="0" borderId="0" xfId="0" applyNumberFormat="1" applyFont="1" applyFill="1"/>
    <xf numFmtId="0" fontId="7" fillId="0" borderId="0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10" fillId="0" borderId="43" xfId="0" applyFont="1" applyFill="1" applyBorder="1" applyAlignment="1">
      <alignment horizontal="center" vertical="center"/>
    </xf>
    <xf numFmtId="0" fontId="22" fillId="0" borderId="0" xfId="2" applyFont="1" applyFill="1" applyBorder="1" applyAlignment="1"/>
    <xf numFmtId="0" fontId="22" fillId="0" borderId="0" xfId="2" applyFont="1" applyFill="1" applyBorder="1" applyAlignment="1">
      <alignment horizontal="center"/>
    </xf>
    <xf numFmtId="0" fontId="0" fillId="0" borderId="0" xfId="2" applyFont="1" applyFill="1" applyBorder="1" applyAlignment="1">
      <alignment vertical="top" wrapText="1"/>
    </xf>
    <xf numFmtId="0" fontId="13" fillId="0" borderId="0" xfId="2" applyFont="1" applyFill="1" applyBorder="1" applyAlignment="1">
      <alignment horizontal="center"/>
    </xf>
    <xf numFmtId="3" fontId="22" fillId="0" borderId="44" xfId="2" applyNumberFormat="1" applyFont="1" applyFill="1" applyBorder="1" applyAlignment="1">
      <alignment horizontal="center"/>
    </xf>
    <xf numFmtId="0" fontId="0" fillId="11" borderId="0" xfId="0" applyFill="1" applyBorder="1"/>
    <xf numFmtId="0" fontId="1" fillId="11" borderId="0" xfId="0" applyFont="1" applyFill="1" applyBorder="1"/>
    <xf numFmtId="0" fontId="7" fillId="2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24" fillId="0" borderId="0" xfId="0" applyFont="1"/>
    <xf numFmtId="167" fontId="18" fillId="0" borderId="46" xfId="0" applyNumberFormat="1" applyFont="1" applyFill="1" applyBorder="1" applyAlignment="1" applyProtection="1">
      <alignment horizontal="center" vertical="center"/>
    </xf>
    <xf numFmtId="0" fontId="25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176" fontId="0" fillId="0" borderId="0" xfId="0" applyNumberFormat="1"/>
    <xf numFmtId="0" fontId="12" fillId="2" borderId="0" xfId="0" applyFont="1" applyFill="1" applyBorder="1" applyAlignment="1">
      <alignment horizontal="center" vertical="center" wrapText="1"/>
    </xf>
    <xf numFmtId="0" fontId="0" fillId="12" borderId="44" xfId="0" applyFill="1" applyBorder="1" applyAlignment="1">
      <alignment horizontal="center" vertical="center"/>
    </xf>
    <xf numFmtId="0" fontId="0" fillId="2" borderId="44" xfId="0" applyFill="1" applyBorder="1"/>
    <xf numFmtId="1" fontId="1" fillId="0" borderId="0" xfId="0" applyNumberFormat="1" applyFont="1" applyBorder="1" applyAlignment="1">
      <alignment horizontal="center"/>
    </xf>
    <xf numFmtId="0" fontId="12" fillId="2" borderId="48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3" fontId="0" fillId="0" borderId="0" xfId="0" applyNumberFormat="1"/>
    <xf numFmtId="3" fontId="1" fillId="0" borderId="0" xfId="0" applyNumberFormat="1" applyFont="1"/>
    <xf numFmtId="0" fontId="1" fillId="0" borderId="53" xfId="0" applyFont="1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3" fontId="0" fillId="0" borderId="0" xfId="0" applyNumberFormat="1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26" fillId="0" borderId="0" xfId="0" applyFont="1" applyAlignment="1">
      <alignment horizontal="right"/>
    </xf>
    <xf numFmtId="0" fontId="26" fillId="0" borderId="64" xfId="0" applyFont="1" applyBorder="1" applyAlignment="1">
      <alignment horizontal="right"/>
    </xf>
    <xf numFmtId="0" fontId="26" fillId="0" borderId="66" xfId="0" applyFont="1" applyBorder="1" applyAlignment="1">
      <alignment horizontal="right"/>
    </xf>
    <xf numFmtId="3" fontId="0" fillId="0" borderId="67" xfId="0" applyNumberFormat="1" applyBorder="1"/>
    <xf numFmtId="0" fontId="26" fillId="0" borderId="0" xfId="0" applyFont="1" applyBorder="1" applyAlignment="1">
      <alignment horizontal="right"/>
    </xf>
    <xf numFmtId="0" fontId="26" fillId="0" borderId="67" xfId="0" applyFont="1" applyBorder="1" applyAlignment="1">
      <alignment horizontal="right"/>
    </xf>
    <xf numFmtId="0" fontId="0" fillId="0" borderId="65" xfId="0" applyBorder="1"/>
    <xf numFmtId="0" fontId="2" fillId="0" borderId="6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64" xfId="0" applyBorder="1"/>
    <xf numFmtId="0" fontId="2" fillId="0" borderId="63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0" fillId="0" borderId="67" xfId="0" applyBorder="1"/>
    <xf numFmtId="0" fontId="0" fillId="0" borderId="68" xfId="0" applyBorder="1"/>
    <xf numFmtId="0" fontId="0" fillId="0" borderId="74" xfId="0" applyFill="1" applyBorder="1"/>
    <xf numFmtId="0" fontId="0" fillId="0" borderId="84" xfId="0" applyFill="1" applyBorder="1"/>
    <xf numFmtId="0" fontId="0" fillId="0" borderId="94" xfId="0" applyFill="1" applyBorder="1"/>
    <xf numFmtId="0" fontId="1" fillId="0" borderId="104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1" fillId="0" borderId="105" xfId="0" applyFont="1" applyBorder="1" applyAlignment="1">
      <alignment horizontal="right" vertical="center"/>
    </xf>
    <xf numFmtId="0" fontId="0" fillId="0" borderId="106" xfId="0" applyBorder="1"/>
    <xf numFmtId="0" fontId="26" fillId="0" borderId="106" xfId="0" applyFont="1" applyBorder="1" applyAlignment="1">
      <alignment horizontal="right"/>
    </xf>
    <xf numFmtId="0" fontId="1" fillId="0" borderId="107" xfId="0" applyFont="1" applyBorder="1" applyAlignment="1">
      <alignment horizontal="right" vertical="center"/>
    </xf>
    <xf numFmtId="0" fontId="18" fillId="0" borderId="74" xfId="0" applyFont="1" applyFill="1" applyBorder="1" applyAlignment="1">
      <alignment vertical="center"/>
    </xf>
    <xf numFmtId="165" fontId="18" fillId="0" borderId="74" xfId="0" applyNumberFormat="1" applyFont="1" applyFill="1" applyBorder="1" applyAlignment="1">
      <alignment horizontal="center" vertical="center"/>
    </xf>
    <xf numFmtId="166" fontId="18" fillId="0" borderId="74" xfId="0" applyNumberFormat="1" applyFont="1" applyFill="1" applyBorder="1" applyAlignment="1">
      <alignment horizontal="center" vertical="center"/>
    </xf>
    <xf numFmtId="177" fontId="18" fillId="0" borderId="109" xfId="0" applyNumberFormat="1" applyFont="1" applyFill="1" applyBorder="1" applyAlignment="1" applyProtection="1">
      <alignment horizontal="center" vertical="center"/>
    </xf>
    <xf numFmtId="174" fontId="18" fillId="0" borderId="110" xfId="0" applyNumberFormat="1" applyFont="1" applyFill="1" applyBorder="1" applyAlignment="1" applyProtection="1">
      <alignment horizontal="center" vertical="center"/>
    </xf>
    <xf numFmtId="0" fontId="18" fillId="0" borderId="84" xfId="0" applyFont="1" applyFill="1" applyBorder="1" applyAlignment="1">
      <alignment vertical="center"/>
    </xf>
    <xf numFmtId="173" fontId="18" fillId="0" borderId="46" xfId="0" applyNumberFormat="1" applyFont="1" applyFill="1" applyBorder="1" applyAlignment="1" applyProtection="1">
      <alignment horizontal="center" vertical="center"/>
    </xf>
    <xf numFmtId="174" fontId="18" fillId="0" borderId="46" xfId="0" applyNumberFormat="1" applyFont="1" applyFill="1" applyBorder="1" applyAlignment="1" applyProtection="1">
      <alignment horizontal="center" vertical="center"/>
    </xf>
    <xf numFmtId="9" fontId="18" fillId="0" borderId="46" xfId="0" applyNumberFormat="1" applyFont="1" applyFill="1" applyBorder="1" applyAlignment="1" applyProtection="1">
      <alignment horizontal="center" vertical="center"/>
    </xf>
    <xf numFmtId="165" fontId="18" fillId="0" borderId="84" xfId="0" applyNumberFormat="1" applyFont="1" applyFill="1" applyBorder="1" applyAlignment="1">
      <alignment horizontal="center" vertical="center"/>
    </xf>
    <xf numFmtId="166" fontId="18" fillId="0" borderId="84" xfId="0" applyNumberFormat="1" applyFont="1" applyFill="1" applyBorder="1" applyAlignment="1">
      <alignment horizontal="center" vertical="center"/>
    </xf>
    <xf numFmtId="177" fontId="18" fillId="0" borderId="89" xfId="0" applyNumberFormat="1" applyFont="1" applyFill="1" applyBorder="1" applyAlignment="1" applyProtection="1">
      <alignment horizontal="center" vertical="center"/>
    </xf>
    <xf numFmtId="165" fontId="0" fillId="0" borderId="84" xfId="0" applyNumberFormat="1" applyFill="1" applyBorder="1"/>
    <xf numFmtId="0" fontId="0" fillId="0" borderId="84" xfId="0" applyFont="1" applyFill="1" applyBorder="1"/>
    <xf numFmtId="165" fontId="0" fillId="0" borderId="84" xfId="0" applyNumberFormat="1" applyFont="1" applyFill="1" applyBorder="1"/>
    <xf numFmtId="0" fontId="21" fillId="0" borderId="84" xfId="0" applyFont="1" applyFill="1" applyBorder="1"/>
    <xf numFmtId="0" fontId="21" fillId="0" borderId="84" xfId="0" applyFont="1" applyFill="1" applyBorder="1" applyAlignment="1">
      <alignment horizontal="center"/>
    </xf>
    <xf numFmtId="165" fontId="21" fillId="0" borderId="84" xfId="0" applyNumberFormat="1" applyFont="1" applyFill="1" applyBorder="1" applyAlignment="1">
      <alignment horizontal="center"/>
    </xf>
    <xf numFmtId="177" fontId="18" fillId="0" borderId="101" xfId="0" applyNumberFormat="1" applyFont="1" applyFill="1" applyBorder="1" applyAlignment="1" applyProtection="1">
      <alignment horizontal="center" vertical="center"/>
    </xf>
    <xf numFmtId="9" fontId="18" fillId="0" borderId="110" xfId="0" applyNumberFormat="1" applyFont="1" applyFill="1" applyBorder="1" applyAlignment="1" applyProtection="1">
      <alignment horizontal="center" vertical="center"/>
    </xf>
    <xf numFmtId="167" fontId="18" fillId="0" borderId="110" xfId="0" applyNumberFormat="1" applyFont="1" applyFill="1" applyBorder="1" applyAlignment="1" applyProtection="1">
      <alignment horizontal="center" vertical="center"/>
    </xf>
    <xf numFmtId="167" fontId="18" fillId="0" borderId="111" xfId="0" applyNumberFormat="1" applyFont="1" applyFill="1" applyBorder="1" applyAlignment="1" applyProtection="1">
      <alignment horizontal="center" vertical="center"/>
    </xf>
    <xf numFmtId="167" fontId="18" fillId="0" borderId="90" xfId="0" applyNumberFormat="1" applyFont="1" applyFill="1" applyBorder="1" applyAlignment="1" applyProtection="1">
      <alignment horizontal="center" vertical="center"/>
    </xf>
    <xf numFmtId="9" fontId="18" fillId="0" borderId="102" xfId="0" applyNumberFormat="1" applyFont="1" applyFill="1" applyBorder="1" applyAlignment="1" applyProtection="1">
      <alignment horizontal="center" vertical="center"/>
    </xf>
    <xf numFmtId="167" fontId="18" fillId="0" borderId="102" xfId="0" applyNumberFormat="1" applyFont="1" applyFill="1" applyBorder="1" applyAlignment="1" applyProtection="1">
      <alignment horizontal="center" vertical="center"/>
    </xf>
    <xf numFmtId="167" fontId="18" fillId="0" borderId="103" xfId="0" applyNumberFormat="1" applyFont="1" applyFill="1" applyBorder="1" applyAlignment="1" applyProtection="1">
      <alignment horizontal="center" vertical="center"/>
    </xf>
    <xf numFmtId="0" fontId="28" fillId="0" borderId="0" xfId="0" applyFont="1"/>
    <xf numFmtId="173" fontId="28" fillId="0" borderId="0" xfId="0" applyNumberFormat="1" applyFont="1"/>
    <xf numFmtId="174" fontId="28" fillId="0" borderId="0" xfId="0" applyNumberFormat="1" applyFont="1"/>
    <xf numFmtId="9" fontId="18" fillId="0" borderId="112" xfId="0" applyNumberFormat="1" applyFont="1" applyFill="1" applyBorder="1" applyAlignment="1" applyProtection="1">
      <alignment horizontal="center" vertical="center"/>
    </xf>
    <xf numFmtId="173" fontId="18" fillId="0" borderId="112" xfId="0" applyNumberFormat="1" applyFont="1" applyFill="1" applyBorder="1" applyAlignment="1" applyProtection="1">
      <alignment horizontal="center" vertical="center"/>
    </xf>
    <xf numFmtId="167" fontId="18" fillId="0" borderId="112" xfId="0" applyNumberFormat="1" applyFont="1" applyFill="1" applyBorder="1" applyAlignment="1" applyProtection="1">
      <alignment horizontal="center" vertical="center"/>
    </xf>
    <xf numFmtId="174" fontId="18" fillId="0" borderId="112" xfId="0" applyNumberFormat="1" applyFont="1" applyFill="1" applyBorder="1" applyAlignment="1" applyProtection="1">
      <alignment horizontal="center" vertical="center"/>
    </xf>
    <xf numFmtId="167" fontId="18" fillId="0" borderId="113" xfId="0" applyNumberFormat="1" applyFont="1" applyFill="1" applyBorder="1" applyAlignment="1" applyProtection="1">
      <alignment horizontal="center" vertical="center"/>
    </xf>
    <xf numFmtId="167" fontId="18" fillId="0" borderId="114" xfId="0" applyNumberFormat="1" applyFont="1" applyFill="1" applyBorder="1" applyAlignment="1" applyProtection="1">
      <alignment horizontal="center" vertical="center"/>
    </xf>
    <xf numFmtId="9" fontId="18" fillId="0" borderId="115" xfId="0" applyNumberFormat="1" applyFont="1" applyFill="1" applyBorder="1" applyAlignment="1" applyProtection="1">
      <alignment horizontal="center" vertical="center"/>
    </xf>
    <xf numFmtId="167" fontId="18" fillId="0" borderId="115" xfId="0" applyNumberFormat="1" applyFont="1" applyFill="1" applyBorder="1" applyAlignment="1" applyProtection="1">
      <alignment horizontal="center" vertical="center"/>
    </xf>
    <xf numFmtId="174" fontId="18" fillId="0" borderId="115" xfId="0" applyNumberFormat="1" applyFont="1" applyFill="1" applyBorder="1" applyAlignment="1" applyProtection="1">
      <alignment horizontal="center" vertical="center"/>
    </xf>
    <xf numFmtId="167" fontId="18" fillId="0" borderId="116" xfId="0" applyNumberFormat="1" applyFont="1" applyFill="1" applyBorder="1" applyAlignment="1" applyProtection="1">
      <alignment horizontal="center" vertical="center"/>
    </xf>
    <xf numFmtId="0" fontId="18" fillId="0" borderId="82" xfId="0" applyFont="1" applyFill="1" applyBorder="1" applyAlignment="1">
      <alignment vertical="center"/>
    </xf>
    <xf numFmtId="0" fontId="18" fillId="0" borderId="91" xfId="0" applyFont="1" applyFill="1" applyBorder="1" applyAlignment="1">
      <alignment vertical="center"/>
    </xf>
    <xf numFmtId="0" fontId="0" fillId="0" borderId="6" xfId="0" applyFont="1" applyBorder="1"/>
    <xf numFmtId="0" fontId="21" fillId="0" borderId="6" xfId="0" applyFont="1" applyBorder="1"/>
    <xf numFmtId="0" fontId="7" fillId="0" borderId="7" xfId="0" applyFont="1" applyBorder="1" applyAlignment="1">
      <alignment horizontal="right" vertical="center"/>
    </xf>
    <xf numFmtId="167" fontId="18" fillId="0" borderId="8" xfId="0" applyNumberFormat="1" applyFont="1" applyFill="1" applyBorder="1" applyAlignment="1" applyProtection="1">
      <alignment horizontal="center" vertical="center"/>
    </xf>
    <xf numFmtId="0" fontId="1" fillId="13" borderId="0" xfId="0" applyFont="1" applyFill="1" applyAlignment="1">
      <alignment horizontal="center"/>
    </xf>
    <xf numFmtId="0" fontId="0" fillId="0" borderId="64" xfId="0" applyFont="1" applyBorder="1" applyAlignment="1">
      <alignment horizontal="right" vertical="center"/>
    </xf>
    <xf numFmtId="177" fontId="26" fillId="0" borderId="0" xfId="0" applyNumberFormat="1" applyFont="1" applyBorder="1" applyAlignment="1">
      <alignment horizontal="right"/>
    </xf>
    <xf numFmtId="174" fontId="26" fillId="0" borderId="0" xfId="0" applyNumberFormat="1" applyFont="1" applyBorder="1" applyAlignment="1">
      <alignment horizontal="right"/>
    </xf>
    <xf numFmtId="179" fontId="26" fillId="0" borderId="0" xfId="0" applyNumberFormat="1" applyFont="1" applyBorder="1" applyAlignment="1">
      <alignment horizontal="right"/>
    </xf>
    <xf numFmtId="0" fontId="20" fillId="0" borderId="0" xfId="0" applyFont="1" applyBorder="1"/>
    <xf numFmtId="0" fontId="1" fillId="0" borderId="45" xfId="0" applyFont="1" applyFill="1" applyBorder="1" applyAlignment="1" applyProtection="1">
      <alignment horizontal="right"/>
      <protection locked="0"/>
    </xf>
    <xf numFmtId="180" fontId="18" fillId="0" borderId="46" xfId="0" applyNumberFormat="1" applyFont="1" applyFill="1" applyBorder="1" applyAlignment="1" applyProtection="1">
      <alignment horizontal="center" vertical="center"/>
    </xf>
    <xf numFmtId="180" fontId="18" fillId="0" borderId="110" xfId="0" applyNumberFormat="1" applyFont="1" applyFill="1" applyBorder="1" applyAlignment="1" applyProtection="1">
      <alignment horizontal="center" vertical="center"/>
    </xf>
    <xf numFmtId="0" fontId="0" fillId="15" borderId="72" xfId="0" applyFill="1" applyBorder="1" applyProtection="1">
      <protection locked="0"/>
    </xf>
    <xf numFmtId="0" fontId="0" fillId="15" borderId="52" xfId="0" applyFill="1" applyBorder="1" applyProtection="1">
      <protection locked="0"/>
    </xf>
    <xf numFmtId="170" fontId="0" fillId="15" borderId="73" xfId="0" applyNumberFormat="1" applyFill="1" applyBorder="1" applyProtection="1">
      <protection locked="0"/>
    </xf>
    <xf numFmtId="0" fontId="0" fillId="15" borderId="82" xfId="0" applyFill="1" applyBorder="1" applyProtection="1">
      <protection locked="0"/>
    </xf>
    <xf numFmtId="0" fontId="0" fillId="15" borderId="46" xfId="0" applyFill="1" applyBorder="1" applyProtection="1">
      <protection locked="0"/>
    </xf>
    <xf numFmtId="170" fontId="0" fillId="15" borderId="83" xfId="0" applyNumberFormat="1" applyFill="1" applyBorder="1" applyProtection="1">
      <protection locked="0"/>
    </xf>
    <xf numFmtId="0" fontId="0" fillId="15" borderId="91" xfId="0" applyFill="1" applyBorder="1" applyProtection="1">
      <protection locked="0"/>
    </xf>
    <xf numFmtId="0" fontId="0" fillId="15" borderId="92" xfId="0" applyFill="1" applyBorder="1" applyProtection="1">
      <protection locked="0"/>
    </xf>
    <xf numFmtId="170" fontId="0" fillId="15" borderId="93" xfId="0" applyNumberFormat="1" applyFill="1" applyBorder="1" applyProtection="1">
      <protection locked="0"/>
    </xf>
    <xf numFmtId="164" fontId="0" fillId="15" borderId="75" xfId="0" applyNumberFormat="1" applyFill="1" applyBorder="1" applyProtection="1">
      <protection locked="0"/>
    </xf>
    <xf numFmtId="164" fontId="0" fillId="15" borderId="76" xfId="0" applyNumberFormat="1" applyFill="1" applyBorder="1" applyProtection="1">
      <protection locked="0"/>
    </xf>
    <xf numFmtId="164" fontId="0" fillId="15" borderId="76" xfId="0" applyNumberFormat="1" applyFill="1" applyBorder="1" applyAlignment="1" applyProtection="1">
      <alignment horizontal="center"/>
      <protection locked="0"/>
    </xf>
    <xf numFmtId="168" fontId="0" fillId="15" borderId="76" xfId="0" applyNumberFormat="1" applyFill="1" applyBorder="1" applyProtection="1">
      <protection locked="0"/>
    </xf>
    <xf numFmtId="169" fontId="0" fillId="15" borderId="77" xfId="0" applyNumberFormat="1" applyFill="1" applyBorder="1" applyProtection="1">
      <protection locked="0"/>
    </xf>
    <xf numFmtId="164" fontId="0" fillId="15" borderId="85" xfId="0" applyNumberFormat="1" applyFill="1" applyBorder="1" applyProtection="1">
      <protection locked="0"/>
    </xf>
    <xf numFmtId="164" fontId="0" fillId="15" borderId="46" xfId="0" applyNumberFormat="1" applyFill="1" applyBorder="1" applyProtection="1">
      <protection locked="0"/>
    </xf>
    <xf numFmtId="164" fontId="0" fillId="15" borderId="46" xfId="0" applyNumberFormat="1" applyFill="1" applyBorder="1" applyAlignment="1" applyProtection="1">
      <alignment horizontal="center"/>
      <protection locked="0"/>
    </xf>
    <xf numFmtId="168" fontId="0" fillId="15" borderId="46" xfId="0" applyNumberFormat="1" applyFill="1" applyBorder="1" applyProtection="1">
      <protection locked="0"/>
    </xf>
    <xf numFmtId="169" fontId="0" fillId="15" borderId="86" xfId="0" applyNumberFormat="1" applyFill="1" applyBorder="1" applyProtection="1">
      <protection locked="0"/>
    </xf>
    <xf numFmtId="164" fontId="0" fillId="15" borderId="95" xfId="0" applyNumberFormat="1" applyFill="1" applyBorder="1" applyProtection="1">
      <protection locked="0"/>
    </xf>
    <xf numFmtId="164" fontId="0" fillId="15" borderId="96" xfId="0" applyNumberFormat="1" applyFill="1" applyBorder="1" applyProtection="1">
      <protection locked="0"/>
    </xf>
    <xf numFmtId="164" fontId="0" fillId="15" borderId="96" xfId="0" applyNumberFormat="1" applyFill="1" applyBorder="1" applyAlignment="1" applyProtection="1">
      <alignment horizontal="center"/>
      <protection locked="0"/>
    </xf>
    <xf numFmtId="168" fontId="0" fillId="15" borderId="96" xfId="0" applyNumberFormat="1" applyFill="1" applyBorder="1" applyProtection="1">
      <protection locked="0"/>
    </xf>
    <xf numFmtId="169" fontId="0" fillId="15" borderId="97" xfId="0" applyNumberFormat="1" applyFill="1" applyBorder="1" applyProtection="1">
      <protection locked="0"/>
    </xf>
    <xf numFmtId="14" fontId="0" fillId="15" borderId="78" xfId="0" applyNumberFormat="1" applyFill="1" applyBorder="1" applyProtection="1">
      <protection locked="0"/>
    </xf>
    <xf numFmtId="14" fontId="0" fillId="15" borderId="52" xfId="0" applyNumberFormat="1" applyFill="1" applyBorder="1" applyProtection="1">
      <protection locked="0"/>
    </xf>
    <xf numFmtId="168" fontId="0" fillId="15" borderId="52" xfId="0" applyNumberFormat="1" applyFill="1" applyBorder="1" applyProtection="1">
      <protection locked="0"/>
    </xf>
    <xf numFmtId="169" fontId="0" fillId="15" borderId="79" xfId="0" applyNumberFormat="1" applyFill="1" applyBorder="1" applyProtection="1">
      <protection locked="0"/>
    </xf>
    <xf numFmtId="14" fontId="0" fillId="15" borderId="87" xfId="0" applyNumberFormat="1" applyFill="1" applyBorder="1" applyProtection="1">
      <protection locked="0"/>
    </xf>
    <xf numFmtId="14" fontId="0" fillId="15" borderId="46" xfId="0" applyNumberFormat="1" applyFill="1" applyBorder="1" applyProtection="1">
      <protection locked="0"/>
    </xf>
    <xf numFmtId="169" fontId="0" fillId="15" borderId="88" xfId="0" applyNumberFormat="1" applyFill="1" applyBorder="1" applyProtection="1">
      <protection locked="0"/>
    </xf>
    <xf numFmtId="14" fontId="0" fillId="15" borderId="98" xfId="0" applyNumberFormat="1" applyFill="1" applyBorder="1" applyProtection="1">
      <protection locked="0"/>
    </xf>
    <xf numFmtId="14" fontId="0" fillId="15" borderId="99" xfId="0" applyNumberFormat="1" applyFill="1" applyBorder="1" applyProtection="1">
      <protection locked="0"/>
    </xf>
    <xf numFmtId="168" fontId="0" fillId="15" borderId="99" xfId="0" applyNumberFormat="1" applyFill="1" applyBorder="1" applyProtection="1">
      <protection locked="0"/>
    </xf>
    <xf numFmtId="169" fontId="0" fillId="15" borderId="100" xfId="0" applyNumberFormat="1" applyFill="1" applyBorder="1" applyProtection="1">
      <protection locked="0"/>
    </xf>
    <xf numFmtId="14" fontId="0" fillId="15" borderId="80" xfId="0" applyNumberFormat="1" applyFill="1" applyBorder="1" applyProtection="1">
      <protection locked="0"/>
    </xf>
    <xf numFmtId="171" fontId="0" fillId="15" borderId="52" xfId="0" applyNumberFormat="1" applyFill="1" applyBorder="1" applyProtection="1">
      <protection locked="0"/>
    </xf>
    <xf numFmtId="169" fontId="0" fillId="15" borderId="81" xfId="0" applyNumberFormat="1" applyFill="1" applyBorder="1" applyProtection="1">
      <protection locked="0"/>
    </xf>
    <xf numFmtId="14" fontId="0" fillId="15" borderId="89" xfId="0" applyNumberFormat="1" applyFill="1" applyBorder="1" applyProtection="1">
      <protection locked="0"/>
    </xf>
    <xf numFmtId="171" fontId="0" fillId="15" borderId="46" xfId="0" applyNumberFormat="1" applyFill="1" applyBorder="1" applyProtection="1">
      <protection locked="0"/>
    </xf>
    <xf numFmtId="169" fontId="0" fillId="15" borderId="90" xfId="0" applyNumberFormat="1" applyFill="1" applyBorder="1" applyProtection="1">
      <protection locked="0"/>
    </xf>
    <xf numFmtId="14" fontId="0" fillId="15" borderId="101" xfId="0" applyNumberFormat="1" applyFill="1" applyBorder="1" applyProtection="1">
      <protection locked="0"/>
    </xf>
    <xf numFmtId="14" fontId="0" fillId="15" borderId="102" xfId="0" applyNumberFormat="1" applyFill="1" applyBorder="1" applyProtection="1">
      <protection locked="0"/>
    </xf>
    <xf numFmtId="171" fontId="0" fillId="15" borderId="102" xfId="0" applyNumberFormat="1" applyFill="1" applyBorder="1" applyProtection="1">
      <protection locked="0"/>
    </xf>
    <xf numFmtId="169" fontId="0" fillId="15" borderId="103" xfId="0" applyNumberFormat="1" applyFill="1" applyBorder="1" applyProtection="1">
      <protection locked="0"/>
    </xf>
    <xf numFmtId="175" fontId="18" fillId="0" borderId="112" xfId="0" applyNumberFormat="1" applyFont="1" applyFill="1" applyBorder="1" applyAlignment="1" applyProtection="1">
      <alignment horizontal="center" vertical="center"/>
    </xf>
    <xf numFmtId="175" fontId="18" fillId="0" borderId="46" xfId="0" applyNumberFormat="1" applyFont="1" applyFill="1" applyBorder="1" applyAlignment="1" applyProtection="1">
      <alignment horizontal="center" vertical="center"/>
    </xf>
    <xf numFmtId="175" fontId="18" fillId="0" borderId="115" xfId="0" applyNumberFormat="1" applyFont="1" applyFill="1" applyBorder="1" applyAlignment="1" applyProtection="1">
      <alignment horizontal="center" vertical="center"/>
    </xf>
    <xf numFmtId="165" fontId="18" fillId="0" borderId="112" xfId="0" applyNumberFormat="1" applyFont="1" applyFill="1" applyBorder="1" applyAlignment="1" applyProtection="1">
      <alignment horizontal="center" vertical="center"/>
    </xf>
    <xf numFmtId="165" fontId="18" fillId="0" borderId="46" xfId="0" applyNumberFormat="1" applyFont="1" applyFill="1" applyBorder="1" applyAlignment="1" applyProtection="1">
      <alignment horizontal="center" vertical="center"/>
    </xf>
    <xf numFmtId="165" fontId="18" fillId="0" borderId="115" xfId="0" applyNumberFormat="1" applyFont="1" applyFill="1" applyBorder="1" applyAlignment="1" applyProtection="1">
      <alignment horizontal="center" vertical="center"/>
    </xf>
    <xf numFmtId="178" fontId="18" fillId="0" borderId="110" xfId="0" applyNumberFormat="1" applyFont="1" applyFill="1" applyBorder="1" applyAlignment="1" applyProtection="1">
      <alignment horizontal="center" vertical="center"/>
    </xf>
    <xf numFmtId="1" fontId="18" fillId="0" borderId="110" xfId="0" applyNumberFormat="1" applyFont="1" applyFill="1" applyBorder="1" applyAlignment="1" applyProtection="1">
      <alignment horizontal="center" vertical="center"/>
    </xf>
    <xf numFmtId="178" fontId="18" fillId="0" borderId="46" xfId="0" applyNumberFormat="1" applyFont="1" applyFill="1" applyBorder="1" applyAlignment="1" applyProtection="1">
      <alignment horizontal="center" vertical="center"/>
    </xf>
    <xf numFmtId="1" fontId="18" fillId="0" borderId="46" xfId="0" applyNumberFormat="1" applyFont="1" applyFill="1" applyBorder="1" applyAlignment="1" applyProtection="1">
      <alignment horizontal="center" vertical="center"/>
    </xf>
    <xf numFmtId="178" fontId="18" fillId="0" borderId="102" xfId="0" applyNumberFormat="1" applyFont="1" applyFill="1" applyBorder="1" applyAlignment="1" applyProtection="1">
      <alignment horizontal="center" vertical="center"/>
    </xf>
    <xf numFmtId="1" fontId="18" fillId="0" borderId="102" xfId="0" applyNumberFormat="1" applyFont="1" applyFill="1" applyBorder="1" applyAlignment="1" applyProtection="1">
      <alignment horizontal="center" vertical="center"/>
    </xf>
    <xf numFmtId="164" fontId="0" fillId="15" borderId="52" xfId="0" applyNumberFormat="1" applyFill="1" applyBorder="1" applyAlignment="1" applyProtection="1">
      <alignment horizontal="center"/>
      <protection locked="0"/>
    </xf>
    <xf numFmtId="0" fontId="29" fillId="2" borderId="122" xfId="0" applyFont="1" applyFill="1" applyBorder="1" applyAlignment="1">
      <alignment horizontal="center" vertical="center"/>
    </xf>
    <xf numFmtId="0" fontId="29" fillId="2" borderId="123" xfId="0" applyFont="1" applyFill="1" applyBorder="1" applyAlignment="1">
      <alignment horizontal="center" vertical="center"/>
    </xf>
    <xf numFmtId="0" fontId="29" fillId="2" borderId="124" xfId="0" applyFont="1" applyFill="1" applyBorder="1" applyAlignment="1">
      <alignment horizontal="center" vertical="center"/>
    </xf>
    <xf numFmtId="169" fontId="0" fillId="15" borderId="125" xfId="0" applyNumberFormat="1" applyFill="1" applyBorder="1" applyProtection="1">
      <protection locked="0"/>
    </xf>
    <xf numFmtId="169" fontId="0" fillId="15" borderId="126" xfId="0" applyNumberFormat="1" applyFill="1" applyBorder="1" applyProtection="1">
      <protection locked="0"/>
    </xf>
    <xf numFmtId="181" fontId="0" fillId="15" borderId="83" xfId="0" applyNumberFormat="1" applyFill="1" applyBorder="1" applyProtection="1">
      <protection locked="0"/>
    </xf>
    <xf numFmtId="14" fontId="0" fillId="15" borderId="128" xfId="0" applyNumberFormat="1" applyFill="1" applyBorder="1" applyProtection="1">
      <protection locked="0"/>
    </xf>
    <xf numFmtId="14" fontId="0" fillId="15" borderId="127" xfId="0" applyNumberFormat="1" applyFill="1" applyBorder="1" applyProtection="1">
      <protection locked="0"/>
    </xf>
    <xf numFmtId="0" fontId="0" fillId="0" borderId="7" xfId="0" applyBorder="1"/>
    <xf numFmtId="181" fontId="0" fillId="15" borderId="93" xfId="0" applyNumberFormat="1" applyFill="1" applyBorder="1" applyProtection="1">
      <protection locked="0"/>
    </xf>
    <xf numFmtId="14" fontId="0" fillId="15" borderId="129" xfId="0" applyNumberFormat="1" applyFill="1" applyBorder="1" applyProtection="1">
      <protection locked="0"/>
    </xf>
    <xf numFmtId="14" fontId="0" fillId="15" borderId="130" xfId="0" applyNumberFormat="1" applyFill="1" applyBorder="1" applyProtection="1">
      <protection locked="0"/>
    </xf>
    <xf numFmtId="164" fontId="0" fillId="15" borderId="130" xfId="0" applyNumberFormat="1" applyFill="1" applyBorder="1" applyAlignment="1" applyProtection="1">
      <alignment horizontal="center"/>
      <protection locked="0"/>
    </xf>
    <xf numFmtId="168" fontId="0" fillId="15" borderId="130" xfId="0" applyNumberFormat="1" applyFill="1" applyBorder="1" applyProtection="1">
      <protection locked="0"/>
    </xf>
    <xf numFmtId="169" fontId="0" fillId="15" borderId="131" xfId="0" applyNumberFormat="1" applyFill="1" applyBorder="1" applyProtection="1">
      <protection locked="0"/>
    </xf>
    <xf numFmtId="0" fontId="0" fillId="13" borderId="0" xfId="0" applyFill="1"/>
    <xf numFmtId="0" fontId="18" fillId="0" borderId="0" xfId="0" applyFont="1" applyFill="1" applyBorder="1" applyAlignment="1">
      <alignment vertical="center"/>
    </xf>
    <xf numFmtId="9" fontId="18" fillId="0" borderId="1" xfId="0" applyNumberFormat="1" applyFont="1" applyFill="1" applyBorder="1" applyAlignment="1" applyProtection="1">
      <alignment horizontal="center" vertical="center"/>
    </xf>
    <xf numFmtId="174" fontId="18" fillId="0" borderId="1" xfId="0" applyNumberFormat="1" applyFont="1" applyFill="1" applyBorder="1" applyAlignment="1" applyProtection="1">
      <alignment horizontal="center" vertical="center"/>
    </xf>
    <xf numFmtId="175" fontId="18" fillId="0" borderId="1" xfId="0" applyNumberFormat="1" applyFont="1" applyFill="1" applyBorder="1" applyAlignment="1" applyProtection="1">
      <alignment horizontal="center" vertical="center"/>
    </xf>
    <xf numFmtId="165" fontId="18" fillId="0" borderId="1" xfId="0" applyNumberFormat="1" applyFont="1" applyFill="1" applyBorder="1" applyAlignment="1" applyProtection="1">
      <alignment horizontal="center" vertical="center"/>
    </xf>
    <xf numFmtId="0" fontId="29" fillId="2" borderId="132" xfId="0" applyFont="1" applyFill="1" applyBorder="1" applyAlignment="1">
      <alignment horizontal="center" vertical="center" wrapText="1"/>
    </xf>
    <xf numFmtId="0" fontId="29" fillId="2" borderId="123" xfId="0" applyFont="1" applyFill="1" applyBorder="1" applyAlignment="1">
      <alignment horizontal="center" vertical="center" wrapText="1"/>
    </xf>
    <xf numFmtId="0" fontId="29" fillId="2" borderId="134" xfId="0" applyFont="1" applyFill="1" applyBorder="1" applyAlignment="1">
      <alignment horizontal="center" vertical="center" wrapText="1"/>
    </xf>
    <xf numFmtId="0" fontId="29" fillId="2" borderId="124" xfId="0" applyFont="1" applyFill="1" applyBorder="1" applyAlignment="1">
      <alignment horizontal="center" vertical="center" wrapText="1"/>
    </xf>
    <xf numFmtId="167" fontId="18" fillId="0" borderId="135" xfId="0" applyNumberFormat="1" applyFont="1" applyFill="1" applyBorder="1" applyAlignment="1" applyProtection="1">
      <alignment horizontal="center" vertical="center"/>
    </xf>
    <xf numFmtId="172" fontId="18" fillId="0" borderId="136" xfId="0" applyNumberFormat="1" applyFont="1" applyFill="1" applyBorder="1" applyAlignment="1" applyProtection="1">
      <alignment horizontal="center" vertical="center"/>
    </xf>
    <xf numFmtId="167" fontId="18" fillId="0" borderId="126" xfId="0" applyNumberFormat="1" applyFont="1" applyFill="1" applyBorder="1" applyAlignment="1" applyProtection="1">
      <alignment horizontal="center" vertical="center"/>
    </xf>
    <xf numFmtId="0" fontId="6" fillId="0" borderId="137" xfId="0" applyFont="1" applyBorder="1"/>
    <xf numFmtId="0" fontId="0" fillId="0" borderId="138" xfId="0" applyBorder="1"/>
    <xf numFmtId="0" fontId="0" fillId="0" borderId="139" xfId="0" applyBorder="1"/>
    <xf numFmtId="0" fontId="0" fillId="0" borderId="141" xfId="0" applyBorder="1"/>
    <xf numFmtId="0" fontId="7" fillId="0" borderId="142" xfId="0" applyFont="1" applyBorder="1" applyAlignment="1">
      <alignment horizontal="right" vertical="center"/>
    </xf>
    <xf numFmtId="0" fontId="0" fillId="0" borderId="143" xfId="0" applyBorder="1"/>
    <xf numFmtId="0" fontId="0" fillId="0" borderId="144" xfId="0" applyBorder="1"/>
    <xf numFmtId="182" fontId="18" fillId="0" borderId="127" xfId="0" applyNumberFormat="1" applyFont="1" applyFill="1" applyBorder="1" applyAlignment="1" applyProtection="1">
      <alignment horizontal="center" vertical="center"/>
    </xf>
    <xf numFmtId="182" fontId="18" fillId="0" borderId="46" xfId="0" applyNumberFormat="1" applyFont="1" applyFill="1" applyBorder="1" applyAlignment="1" applyProtection="1">
      <alignment horizontal="center" vertical="center"/>
    </xf>
    <xf numFmtId="172" fontId="18" fillId="0" borderId="145" xfId="0" applyNumberFormat="1" applyFont="1" applyFill="1" applyBorder="1" applyAlignment="1" applyProtection="1">
      <alignment horizontal="center" vertical="center"/>
    </xf>
    <xf numFmtId="9" fontId="18" fillId="0" borderId="130" xfId="0" applyNumberFormat="1" applyFont="1" applyFill="1" applyBorder="1" applyAlignment="1" applyProtection="1">
      <alignment horizontal="center" vertical="center"/>
    </xf>
    <xf numFmtId="182" fontId="18" fillId="0" borderId="130" xfId="0" applyNumberFormat="1" applyFont="1" applyFill="1" applyBorder="1" applyAlignment="1" applyProtection="1">
      <alignment horizontal="center" vertical="center"/>
    </xf>
    <xf numFmtId="174" fontId="18" fillId="0" borderId="130" xfId="0" applyNumberFormat="1" applyFont="1" applyFill="1" applyBorder="1" applyAlignment="1" applyProtection="1">
      <alignment horizontal="center" vertical="center"/>
    </xf>
    <xf numFmtId="175" fontId="18" fillId="0" borderId="130" xfId="0" applyNumberFormat="1" applyFont="1" applyFill="1" applyBorder="1" applyAlignment="1" applyProtection="1">
      <alignment horizontal="center" vertical="center"/>
    </xf>
    <xf numFmtId="165" fontId="18" fillId="0" borderId="130" xfId="0" applyNumberFormat="1" applyFont="1" applyFill="1" applyBorder="1" applyAlignment="1" applyProtection="1">
      <alignment horizontal="center" vertical="center"/>
    </xf>
    <xf numFmtId="167" fontId="18" fillId="0" borderId="131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10" fillId="0" borderId="118" xfId="0" applyFont="1" applyFill="1" applyBorder="1" applyAlignment="1">
      <alignment horizontal="center" vertical="center"/>
    </xf>
    <xf numFmtId="0" fontId="0" fillId="15" borderId="74" xfId="0" applyFill="1" applyBorder="1" applyProtection="1">
      <protection locked="0"/>
    </xf>
    <xf numFmtId="0" fontId="0" fillId="15" borderId="84" xfId="0" applyFill="1" applyBorder="1" applyProtection="1">
      <protection locked="0"/>
    </xf>
    <xf numFmtId="0" fontId="0" fillId="15" borderId="149" xfId="0" applyFill="1" applyBorder="1" applyProtection="1">
      <protection locked="0"/>
    </xf>
    <xf numFmtId="0" fontId="24" fillId="0" borderId="0" xfId="0" applyFont="1" applyFill="1"/>
    <xf numFmtId="0" fontId="2" fillId="6" borderId="12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10" fillId="0" borderId="151" xfId="0" applyFont="1" applyFill="1" applyBorder="1" applyAlignment="1">
      <alignment horizontal="center" vertical="center" wrapText="1"/>
    </xf>
    <xf numFmtId="0" fontId="10" fillId="0" borderId="152" xfId="0" applyFont="1" applyFill="1" applyBorder="1" applyAlignment="1">
      <alignment horizontal="center" vertical="center" wrapText="1"/>
    </xf>
    <xf numFmtId="0" fontId="29" fillId="2" borderId="153" xfId="0" applyFont="1" applyFill="1" applyBorder="1" applyAlignment="1">
      <alignment horizontal="center" vertical="center" wrapText="1"/>
    </xf>
    <xf numFmtId="172" fontId="18" fillId="0" borderId="154" xfId="0" applyNumberFormat="1" applyFont="1" applyFill="1" applyBorder="1" applyAlignment="1" applyProtection="1">
      <alignment horizontal="center" vertical="center"/>
    </xf>
    <xf numFmtId="172" fontId="18" fillId="0" borderId="127" xfId="0" applyNumberFormat="1" applyFont="1" applyFill="1" applyBorder="1" applyAlignment="1" applyProtection="1">
      <alignment horizontal="center" vertical="center"/>
    </xf>
    <xf numFmtId="9" fontId="18" fillId="0" borderId="127" xfId="0" applyNumberFormat="1" applyFont="1" applyFill="1" applyBorder="1" applyAlignment="1" applyProtection="1">
      <alignment horizontal="center" vertical="center"/>
    </xf>
    <xf numFmtId="172" fontId="18" fillId="0" borderId="46" xfId="0" applyNumberFormat="1" applyFont="1" applyFill="1" applyBorder="1" applyAlignment="1" applyProtection="1">
      <alignment horizontal="center" vertical="center"/>
    </xf>
    <xf numFmtId="172" fontId="18" fillId="0" borderId="130" xfId="0" applyNumberFormat="1" applyFont="1" applyFill="1" applyBorder="1" applyAlignment="1" applyProtection="1">
      <alignment horizontal="center" vertical="center"/>
    </xf>
    <xf numFmtId="181" fontId="0" fillId="15" borderId="108" xfId="0" applyNumberFormat="1" applyFill="1" applyBorder="1" applyProtection="1">
      <protection locked="0"/>
    </xf>
    <xf numFmtId="181" fontId="0" fillId="15" borderId="155" xfId="0" applyNumberFormat="1" applyFill="1" applyBorder="1" applyProtection="1">
      <protection locked="0"/>
    </xf>
    <xf numFmtId="181" fontId="0" fillId="15" borderId="46" xfId="0" applyNumberFormat="1" applyFill="1" applyBorder="1" applyProtection="1">
      <protection locked="0"/>
    </xf>
    <xf numFmtId="181" fontId="0" fillId="15" borderId="92" xfId="0" applyNumberFormat="1" applyFill="1" applyBorder="1" applyProtection="1">
      <protection locked="0"/>
    </xf>
    <xf numFmtId="0" fontId="29" fillId="0" borderId="133" xfId="0" applyFont="1" applyFill="1" applyBorder="1" applyAlignment="1">
      <alignment horizontal="center" vertical="center" wrapText="1"/>
    </xf>
    <xf numFmtId="0" fontId="19" fillId="0" borderId="138" xfId="0" applyFont="1" applyBorder="1"/>
    <xf numFmtId="0" fontId="19" fillId="0" borderId="3" xfId="0" applyFont="1" applyBorder="1"/>
    <xf numFmtId="0" fontId="6" fillId="0" borderId="140" xfId="0" applyFont="1" applyBorder="1" applyAlignment="1" applyProtection="1">
      <alignment vertical="center"/>
    </xf>
    <xf numFmtId="0" fontId="2" fillId="6" borderId="156" xfId="0" applyFont="1" applyFill="1" applyBorder="1" applyAlignment="1" applyProtection="1">
      <alignment horizontal="center" vertical="center"/>
    </xf>
    <xf numFmtId="0" fontId="8" fillId="0" borderId="140" xfId="0" applyFont="1" applyBorder="1" applyAlignment="1" applyProtection="1">
      <alignment vertical="top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59" xfId="0" applyFont="1" applyFill="1" applyBorder="1" applyAlignment="1" applyProtection="1">
      <alignment horizontal="center" vertical="center"/>
    </xf>
    <xf numFmtId="0" fontId="10" fillId="0" borderId="160" xfId="0" applyFont="1" applyFill="1" applyBorder="1" applyAlignment="1" applyProtection="1">
      <alignment horizontal="center" vertical="center"/>
    </xf>
    <xf numFmtId="0" fontId="7" fillId="0" borderId="140" xfId="0" applyFont="1" applyBorder="1" applyAlignment="1" applyProtection="1">
      <alignment horizontal="right" vertical="center"/>
    </xf>
    <xf numFmtId="0" fontId="18" fillId="0" borderId="146" xfId="0" applyFont="1" applyFill="1" applyBorder="1" applyAlignment="1" applyProtection="1">
      <alignment vertical="center"/>
    </xf>
    <xf numFmtId="0" fontId="18" fillId="0" borderId="150" xfId="0" applyFont="1" applyFill="1" applyBorder="1" applyAlignment="1" applyProtection="1">
      <alignment vertical="center"/>
    </xf>
    <xf numFmtId="181" fontId="18" fillId="0" borderId="157" xfId="0" applyNumberFormat="1" applyFont="1" applyFill="1" applyBorder="1" applyProtection="1"/>
    <xf numFmtId="181" fontId="18" fillId="0" borderId="155" xfId="0" applyNumberFormat="1" applyFont="1" applyFill="1" applyBorder="1" applyProtection="1"/>
    <xf numFmtId="0" fontId="18" fillId="0" borderId="147" xfId="0" applyFont="1" applyFill="1" applyBorder="1" applyAlignment="1" applyProtection="1">
      <alignment vertical="center"/>
    </xf>
    <xf numFmtId="0" fontId="18" fillId="0" borderId="84" xfId="0" applyFont="1" applyFill="1" applyBorder="1" applyAlignment="1" applyProtection="1">
      <alignment vertical="center"/>
    </xf>
    <xf numFmtId="181" fontId="18" fillId="0" borderId="104" xfId="0" applyNumberFormat="1" applyFont="1" applyFill="1" applyBorder="1" applyProtection="1"/>
    <xf numFmtId="181" fontId="18" fillId="0" borderId="83" xfId="0" applyNumberFormat="1" applyFont="1" applyFill="1" applyBorder="1" applyProtection="1"/>
    <xf numFmtId="0" fontId="18" fillId="0" borderId="148" xfId="0" applyFont="1" applyFill="1" applyBorder="1" applyAlignment="1" applyProtection="1">
      <alignment vertical="center"/>
    </xf>
    <xf numFmtId="0" fontId="18" fillId="0" borderId="149" xfId="0" applyFont="1" applyFill="1" applyBorder="1" applyAlignment="1" applyProtection="1">
      <alignment vertical="center"/>
    </xf>
    <xf numFmtId="181" fontId="18" fillId="0" borderId="158" xfId="0" applyNumberFormat="1" applyFont="1" applyFill="1" applyBorder="1" applyProtection="1"/>
    <xf numFmtId="181" fontId="18" fillId="0" borderId="93" xfId="0" applyNumberFormat="1" applyFont="1" applyFill="1" applyBorder="1" applyProtection="1"/>
    <xf numFmtId="0" fontId="10" fillId="0" borderId="15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10" fillId="0" borderId="151" xfId="0" applyFont="1" applyFill="1" applyBorder="1" applyAlignment="1">
      <alignment horizontal="center" vertical="center"/>
    </xf>
    <xf numFmtId="0" fontId="18" fillId="0" borderId="117" xfId="0" applyFont="1" applyFill="1" applyBorder="1" applyAlignment="1">
      <alignment vertical="center"/>
    </xf>
    <xf numFmtId="0" fontId="18" fillId="0" borderId="161" xfId="0" applyFont="1" applyFill="1" applyBorder="1" applyAlignment="1">
      <alignment vertical="center"/>
    </xf>
    <xf numFmtId="0" fontId="18" fillId="0" borderId="162" xfId="0" applyFont="1" applyFill="1" applyBorder="1" applyAlignment="1">
      <alignment vertical="center"/>
    </xf>
    <xf numFmtId="170" fontId="18" fillId="0" borderId="155" xfId="0" applyNumberFormat="1" applyFont="1" applyFill="1" applyBorder="1" applyAlignment="1">
      <alignment vertical="center"/>
    </xf>
    <xf numFmtId="170" fontId="18" fillId="0" borderId="73" xfId="0" applyNumberFormat="1" applyFont="1" applyFill="1" applyBorder="1" applyAlignment="1">
      <alignment vertical="center"/>
    </xf>
    <xf numFmtId="170" fontId="18" fillId="0" borderId="160" xfId="0" applyNumberFormat="1" applyFont="1" applyFill="1" applyBorder="1" applyAlignment="1">
      <alignment vertical="center"/>
    </xf>
    <xf numFmtId="180" fontId="18" fillId="0" borderId="102" xfId="0" applyNumberFormat="1" applyFont="1" applyFill="1" applyBorder="1" applyAlignment="1" applyProtection="1">
      <alignment horizontal="center" vertical="center"/>
    </xf>
    <xf numFmtId="174" fontId="18" fillId="0" borderId="102" xfId="0" applyNumberFormat="1" applyFont="1" applyFill="1" applyBorder="1" applyAlignment="1" applyProtection="1">
      <alignment horizontal="center" vertical="center"/>
    </xf>
    <xf numFmtId="172" fontId="18" fillId="0" borderId="163" xfId="0" applyNumberFormat="1" applyFont="1" applyFill="1" applyBorder="1" applyAlignment="1" applyProtection="1">
      <alignment horizontal="center" vertical="center"/>
    </xf>
    <xf numFmtId="9" fontId="18" fillId="0" borderId="164" xfId="0" applyNumberFormat="1" applyFont="1" applyFill="1" applyBorder="1" applyAlignment="1" applyProtection="1">
      <alignment horizontal="center" vertical="center"/>
    </xf>
    <xf numFmtId="173" fontId="18" fillId="0" borderId="164" xfId="0" applyNumberFormat="1" applyFont="1" applyFill="1" applyBorder="1" applyAlignment="1" applyProtection="1">
      <alignment horizontal="center" vertical="center"/>
    </xf>
    <xf numFmtId="167" fontId="18" fillId="0" borderId="164" xfId="0" applyNumberFormat="1" applyFont="1" applyFill="1" applyBorder="1" applyAlignment="1" applyProtection="1">
      <alignment horizontal="center" vertical="center"/>
    </xf>
    <xf numFmtId="174" fontId="18" fillId="0" borderId="164" xfId="0" applyNumberFormat="1" applyFont="1" applyFill="1" applyBorder="1" applyAlignment="1" applyProtection="1">
      <alignment horizontal="center" vertical="center"/>
    </xf>
    <xf numFmtId="175" fontId="18" fillId="0" borderId="164" xfId="0" applyNumberFormat="1" applyFont="1" applyFill="1" applyBorder="1" applyAlignment="1" applyProtection="1">
      <alignment horizontal="center" vertical="center"/>
    </xf>
    <xf numFmtId="167" fontId="18" fillId="0" borderId="165" xfId="0" applyNumberFormat="1" applyFont="1" applyFill="1" applyBorder="1" applyAlignment="1" applyProtection="1">
      <alignment horizontal="center" vertical="center"/>
    </xf>
    <xf numFmtId="172" fontId="18" fillId="0" borderId="166" xfId="0" applyNumberFormat="1" applyFont="1" applyFill="1" applyBorder="1" applyAlignment="1" applyProtection="1">
      <alignment horizontal="center" vertical="center"/>
    </xf>
    <xf numFmtId="167" fontId="18" fillId="0" borderId="167" xfId="0" applyNumberFormat="1" applyFont="1" applyFill="1" applyBorder="1" applyAlignment="1" applyProtection="1">
      <alignment horizontal="center" vertical="center"/>
    </xf>
    <xf numFmtId="172" fontId="18" fillId="0" borderId="168" xfId="0" applyNumberFormat="1" applyFont="1" applyFill="1" applyBorder="1" applyAlignment="1" applyProtection="1">
      <alignment horizontal="center" vertical="center"/>
    </xf>
    <xf numFmtId="9" fontId="18" fillId="0" borderId="99" xfId="0" applyNumberFormat="1" applyFont="1" applyFill="1" applyBorder="1" applyAlignment="1" applyProtection="1">
      <alignment horizontal="center" vertical="center"/>
    </xf>
    <xf numFmtId="173" fontId="18" fillId="0" borderId="99" xfId="0" applyNumberFormat="1" applyFont="1" applyFill="1" applyBorder="1" applyAlignment="1" applyProtection="1">
      <alignment horizontal="center" vertical="center"/>
    </xf>
    <xf numFmtId="167" fontId="18" fillId="0" borderId="99" xfId="0" applyNumberFormat="1" applyFont="1" applyFill="1" applyBorder="1" applyAlignment="1" applyProtection="1">
      <alignment horizontal="center" vertical="center"/>
    </xf>
    <xf numFmtId="174" fontId="18" fillId="0" borderId="99" xfId="0" applyNumberFormat="1" applyFont="1" applyFill="1" applyBorder="1" applyAlignment="1" applyProtection="1">
      <alignment horizontal="center" vertical="center"/>
    </xf>
    <xf numFmtId="175" fontId="18" fillId="0" borderId="99" xfId="0" applyNumberFormat="1" applyFont="1" applyFill="1" applyBorder="1" applyAlignment="1" applyProtection="1">
      <alignment horizontal="center" vertical="center"/>
    </xf>
    <xf numFmtId="167" fontId="18" fillId="0" borderId="169" xfId="0" applyNumberFormat="1" applyFont="1" applyFill="1" applyBorder="1" applyAlignment="1" applyProtection="1">
      <alignment horizontal="center" vertical="center"/>
    </xf>
    <xf numFmtId="3" fontId="0" fillId="0" borderId="65" xfId="0" applyNumberFormat="1" applyBorder="1"/>
    <xf numFmtId="0" fontId="0" fillId="0" borderId="66" xfId="0" applyFill="1" applyBorder="1"/>
    <xf numFmtId="0" fontId="26" fillId="0" borderId="67" xfId="0" applyFont="1" applyFill="1" applyBorder="1" applyAlignment="1">
      <alignment horizontal="right"/>
    </xf>
    <xf numFmtId="3" fontId="0" fillId="0" borderId="67" xfId="0" applyNumberFormat="1" applyFill="1" applyBorder="1"/>
    <xf numFmtId="3" fontId="0" fillId="0" borderId="68" xfId="0" applyNumberFormat="1" applyFill="1" applyBorder="1"/>
    <xf numFmtId="0" fontId="3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" fillId="0" borderId="170" xfId="0" applyFont="1" applyBorder="1"/>
    <xf numFmtId="0" fontId="0" fillId="0" borderId="170" xfId="0" applyBorder="1" applyAlignment="1">
      <alignment horizontal="right" vertical="top"/>
    </xf>
    <xf numFmtId="0" fontId="0" fillId="0" borderId="170" xfId="0" applyBorder="1" applyAlignment="1" applyProtection="1">
      <alignment wrapText="1"/>
      <protection locked="0"/>
    </xf>
    <xf numFmtId="172" fontId="0" fillId="0" borderId="46" xfId="0" applyNumberFormat="1" applyFont="1" applyBorder="1" applyAlignment="1">
      <alignment horizontal="right"/>
    </xf>
    <xf numFmtId="174" fontId="0" fillId="0" borderId="46" xfId="0" applyNumberFormat="1" applyFont="1" applyBorder="1" applyAlignment="1">
      <alignment horizontal="right"/>
    </xf>
    <xf numFmtId="179" fontId="0" fillId="0" borderId="46" xfId="0" applyNumberFormat="1" applyFont="1" applyBorder="1" applyAlignment="1">
      <alignment horizontal="right"/>
    </xf>
    <xf numFmtId="177" fontId="0" fillId="0" borderId="46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0" fontId="0" fillId="0" borderId="171" xfId="0" applyFont="1" applyBorder="1" applyAlignment="1">
      <alignment horizontal="right"/>
    </xf>
    <xf numFmtId="0" fontId="0" fillId="0" borderId="172" xfId="0" applyFont="1" applyBorder="1" applyAlignment="1">
      <alignment horizontal="right" vertical="center"/>
    </xf>
    <xf numFmtId="174" fontId="0" fillId="0" borderId="172" xfId="0" applyNumberFormat="1" applyFont="1" applyBorder="1" applyAlignment="1">
      <alignment horizontal="right"/>
    </xf>
    <xf numFmtId="0" fontId="1" fillId="0" borderId="171" xfId="0" applyFont="1" applyBorder="1" applyAlignment="1">
      <alignment horizontal="right" vertical="center"/>
    </xf>
    <xf numFmtId="0" fontId="1" fillId="0" borderId="172" xfId="0" applyFont="1" applyBorder="1" applyAlignment="1">
      <alignment horizontal="right" vertical="center"/>
    </xf>
    <xf numFmtId="0" fontId="0" fillId="0" borderId="171" xfId="0" applyFont="1" applyBorder="1" applyAlignment="1">
      <alignment horizontal="right" vertical="center"/>
    </xf>
    <xf numFmtId="172" fontId="0" fillId="0" borderId="172" xfId="0" applyNumberFormat="1" applyFont="1" applyBorder="1" applyAlignment="1">
      <alignment horizontal="right"/>
    </xf>
    <xf numFmtId="179" fontId="0" fillId="0" borderId="172" xfId="0" applyNumberFormat="1" applyFont="1" applyBorder="1" applyAlignment="1">
      <alignment horizontal="right"/>
    </xf>
    <xf numFmtId="177" fontId="0" fillId="0" borderId="172" xfId="0" applyNumberFormat="1" applyFont="1" applyBorder="1" applyAlignment="1">
      <alignment horizontal="right"/>
    </xf>
    <xf numFmtId="0" fontId="31" fillId="0" borderId="173" xfId="0" applyFont="1" applyBorder="1" applyAlignment="1">
      <alignment horizontal="right" vertical="center"/>
    </xf>
    <xf numFmtId="174" fontId="0" fillId="0" borderId="174" xfId="0" applyNumberFormat="1" applyFont="1" applyBorder="1" applyAlignment="1">
      <alignment horizontal="right"/>
    </xf>
    <xf numFmtId="0" fontId="31" fillId="0" borderId="171" xfId="0" applyFont="1" applyBorder="1" applyAlignment="1">
      <alignment horizontal="right" vertical="center"/>
    </xf>
    <xf numFmtId="0" fontId="20" fillId="0" borderId="104" xfId="0" applyFont="1" applyBorder="1" applyAlignment="1">
      <alignment horizontal="right"/>
    </xf>
    <xf numFmtId="179" fontId="0" fillId="0" borderId="105" xfId="0" applyNumberFormat="1" applyFont="1" applyBorder="1" applyAlignment="1">
      <alignment horizontal="right"/>
    </xf>
    <xf numFmtId="0" fontId="0" fillId="0" borderId="107" xfId="0" applyFont="1" applyBorder="1" applyAlignment="1">
      <alignment horizontal="right"/>
    </xf>
    <xf numFmtId="0" fontId="0" fillId="0" borderId="65" xfId="0" applyFont="1" applyBorder="1"/>
    <xf numFmtId="174" fontId="0" fillId="15" borderId="172" xfId="0" applyNumberFormat="1" applyFont="1" applyFill="1" applyBorder="1" applyAlignment="1">
      <alignment horizontal="right"/>
    </xf>
    <xf numFmtId="0" fontId="18" fillId="0" borderId="175" xfId="0" applyFont="1" applyFill="1" applyBorder="1" applyAlignment="1">
      <alignment vertical="center"/>
    </xf>
    <xf numFmtId="0" fontId="18" fillId="0" borderId="176" xfId="0" applyFont="1" applyFill="1" applyBorder="1" applyAlignment="1">
      <alignment vertical="center"/>
    </xf>
    <xf numFmtId="0" fontId="11" fillId="2" borderId="177" xfId="0" applyFont="1" applyFill="1" applyBorder="1" applyAlignment="1">
      <alignment horizontal="center" vertical="center" wrapText="1"/>
    </xf>
    <xf numFmtId="172" fontId="18" fillId="0" borderId="52" xfId="0" applyNumberFormat="1" applyFont="1" applyFill="1" applyBorder="1" applyAlignment="1" applyProtection="1">
      <alignment horizontal="center" vertical="center"/>
    </xf>
    <xf numFmtId="9" fontId="18" fillId="0" borderId="52" xfId="0" applyNumberFormat="1" applyFont="1" applyFill="1" applyBorder="1" applyAlignment="1" applyProtection="1">
      <alignment horizontal="center" vertical="center"/>
    </xf>
    <xf numFmtId="0" fontId="11" fillId="2" borderId="178" xfId="0" applyFont="1" applyFill="1" applyBorder="1" applyAlignment="1">
      <alignment horizontal="center" vertical="center" wrapText="1"/>
    </xf>
    <xf numFmtId="0" fontId="18" fillId="0" borderId="179" xfId="0" applyFont="1" applyFill="1" applyBorder="1" applyAlignment="1">
      <alignment vertical="center"/>
    </xf>
    <xf numFmtId="172" fontId="18" fillId="0" borderId="180" xfId="0" applyNumberFormat="1" applyFont="1" applyFill="1" applyBorder="1" applyAlignment="1" applyProtection="1">
      <alignment horizontal="center" vertical="center"/>
    </xf>
    <xf numFmtId="9" fontId="18" fillId="0" borderId="180" xfId="0" applyNumberFormat="1" applyFont="1" applyFill="1" applyBorder="1" applyAlignment="1" applyProtection="1">
      <alignment horizontal="center" vertical="center"/>
    </xf>
    <xf numFmtId="173" fontId="18" fillId="0" borderId="180" xfId="0" applyNumberFormat="1" applyFont="1" applyFill="1" applyBorder="1" applyAlignment="1" applyProtection="1">
      <alignment horizontal="center" vertical="center"/>
    </xf>
    <xf numFmtId="0" fontId="0" fillId="0" borderId="184" xfId="0" applyBorder="1" applyProtection="1"/>
    <xf numFmtId="0" fontId="0" fillId="0" borderId="185" xfId="0" applyBorder="1" applyProtection="1">
      <protection locked="0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0" fillId="15" borderId="117" xfId="0" applyFill="1" applyBorder="1" applyAlignment="1" applyProtection="1">
      <alignment horizontal="left"/>
      <protection locked="0"/>
    </xf>
    <xf numFmtId="0" fontId="0" fillId="15" borderId="104" xfId="0" applyFill="1" applyBorder="1" applyAlignment="1" applyProtection="1">
      <alignment horizontal="left"/>
      <protection locked="0"/>
    </xf>
    <xf numFmtId="0" fontId="2" fillId="16" borderId="119" xfId="0" applyFont="1" applyFill="1" applyBorder="1" applyAlignment="1">
      <alignment horizontal="center" vertical="center"/>
    </xf>
    <xf numFmtId="0" fontId="2" fillId="16" borderId="120" xfId="0" applyFont="1" applyFill="1" applyBorder="1" applyAlignment="1">
      <alignment horizontal="center" vertical="center"/>
    </xf>
    <xf numFmtId="0" fontId="2" fillId="16" borderId="121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11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/>
    </xf>
    <xf numFmtId="0" fontId="2" fillId="14" borderId="70" xfId="0" applyFont="1" applyFill="1" applyBorder="1" applyAlignment="1">
      <alignment horizontal="center"/>
    </xf>
    <xf numFmtId="0" fontId="2" fillId="14" borderId="71" xfId="0" applyFont="1" applyFill="1" applyBorder="1" applyAlignment="1">
      <alignment horizontal="center"/>
    </xf>
    <xf numFmtId="0" fontId="2" fillId="14" borderId="63" xfId="0" applyFont="1" applyFill="1" applyBorder="1" applyAlignment="1">
      <alignment horizontal="center"/>
    </xf>
    <xf numFmtId="0" fontId="2" fillId="14" borderId="61" xfId="0" applyFont="1" applyFill="1" applyBorder="1" applyAlignment="1">
      <alignment horizontal="center"/>
    </xf>
    <xf numFmtId="0" fontId="2" fillId="14" borderId="62" xfId="0" applyFont="1" applyFill="1" applyBorder="1" applyAlignment="1">
      <alignment horizontal="center"/>
    </xf>
    <xf numFmtId="0" fontId="2" fillId="6" borderId="41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27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38" xfId="0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horizontal="center" vertical="center"/>
    </xf>
    <xf numFmtId="0" fontId="2" fillId="4" borderId="23" xfId="0" applyFont="1" applyFill="1" applyBorder="1" applyAlignment="1" applyProtection="1">
      <alignment horizontal="center" vertical="center"/>
    </xf>
    <xf numFmtId="0" fontId="2" fillId="4" borderId="24" xfId="0" applyFont="1" applyFill="1" applyBorder="1" applyAlignment="1" applyProtection="1">
      <alignment horizontal="center" vertical="center"/>
    </xf>
    <xf numFmtId="0" fontId="2" fillId="3" borderId="181" xfId="0" applyFont="1" applyFill="1" applyBorder="1" applyAlignment="1" applyProtection="1">
      <alignment horizontal="center" vertical="center"/>
    </xf>
    <xf numFmtId="0" fontId="2" fillId="3" borderId="182" xfId="0" applyFont="1" applyFill="1" applyBorder="1" applyAlignment="1" applyProtection="1">
      <alignment horizontal="center" vertical="center"/>
    </xf>
    <xf numFmtId="0" fontId="2" fillId="3" borderId="183" xfId="0" applyFont="1" applyFill="1" applyBorder="1" applyAlignment="1" applyProtection="1">
      <alignment horizontal="center" vertical="center"/>
    </xf>
    <xf numFmtId="0" fontId="2" fillId="3" borderId="186" xfId="0" applyFont="1" applyFill="1" applyBorder="1" applyAlignment="1">
      <alignment horizontal="center" vertical="center"/>
    </xf>
    <xf numFmtId="0" fontId="2" fillId="3" borderId="187" xfId="0" applyFont="1" applyFill="1" applyBorder="1" applyAlignment="1">
      <alignment horizontal="center" vertical="center"/>
    </xf>
    <xf numFmtId="0" fontId="2" fillId="3" borderId="188" xfId="0" applyFont="1" applyFill="1" applyBorder="1" applyAlignment="1">
      <alignment horizontal="center" vertical="center"/>
    </xf>
    <xf numFmtId="0" fontId="2" fillId="6" borderId="41" xfId="0" applyFont="1" applyFill="1" applyBorder="1" applyAlignment="1" applyProtection="1">
      <alignment horizontal="center" vertical="center"/>
    </xf>
    <xf numFmtId="0" fontId="2" fillId="6" borderId="42" xfId="0" applyFont="1" applyFill="1" applyBorder="1" applyAlignment="1" applyProtection="1">
      <alignment horizontal="center" vertical="center"/>
    </xf>
    <xf numFmtId="0" fontId="1" fillId="13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1" fillId="0" borderId="0" xfId="0" applyFont="1" applyAlignment="1">
      <alignment horizontal="center" vertical="center" textRotation="90"/>
    </xf>
    <xf numFmtId="0" fontId="1" fillId="11" borderId="0" xfId="0" applyFont="1" applyFill="1" applyBorder="1" applyAlignment="1">
      <alignment horizontal="center"/>
    </xf>
  </cellXfs>
  <cellStyles count="4">
    <cellStyle name="Prozent 2" xfId="3"/>
    <cellStyle name="Standard" xfId="0" builtinId="0"/>
    <cellStyle name="Standard 2" xfId="2"/>
    <cellStyle name="Standard 3" xfId="1"/>
  </cellStyles>
  <dxfs count="2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000000"/>
      <color rgb="FFB0BFD8"/>
      <color rgb="FFF7C6AE"/>
      <color rgb="FFD29C9B"/>
      <color rgb="FFFFC7CE"/>
      <color rgb="FFC6EFCE"/>
      <color rgb="FFFFEFCE"/>
      <color rgb="FFFFEB9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Verbrauch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'AUSWERTUNG Übersicht'!$D$8</c:f>
              <c:strCache>
                <c:ptCount val="1"/>
                <c:pt idx="0">
                  <c:v>Verbrauch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36-4CFA-BCE6-ED4CAEAAFEEC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36-4CFA-BCE6-ED4CAEAAFEEC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36-4CFA-BCE6-ED4CAEAAFE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('AUSWERTUNG Übersicht'!$C$9,'AUSWERTUNG Übersicht'!$C$10,'AUSWERTUNG Übersicht'!$C$12)</c:f>
              <c:strCache>
                <c:ptCount val="2"/>
                <c:pt idx="0">
                  <c:v>Wärme</c:v>
                </c:pt>
                <c:pt idx="1">
                  <c:v>Strom</c:v>
                </c:pt>
              </c:strCache>
            </c:strRef>
          </c:cat>
          <c:val>
            <c:numRef>
              <c:f>('AUSWERTUNG Übersicht'!$D$9,'AUSWERTUNG Übersicht'!$D$10,'AUSWERTUNG Übersicht'!$D$12)</c:f>
              <c:numCache>
                <c:formatCode>#,##0\ "kWh/a"</c:formatCode>
                <c:ptCount val="2"/>
                <c:pt idx="0">
                  <c:v>382609.90399191517</c:v>
                </c:pt>
                <c:pt idx="1">
                  <c:v>267323.94366197183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E36-4CFA-BCE6-ED4CAEAAF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'AUSWERTUNG Übersicht'!$E$23</c:f>
              <c:strCache>
                <c:ptCount val="1"/>
                <c:pt idx="0">
                  <c:v>Verbrauch</c:v>
                </c:pt>
              </c:strCache>
            </c:strRef>
          </c:tx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AC8-4A00-8C83-C6129A3AA346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AC8-4A00-8C83-C6129A3AA346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AC8-4A00-8C83-C6129A3AA346}"/>
              </c:ext>
            </c:extLst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AC8-4A00-8C83-C6129A3AA346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AC8-4A00-8C83-C6129A3AA346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AC8-4A00-8C83-C6129A3AA346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AC8-4A00-8C83-C6129A3AA346}"/>
              </c:ext>
            </c:extLst>
          </c:dPt>
          <c:dPt>
            <c:idx val="7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AC8-4A00-8C83-C6129A3AA346}"/>
              </c:ext>
            </c:extLst>
          </c:dPt>
          <c:dPt>
            <c:idx val="8"/>
            <c:bubble3D val="0"/>
            <c:spPr>
              <a:solidFill>
                <a:schemeClr val="tx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AC8-4A00-8C83-C6129A3AA346}"/>
              </c:ext>
            </c:extLst>
          </c:dPt>
          <c:dPt>
            <c:idx val="9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AC8-4A00-8C83-C6129A3AA346}"/>
              </c:ext>
            </c:extLst>
          </c:dPt>
          <c:dPt>
            <c:idx val="1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AC8-4A00-8C83-C6129A3AA346}"/>
              </c:ext>
            </c:extLst>
          </c:dPt>
          <c:dPt>
            <c:idx val="11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9AC8-4A00-8C83-C6129A3AA346}"/>
              </c:ext>
            </c:extLst>
          </c:dPt>
          <c:dPt>
            <c:idx val="12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9AC8-4A00-8C83-C6129A3AA346}"/>
              </c:ext>
            </c:extLst>
          </c:dPt>
          <c:dPt>
            <c:idx val="13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9AC8-4A00-8C83-C6129A3AA3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'AUSWERTUNG Übersicht'!$D$24:$D$37</c:f>
              <c:strCache>
                <c:ptCount val="14"/>
                <c:pt idx="0">
                  <c:v>Strom (Bereich Wärme)</c:v>
                </c:pt>
                <c:pt idx="1">
                  <c:v>Erdgas</c:v>
                </c:pt>
                <c:pt idx="2">
                  <c:v>Flüssiggas</c:v>
                </c:pt>
                <c:pt idx="3">
                  <c:v>Heizöl</c:v>
                </c:pt>
                <c:pt idx="4">
                  <c:v>Pellets</c:v>
                </c:pt>
                <c:pt idx="5">
                  <c:v>Hackschnitzel</c:v>
                </c:pt>
                <c:pt idx="6">
                  <c:v>Nah-/Fernwärme aus Heizwerken: Brennstoff Stein-/Braunkohle</c:v>
                </c:pt>
                <c:pt idx="7">
                  <c:v>Nah-/Fernwärme aus Heizwerken: gasförmige und flüssige Brennstoffe</c:v>
                </c:pt>
                <c:pt idx="8">
                  <c:v>Nah-/Fernwärme aus Heizwerken: erneuerbarer Brennstoff</c:v>
                </c:pt>
                <c:pt idx="9">
                  <c:v>Nah-/Fernwärme aus KWK: Brennstoff Stein-/Braunkohle</c:v>
                </c:pt>
                <c:pt idx="10">
                  <c:v>Nah-/Fernwärme aus KWK: gasförmige und flüssige Brennstoffe</c:v>
                </c:pt>
                <c:pt idx="11">
                  <c:v>Nah-/Fernwärme aus KWK: erneuerbarer Brennstoff</c:v>
                </c:pt>
                <c:pt idx="12">
                  <c:v>Steinkohle</c:v>
                </c:pt>
                <c:pt idx="13">
                  <c:v>Braunkohle</c:v>
                </c:pt>
              </c:strCache>
            </c:strRef>
          </c:cat>
          <c:val>
            <c:numRef>
              <c:f>'Berechnung Gebäude'!$CK$5:$CK$18</c:f>
              <c:numCache>
                <c:formatCode>#,##0</c:formatCode>
                <c:ptCount val="14"/>
                <c:pt idx="0">
                  <c:v>#N/A</c:v>
                </c:pt>
                <c:pt idx="1">
                  <c:v>13645.5785750379</c:v>
                </c:pt>
                <c:pt idx="2">
                  <c:v>#N/A</c:v>
                </c:pt>
                <c:pt idx="3">
                  <c:v>3411.394643759475</c:v>
                </c:pt>
                <c:pt idx="4">
                  <c:v>5848.1051035876708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9AC8-4A00-8C83-C6129A3AA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CO2-Emissionen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'AUSWERTUNG Übersicht'!$E$23</c:f>
              <c:strCache>
                <c:ptCount val="1"/>
                <c:pt idx="0">
                  <c:v>Verbrauch</c:v>
                </c:pt>
              </c:strCache>
            </c:strRef>
          </c:tx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999-461E-8749-62006AF00533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999-461E-8749-62006AF00533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999-461E-8749-62006AF00533}"/>
              </c:ext>
            </c:extLst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999-461E-8749-62006AF00533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999-461E-8749-62006AF00533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999-461E-8749-62006AF00533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999-461E-8749-62006AF00533}"/>
              </c:ext>
            </c:extLst>
          </c:dPt>
          <c:dPt>
            <c:idx val="7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999-461E-8749-62006AF00533}"/>
              </c:ext>
            </c:extLst>
          </c:dPt>
          <c:dPt>
            <c:idx val="8"/>
            <c:bubble3D val="0"/>
            <c:spPr>
              <a:solidFill>
                <a:schemeClr val="tx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999-461E-8749-62006AF00533}"/>
              </c:ext>
            </c:extLst>
          </c:dPt>
          <c:dPt>
            <c:idx val="9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999-461E-8749-62006AF00533}"/>
              </c:ext>
            </c:extLst>
          </c:dPt>
          <c:dPt>
            <c:idx val="1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999-461E-8749-62006AF00533}"/>
              </c:ext>
            </c:extLst>
          </c:dPt>
          <c:dPt>
            <c:idx val="11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0999-461E-8749-62006AF00533}"/>
              </c:ext>
            </c:extLst>
          </c:dPt>
          <c:dPt>
            <c:idx val="12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0999-461E-8749-62006AF00533}"/>
              </c:ext>
            </c:extLst>
          </c:dPt>
          <c:dPt>
            <c:idx val="13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0999-461E-8749-62006AF005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'AUSWERTUNG Übersicht'!$D$24:$D$37</c:f>
              <c:strCache>
                <c:ptCount val="14"/>
                <c:pt idx="0">
                  <c:v>Strom (Bereich Wärme)</c:v>
                </c:pt>
                <c:pt idx="1">
                  <c:v>Erdgas</c:v>
                </c:pt>
                <c:pt idx="2">
                  <c:v>Flüssiggas</c:v>
                </c:pt>
                <c:pt idx="3">
                  <c:v>Heizöl</c:v>
                </c:pt>
                <c:pt idx="4">
                  <c:v>Pellets</c:v>
                </c:pt>
                <c:pt idx="5">
                  <c:v>Hackschnitzel</c:v>
                </c:pt>
                <c:pt idx="6">
                  <c:v>Nah-/Fernwärme aus Heizwerken: Brennstoff Stein-/Braunkohle</c:v>
                </c:pt>
                <c:pt idx="7">
                  <c:v>Nah-/Fernwärme aus Heizwerken: gasförmige und flüssige Brennstoffe</c:v>
                </c:pt>
                <c:pt idx="8">
                  <c:v>Nah-/Fernwärme aus Heizwerken: erneuerbarer Brennstoff</c:v>
                </c:pt>
                <c:pt idx="9">
                  <c:v>Nah-/Fernwärme aus KWK: Brennstoff Stein-/Braunkohle</c:v>
                </c:pt>
                <c:pt idx="10">
                  <c:v>Nah-/Fernwärme aus KWK: gasförmige und flüssige Brennstoffe</c:v>
                </c:pt>
                <c:pt idx="11">
                  <c:v>Nah-/Fernwärme aus KWK: erneuerbarer Brennstoff</c:v>
                </c:pt>
                <c:pt idx="12">
                  <c:v>Steinkohle</c:v>
                </c:pt>
                <c:pt idx="13">
                  <c:v>Braunkohle</c:v>
                </c:pt>
              </c:strCache>
            </c:strRef>
          </c:cat>
          <c:val>
            <c:numRef>
              <c:f>'Berechnung Gebäude'!$CL$5:$CL$18</c:f>
              <c:numCache>
                <c:formatCode>#,##0</c:formatCode>
                <c:ptCount val="14"/>
                <c:pt idx="0">
                  <c:v>#N/A</c:v>
                </c:pt>
                <c:pt idx="1">
                  <c:v>47.090449722081871</c:v>
                </c:pt>
                <c:pt idx="2">
                  <c:v>#N/A</c:v>
                </c:pt>
                <c:pt idx="3">
                  <c:v>12.165032844871149</c:v>
                </c:pt>
                <c:pt idx="4">
                  <c:v>5.886306215260233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0999-461E-8749-62006AF00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/>
              <a:t>Kosten-Verbrauchs-Portfolio Wärme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'AUSWERTUNG Gebäude'!$C$10:$C$159</c:f>
              <c:strCache>
                <c:ptCount val="150"/>
                <c:pt idx="0">
                  <c:v>Schule</c:v>
                </c:pt>
                <c:pt idx="1">
                  <c:v>Kita</c:v>
                </c:pt>
                <c:pt idx="2">
                  <c:v>Rathaus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D29C9B"/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F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0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1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2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3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4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5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6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7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8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9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A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B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C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D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E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F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0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1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2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3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4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5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6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7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8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9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A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B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C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D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E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F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0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1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2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3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4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5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6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7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8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9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A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B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C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D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E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F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0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1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2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3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4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5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6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7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8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9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A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B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C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D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E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F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0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1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2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3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4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5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6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7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8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9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A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B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C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D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E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F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0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1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2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3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4-4B7D-4BFC-953A-3D38C0F2676C}"/>
                </c:ext>
                <c:ext xmlns:c15="http://schemas.microsoft.com/office/drawing/2012/chart" uri="{CE6537A1-D6FC-4f65-9D91-7224C49458BB}"/>
              </c:extLst>
            </c:dLbl>
            <c:dLbl>
              <c:idx val="1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5-4B7D-4BFC-953A-3D38C0F2676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'Berechnung Gebäude'!$Q$5:$Q$154</c:f>
              <c:numCache>
                <c:formatCode>0.0</c:formatCode>
                <c:ptCount val="150"/>
                <c:pt idx="0">
                  <c:v>98.105103587670555</c:v>
                </c:pt>
                <c:pt idx="1">
                  <c:v>56.060059192954597</c:v>
                </c:pt>
                <c:pt idx="2">
                  <c:v>147.1576553815058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</c:numCache>
            </c:numRef>
          </c:xVal>
          <c:yVal>
            <c:numRef>
              <c:f>'AUSWERTUNG Gebäude'!$M$10:$M$159</c:f>
              <c:numCache>
                <c:formatCode>#,##0\ "Euro/a"</c:formatCode>
                <c:ptCount val="150"/>
                <c:pt idx="0">
                  <c:v>13645.5785750379</c:v>
                </c:pt>
                <c:pt idx="1">
                  <c:v>3411.394643759475</c:v>
                </c:pt>
                <c:pt idx="2">
                  <c:v>5848.1051035876708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6-4B7D-4BFC-953A-3D38C0F26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048848"/>
        <c:axId val="413051200"/>
      </c:scatterChart>
      <c:scatterChart>
        <c:scatterStyle val="smoothMarker"/>
        <c:varyColors val="0"/>
        <c:ser>
          <c:idx val="1"/>
          <c:order val="1"/>
          <c:tx>
            <c:v>Verbrauchsmedian</c:v>
          </c:tx>
          <c:spPr>
            <a:ln w="28575" cap="rnd">
              <a:solidFill>
                <a:srgbClr val="D29C9B"/>
              </a:solidFill>
              <a:round/>
            </a:ln>
            <a:effectLst/>
          </c:spPr>
          <c:marker>
            <c:symbol val="none"/>
          </c:marker>
          <c:xVal>
            <c:numRef>
              <c:f>'AUSWERTUNG Gebäude'!$J$165:$J$166</c:f>
              <c:numCache>
                <c:formatCode>#,##0\ "kWh/m²a"</c:formatCode>
                <c:ptCount val="2"/>
                <c:pt idx="0">
                  <c:v>98.105103587670555</c:v>
                </c:pt>
                <c:pt idx="1">
                  <c:v>98.105103587670555</c:v>
                </c:pt>
              </c:numCache>
            </c:numRef>
          </c:xVal>
          <c:yVal>
            <c:numRef>
              <c:f>'AUSWERTUNG Gebäude'!$K$165:$K$166</c:f>
              <c:numCache>
                <c:formatCode>General</c:formatCode>
                <c:ptCount val="2"/>
                <c:pt idx="0">
                  <c:v>0</c:v>
                </c:pt>
                <c:pt idx="1">
                  <c:v>15010.136432541691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7-4B7D-4BFC-953A-3D38C0F2676C}"/>
            </c:ext>
          </c:extLst>
        </c:ser>
        <c:ser>
          <c:idx val="2"/>
          <c:order val="2"/>
          <c:tx>
            <c:v>Kostenmedian</c:v>
          </c:tx>
          <c:spPr>
            <a:ln w="28575" cap="rnd">
              <a:solidFill>
                <a:srgbClr val="D29C9B"/>
              </a:solidFill>
              <a:round/>
            </a:ln>
            <a:effectLst/>
          </c:spPr>
          <c:marker>
            <c:symbol val="none"/>
          </c:marker>
          <c:xVal>
            <c:numRef>
              <c:f>'AUSWERTUNG Gebäude'!$J$171:$J$172</c:f>
              <c:numCache>
                <c:formatCode>General</c:formatCode>
                <c:ptCount val="2"/>
                <c:pt idx="0">
                  <c:v>0</c:v>
                </c:pt>
                <c:pt idx="1">
                  <c:v>161.87342091965641</c:v>
                </c:pt>
              </c:numCache>
            </c:numRef>
          </c:xVal>
          <c:yVal>
            <c:numRef>
              <c:f>'AUSWERTUNG Gebäude'!$K$171:$K$172</c:f>
              <c:numCache>
                <c:formatCode>#,##0\ "Euro/a"</c:formatCode>
                <c:ptCount val="2"/>
                <c:pt idx="0">
                  <c:v>5848.1051035876708</c:v>
                </c:pt>
                <c:pt idx="1">
                  <c:v>5848.1051035876708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8-4B7D-4BFC-953A-3D38C0F26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050808"/>
        <c:axId val="413049632"/>
      </c:scatterChart>
      <c:valAx>
        <c:axId val="41304884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b="1"/>
                  <a:t>spez. Verbrauch [kWh/m²a]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051200"/>
        <c:crosses val="autoZero"/>
        <c:crossBetween val="midCat"/>
      </c:valAx>
      <c:valAx>
        <c:axId val="41305120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b="1"/>
                  <a:t>jährliche</a:t>
                </a:r>
                <a:r>
                  <a:rPr lang="de-DE" b="1" baseline="0"/>
                  <a:t> Kosten [Euro/a]</a:t>
                </a:r>
                <a:endParaRPr lang="de-DE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048848"/>
        <c:crosses val="autoZero"/>
        <c:crossBetween val="midCat"/>
      </c:valAx>
      <c:valAx>
        <c:axId val="41304963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13050808"/>
        <c:crosses val="max"/>
        <c:crossBetween val="midCat"/>
      </c:valAx>
      <c:valAx>
        <c:axId val="413050808"/>
        <c:scaling>
          <c:orientation val="minMax"/>
        </c:scaling>
        <c:delete val="1"/>
        <c:axPos val="t"/>
        <c:numFmt formatCode="#,##0\ &quot;kWh/m²a&quot;" sourceLinked="1"/>
        <c:majorTickMark val="out"/>
        <c:minorTickMark val="none"/>
        <c:tickLblPos val="nextTo"/>
        <c:crossAx val="41304963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/>
              <a:t>Kosten-Verbrauchs-Portfolio Strom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'AUSWERTUNG Gebäude'!$C$10:$C$159</c:f>
              <c:strCache>
                <c:ptCount val="150"/>
                <c:pt idx="0">
                  <c:v>Schule</c:v>
                </c:pt>
                <c:pt idx="1">
                  <c:v>Kita</c:v>
                </c:pt>
                <c:pt idx="2">
                  <c:v>Rathaus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7C6AE"/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F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0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1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2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3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4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5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6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7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8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9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A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B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C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D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E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F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0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1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2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3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4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5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6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7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8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9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A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B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C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D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E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F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0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1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2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3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4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5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6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7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8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9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A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B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C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D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E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F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0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1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2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3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4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5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6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7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8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9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A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B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C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D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E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F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0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1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2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3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4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5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6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7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8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9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A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B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C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D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E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F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0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1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2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3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4-DF82-4CEC-BD3F-9DEDC5B05E3F}"/>
                </c:ext>
                <c:ext xmlns:c15="http://schemas.microsoft.com/office/drawing/2012/chart" uri="{CE6537A1-D6FC-4f65-9D91-7224C49458BB}"/>
              </c:extLst>
            </c:dLbl>
            <c:dLbl>
              <c:idx val="1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5-DF82-4CEC-BD3F-9DEDC5B05E3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'Berechnung Gebäude'!$AO$5:$AO$154</c:f>
              <c:numCache>
                <c:formatCode>0.0</c:formatCode>
                <c:ptCount val="150"/>
                <c:pt idx="0">
                  <c:v>77.112676056338017</c:v>
                </c:pt>
                <c:pt idx="1">
                  <c:v>44.064386317907442</c:v>
                </c:pt>
                <c:pt idx="2">
                  <c:v>82.25352112676056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</c:numCache>
            </c:numRef>
          </c:xVal>
          <c:yVal>
            <c:numRef>
              <c:f>'AUSWERTUNG Gebäude'!$X$10:$X$159</c:f>
              <c:numCache>
                <c:formatCode>#,##0\ "Euro/a"</c:formatCode>
                <c:ptCount val="150"/>
                <c:pt idx="0">
                  <c:v>41126.760563380281</c:v>
                </c:pt>
                <c:pt idx="1">
                  <c:v>10281.69014084507</c:v>
                </c:pt>
                <c:pt idx="2">
                  <c:v>25704.225352112677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6-DF82-4CEC-BD3F-9DEDC5B05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044144"/>
        <c:axId val="321952384"/>
      </c:scatterChart>
      <c:scatterChart>
        <c:scatterStyle val="smoothMarker"/>
        <c:varyColors val="0"/>
        <c:ser>
          <c:idx val="1"/>
          <c:order val="1"/>
          <c:tx>
            <c:v>Verbrauchsmedian</c:v>
          </c:tx>
          <c:spPr>
            <a:ln w="28575" cap="rnd">
              <a:solidFill>
                <a:srgbClr val="F7C6AE"/>
              </a:solidFill>
              <a:round/>
            </a:ln>
            <a:effectLst/>
          </c:spPr>
          <c:marker>
            <c:symbol val="none"/>
          </c:marker>
          <c:xVal>
            <c:numRef>
              <c:f>'AUSWERTUNG Gebäude'!$U$165:$U$166</c:f>
              <c:numCache>
                <c:formatCode>#,##0\ "kWh/m²a"</c:formatCode>
                <c:ptCount val="2"/>
                <c:pt idx="0">
                  <c:v>77.112676056338017</c:v>
                </c:pt>
                <c:pt idx="1">
                  <c:v>77.112676056338017</c:v>
                </c:pt>
              </c:numCache>
            </c:numRef>
          </c:xVal>
          <c:yVal>
            <c:numRef>
              <c:f>'AUSWERTUNG Gebäude'!$V$165:$V$166</c:f>
              <c:numCache>
                <c:formatCode>General</c:formatCode>
                <c:ptCount val="2"/>
                <c:pt idx="0">
                  <c:v>0</c:v>
                </c:pt>
                <c:pt idx="1">
                  <c:v>45239.436619718312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7-DF82-4CEC-BD3F-9DEDC5B05E3F}"/>
            </c:ext>
          </c:extLst>
        </c:ser>
        <c:ser>
          <c:idx val="2"/>
          <c:order val="2"/>
          <c:tx>
            <c:v>Kostenmedian</c:v>
          </c:tx>
          <c:spPr>
            <a:ln w="28575" cap="rnd">
              <a:solidFill>
                <a:srgbClr val="F7C6AE"/>
              </a:solidFill>
              <a:round/>
            </a:ln>
            <a:effectLst/>
          </c:spPr>
          <c:marker>
            <c:symbol val="none"/>
          </c:marker>
          <c:xVal>
            <c:numRef>
              <c:f>'AUSWERTUNG Gebäude'!$U$171:$U$172</c:f>
              <c:numCache>
                <c:formatCode>General</c:formatCode>
                <c:ptCount val="2"/>
                <c:pt idx="0">
                  <c:v>0</c:v>
                </c:pt>
                <c:pt idx="1">
                  <c:v>90.478873239436624</c:v>
                </c:pt>
              </c:numCache>
            </c:numRef>
          </c:xVal>
          <c:yVal>
            <c:numRef>
              <c:f>'AUSWERTUNG Gebäude'!$V$171:$V$172</c:f>
              <c:numCache>
                <c:formatCode>#,##0\ "Euro/a"</c:formatCode>
                <c:ptCount val="2"/>
                <c:pt idx="0">
                  <c:v>25704.225352112677</c:v>
                </c:pt>
                <c:pt idx="1">
                  <c:v>25704.225352112677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8-DF82-4CEC-BD3F-9DEDC5B05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470576"/>
        <c:axId val="321955912"/>
      </c:scatterChart>
      <c:valAx>
        <c:axId val="41304414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b="1"/>
                  <a:t>spez. Verbrauch [kWh/m²a]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1952384"/>
        <c:crosses val="autoZero"/>
        <c:crossBetween val="midCat"/>
      </c:valAx>
      <c:valAx>
        <c:axId val="3219523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b="1"/>
                  <a:t>jährliche</a:t>
                </a:r>
                <a:r>
                  <a:rPr lang="de-DE" b="1" baseline="0"/>
                  <a:t> Kosten [Euro/a]</a:t>
                </a:r>
                <a:endParaRPr lang="de-DE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044144"/>
        <c:crosses val="autoZero"/>
        <c:crossBetween val="midCat"/>
      </c:valAx>
      <c:valAx>
        <c:axId val="32195591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20470576"/>
        <c:crosses val="max"/>
        <c:crossBetween val="midCat"/>
      </c:valAx>
      <c:valAx>
        <c:axId val="320470576"/>
        <c:scaling>
          <c:orientation val="minMax"/>
        </c:scaling>
        <c:delete val="1"/>
        <c:axPos val="t"/>
        <c:numFmt formatCode="#,##0\ &quot;kWh/m²a&quot;" sourceLinked="1"/>
        <c:majorTickMark val="out"/>
        <c:minorTickMark val="none"/>
        <c:tickLblPos val="nextTo"/>
        <c:crossAx val="32195591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/>
              <a:t>Kosten-Verbrauchs-Portfolio Wasser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'AUSWERTUNG Gebäude'!$C$10:$C$159</c:f>
              <c:strCache>
                <c:ptCount val="150"/>
                <c:pt idx="0">
                  <c:v>Schule</c:v>
                </c:pt>
                <c:pt idx="1">
                  <c:v>Kita</c:v>
                </c:pt>
                <c:pt idx="2">
                  <c:v>Rathaus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A6C-4A60-A92C-D29F6469C06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F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0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1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2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3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4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5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6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7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8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9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A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B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C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D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E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F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0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1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2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3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4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5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6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7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8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9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A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B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C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D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E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F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0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1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2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3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4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5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6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7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8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9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A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B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C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D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E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6F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0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1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2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3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4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5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6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7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8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9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A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B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C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D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E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7F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0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1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2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3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4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5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6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7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8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9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A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B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C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D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E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8F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0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1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2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3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4-2A6C-4A60-A92C-D29F6469C062}"/>
                </c:ext>
                <c:ext xmlns:c15="http://schemas.microsoft.com/office/drawing/2012/chart" uri="{CE6537A1-D6FC-4f65-9D91-7224C49458BB}"/>
              </c:extLst>
            </c:dLbl>
            <c:dLbl>
              <c:idx val="1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95-2A6C-4A60-A92C-D29F6469C06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'Berechnung Gebäude'!$BN$5:$BN$154</c:f>
              <c:numCache>
                <c:formatCode>0.0</c:formatCode>
                <c:ptCount val="1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</c:numCache>
            </c:numRef>
          </c:xVal>
          <c:yVal>
            <c:numRef>
              <c:f>'AUSWERTUNG Gebäude'!$AI$10:$AI$159</c:f>
              <c:numCache>
                <c:formatCode>#,##0\ "Euro/a"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6-2A6C-4A60-A92C-D29F6469C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336512"/>
        <c:axId val="415338864"/>
      </c:scatterChart>
      <c:scatterChart>
        <c:scatterStyle val="smoothMarker"/>
        <c:varyColors val="0"/>
        <c:ser>
          <c:idx val="1"/>
          <c:order val="1"/>
          <c:tx>
            <c:v>Verbrauchsmedian</c:v>
          </c:tx>
          <c:spPr>
            <a:ln w="28575" cap="rnd">
              <a:solidFill>
                <a:srgbClr val="B0BFD8"/>
              </a:solidFill>
              <a:round/>
            </a:ln>
            <a:effectLst/>
          </c:spPr>
          <c:marker>
            <c:symbol val="none"/>
          </c:marker>
          <c:xVal>
            <c:numRef>
              <c:f>'AUSWERTUNG Gebäude'!$AF$165:$AF$166</c:f>
              <c:numCache>
                <c:formatCode>#,##0\ "kWh/m²a"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'AUSWERTUNG Gebäude'!$AG$165:$AG$166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7-2A6C-4A60-A92C-D29F6469C062}"/>
            </c:ext>
          </c:extLst>
        </c:ser>
        <c:ser>
          <c:idx val="2"/>
          <c:order val="2"/>
          <c:tx>
            <c:v>Kostenmedian</c:v>
          </c:tx>
          <c:spPr>
            <a:ln w="28575" cap="rnd">
              <a:solidFill>
                <a:srgbClr val="B0BFD8"/>
              </a:solidFill>
              <a:round/>
            </a:ln>
            <a:effectLst/>
          </c:spPr>
          <c:marker>
            <c:symbol val="none"/>
          </c:marker>
          <c:xVal>
            <c:numRef>
              <c:f>'AUSWERTUNG Gebäude'!$AF$171:$AF$172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'AUSWERTUNG Gebäude'!$AG$171:$AG$172</c:f>
              <c:numCache>
                <c:formatCode>#,##0\ "Euro/a"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8-2A6C-4A60-A92C-D29F6469C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340040"/>
        <c:axId val="415336120"/>
      </c:scatterChart>
      <c:valAx>
        <c:axId val="41533651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b="1"/>
                  <a:t>spez. Verbrauch [l/m²a]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5338864"/>
        <c:crosses val="autoZero"/>
        <c:crossBetween val="midCat"/>
      </c:valAx>
      <c:valAx>
        <c:axId val="4153388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b="1"/>
                  <a:t>jährliche</a:t>
                </a:r>
                <a:r>
                  <a:rPr lang="de-DE" b="1" baseline="0"/>
                  <a:t> Kosten [Euro/a]</a:t>
                </a:r>
                <a:endParaRPr lang="de-DE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5336512"/>
        <c:crosses val="autoZero"/>
        <c:crossBetween val="midCat"/>
      </c:valAx>
      <c:valAx>
        <c:axId val="41533612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15340040"/>
        <c:crosses val="max"/>
        <c:crossBetween val="midCat"/>
      </c:valAx>
      <c:valAx>
        <c:axId val="415340040"/>
        <c:scaling>
          <c:orientation val="minMax"/>
        </c:scaling>
        <c:delete val="1"/>
        <c:axPos val="t"/>
        <c:numFmt formatCode="#,##0\ &quot;kWh/m²a&quot;" sourceLinked="1"/>
        <c:majorTickMark val="out"/>
        <c:minorTickMark val="none"/>
        <c:tickLblPos val="nextTo"/>
        <c:crossAx val="41533612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'AUSWERTUNG Übersicht'!$E$8</c:f>
              <c:strCache>
                <c:ptCount val="1"/>
                <c:pt idx="0">
                  <c:v>Kosten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840-449C-8460-0DDFF537E798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840-449C-8460-0DDFF537E798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840-449C-8460-0DDFF537E798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840-449C-8460-0DDFF537E7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'AUSWERTUNG Übersicht'!$C$9:$C$12</c:f>
              <c:strCache>
                <c:ptCount val="3"/>
                <c:pt idx="0">
                  <c:v>Wärme</c:v>
                </c:pt>
                <c:pt idx="1">
                  <c:v>Strom</c:v>
                </c:pt>
                <c:pt idx="2">
                  <c:v>Wasser</c:v>
                </c:pt>
              </c:strCache>
            </c:strRef>
          </c:cat>
          <c:val>
            <c:numRef>
              <c:f>'AUSWERTUNG Übersicht'!$E$9:$E$12</c:f>
              <c:numCache>
                <c:formatCode>#,##0\ "Euro/a"</c:formatCode>
                <c:ptCount val="3"/>
                <c:pt idx="0">
                  <c:v>22905.078322385045</c:v>
                </c:pt>
                <c:pt idx="1">
                  <c:v>77112.676056338038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840-449C-8460-0DDFF537E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240518518518518"/>
          <c:w val="1"/>
          <c:h val="0.117594814814814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'AUSWERTUNG Übersicht'!$F$8</c:f>
          <c:strCache>
            <c:ptCount val="1"/>
            <c:pt idx="0">
              <c:v>CO2-Emissionen</c:v>
            </c:pt>
          </c:strCache>
        </c:strRef>
      </c:tx>
      <c:layout>
        <c:manualLayout>
          <c:xMode val="edge"/>
          <c:yMode val="edge"/>
          <c:x val="0.26737704242451649"/>
          <c:y val="2.8222222222222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'AUSWERTUNG Übersicht'!$F$8</c:f>
              <c:strCache>
                <c:ptCount val="1"/>
                <c:pt idx="0">
                  <c:v>CO2-Emissionen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A90-4C32-9470-961EA674DCCC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A90-4C32-9470-961EA674DCCC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A90-4C32-9470-961EA674DCCC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A90-4C32-9470-961EA674DC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'AUSWERTUNG Übersicht'!$C$9:$C$12</c:f>
              <c:strCache>
                <c:ptCount val="3"/>
                <c:pt idx="0">
                  <c:v>Wärme</c:v>
                </c:pt>
                <c:pt idx="1">
                  <c:v>Strom</c:v>
                </c:pt>
                <c:pt idx="2">
                  <c:v>Wasser</c:v>
                </c:pt>
              </c:strCache>
            </c:strRef>
          </c:cat>
          <c:val>
            <c:numRef>
              <c:f>'AUSWERTUNG Übersicht'!$F$9:$F$12</c:f>
              <c:numCache>
                <c:formatCode>#,##0\ "t CO2/a"</c:formatCode>
                <c:ptCount val="3"/>
                <c:pt idx="0">
                  <c:v>65.141788782213254</c:v>
                </c:pt>
                <c:pt idx="1">
                  <c:v>149.70140845070421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A90-4C32-9470-961EA674D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263179047002887E-2"/>
          <c:y val="0.9159207407407407"/>
          <c:w val="0.89999974471403044"/>
          <c:h val="6.996814814814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'AUSWERTUNG Übersicht'!$E$23</c:f>
              <c:strCache>
                <c:ptCount val="1"/>
                <c:pt idx="0">
                  <c:v>Verbrauch</c:v>
                </c:pt>
              </c:strCache>
            </c:strRef>
          </c:tx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815-45C2-BAE6-A992489B31A6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815-45C2-BAE6-A992489B31A6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815-45C2-BAE6-A992489B31A6}"/>
              </c:ext>
            </c:extLst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815-45C2-BAE6-A992489B31A6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815-45C2-BAE6-A992489B31A6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815-45C2-BAE6-A992489B31A6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815-45C2-BAE6-A992489B31A6}"/>
              </c:ext>
            </c:extLst>
          </c:dPt>
          <c:dPt>
            <c:idx val="7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815-45C2-BAE6-A992489B31A6}"/>
              </c:ext>
            </c:extLst>
          </c:dPt>
          <c:dPt>
            <c:idx val="8"/>
            <c:bubble3D val="0"/>
            <c:spPr>
              <a:solidFill>
                <a:schemeClr val="tx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815-45C2-BAE6-A992489B31A6}"/>
              </c:ext>
            </c:extLst>
          </c:dPt>
          <c:dPt>
            <c:idx val="9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815-45C2-BAE6-A992489B31A6}"/>
              </c:ext>
            </c:extLst>
          </c:dPt>
          <c:dPt>
            <c:idx val="1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815-45C2-BAE6-A992489B31A6}"/>
              </c:ext>
            </c:extLst>
          </c:dPt>
          <c:dPt>
            <c:idx val="11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815-45C2-BAE6-A992489B31A6}"/>
              </c:ext>
            </c:extLst>
          </c:dPt>
          <c:dPt>
            <c:idx val="12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815-45C2-BAE6-A992489B31A6}"/>
              </c:ext>
            </c:extLst>
          </c:dPt>
          <c:dPt>
            <c:idx val="13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815-45C2-BAE6-A992489B31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'AUSWERTUNG Übersicht'!$D$24:$D$37</c:f>
              <c:strCache>
                <c:ptCount val="14"/>
                <c:pt idx="0">
                  <c:v>Strom (Bereich Wärme)</c:v>
                </c:pt>
                <c:pt idx="1">
                  <c:v>Erdgas</c:v>
                </c:pt>
                <c:pt idx="2">
                  <c:v>Flüssiggas</c:v>
                </c:pt>
                <c:pt idx="3">
                  <c:v>Heizöl</c:v>
                </c:pt>
                <c:pt idx="4">
                  <c:v>Pellets</c:v>
                </c:pt>
                <c:pt idx="5">
                  <c:v>Hackschnitzel</c:v>
                </c:pt>
                <c:pt idx="6">
                  <c:v>Nah-/Fernwärme aus Heizwerken: Brennstoff Stein-/Braunkohle</c:v>
                </c:pt>
                <c:pt idx="7">
                  <c:v>Nah-/Fernwärme aus Heizwerken: gasförmige und flüssige Brennstoffe</c:v>
                </c:pt>
                <c:pt idx="8">
                  <c:v>Nah-/Fernwärme aus Heizwerken: erneuerbarer Brennstoff</c:v>
                </c:pt>
                <c:pt idx="9">
                  <c:v>Nah-/Fernwärme aus KWK: Brennstoff Stein-/Braunkohle</c:v>
                </c:pt>
                <c:pt idx="10">
                  <c:v>Nah-/Fernwärme aus KWK: gasförmige und flüssige Brennstoffe</c:v>
                </c:pt>
                <c:pt idx="11">
                  <c:v>Nah-/Fernwärme aus KWK: erneuerbarer Brennstoff</c:v>
                </c:pt>
                <c:pt idx="12">
                  <c:v>Steinkohle</c:v>
                </c:pt>
                <c:pt idx="13">
                  <c:v>Braunkohle</c:v>
                </c:pt>
              </c:strCache>
            </c:strRef>
          </c:cat>
          <c:val>
            <c:numRef>
              <c:f>'Berechnung Gebäude'!$CJ$5:$CJ$18</c:f>
              <c:numCache>
                <c:formatCode>#,##0</c:formatCode>
                <c:ptCount val="14"/>
                <c:pt idx="0">
                  <c:v>#N/A</c:v>
                </c:pt>
                <c:pt idx="1">
                  <c:v>196210.20717534111</c:v>
                </c:pt>
                <c:pt idx="2">
                  <c:v>#N/A</c:v>
                </c:pt>
                <c:pt idx="3">
                  <c:v>39242.041435068219</c:v>
                </c:pt>
                <c:pt idx="4">
                  <c:v>147157.65538150581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2815-45C2-BAE6-A992489B3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Anteil Verbrauch, Kosten und CO2-Emissionen nach Nutzungsart (Bereich Wärme)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'AUSWERTUNG Übersicht'!$C$44</c:f>
              <c:strCache>
                <c:ptCount val="1"/>
                <c:pt idx="0">
                  <c:v>Büro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Übersicht'!$D$44:$F$44</c:f>
              <c:numCache>
                <c:formatCode>#,##0\ "Euro/a"</c:formatCode>
                <c:ptCount val="3"/>
                <c:pt idx="0" formatCode="#,##0\ &quot;kWh/a&quot;">
                  <c:v>147157.65538150581</c:v>
                </c:pt>
                <c:pt idx="1">
                  <c:v>5848.1051035876708</c:v>
                </c:pt>
                <c:pt idx="2" formatCode="#,##0\ &quot;t CO2/a&quot;">
                  <c:v>5.886306215260233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E-4E4E-B970-D5293F72B523}"/>
            </c:ext>
          </c:extLst>
        </c:ser>
        <c:ser>
          <c:idx val="1"/>
          <c:order val="1"/>
          <c:tx>
            <c:strRef>
              <c:f>'AUSWERTUNG Übersicht'!$C$45</c:f>
              <c:strCache>
                <c:ptCount val="1"/>
                <c:pt idx="0">
                  <c:v>Schulen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Übersicht'!$D$45:$F$45</c:f>
              <c:numCache>
                <c:formatCode>#,##0\ "Euro/a"</c:formatCode>
                <c:ptCount val="3"/>
                <c:pt idx="0" formatCode="#,##0\ &quot;kWh/a&quot;">
                  <c:v>235452.24861040933</c:v>
                </c:pt>
                <c:pt idx="1">
                  <c:v>17056.973218797375</c:v>
                </c:pt>
                <c:pt idx="2" formatCode="#,##0\ &quot;t CO2/a&quot;">
                  <c:v>59.25548256695302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CE-4E4E-B970-D5293F72B523}"/>
            </c:ext>
          </c:extLst>
        </c:ser>
        <c:ser>
          <c:idx val="2"/>
          <c:order val="2"/>
          <c:tx>
            <c:strRef>
              <c:f>'AUSWERTUNG Übersicht'!$C$46</c:f>
              <c:strCache>
                <c:ptCount val="1"/>
                <c:pt idx="0">
                  <c:v>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Übersicht'!$D$46:$F$46</c:f>
              <c:numCache>
                <c:formatCode>#,##0\ "Euro/a"</c:formatCode>
                <c:ptCount val="3"/>
                <c:pt idx="0" formatCode="#,##0\ &quot;kWh/a&quot;">
                  <c:v>0</c:v>
                </c:pt>
                <c:pt idx="1">
                  <c:v>0</c:v>
                </c:pt>
                <c:pt idx="2" formatCode="#,##0\ &quot;t CO2/a&quot;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FCE-4E4E-B970-D5293F72B523}"/>
            </c:ext>
          </c:extLst>
        </c:ser>
        <c:ser>
          <c:idx val="3"/>
          <c:order val="3"/>
          <c:tx>
            <c:strRef>
              <c:f>'AUSWERTUNG Übersicht'!$C$47</c:f>
              <c:strCache>
                <c:ptCount val="1"/>
                <c:pt idx="0">
                  <c:v>Bad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Übersicht'!$D$47:$F$47</c:f>
              <c:numCache>
                <c:formatCode>#,##0\ "Euro/a"</c:formatCode>
                <c:ptCount val="3"/>
                <c:pt idx="0" formatCode="#,##0\ &quot;kWh/a&quot;">
                  <c:v>0</c:v>
                </c:pt>
                <c:pt idx="1">
                  <c:v>0</c:v>
                </c:pt>
                <c:pt idx="2" formatCode="#,##0\ &quot;t CO2/a&quot;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FCE-4E4E-B970-D5293F72B523}"/>
            </c:ext>
          </c:extLst>
        </c:ser>
        <c:ser>
          <c:idx val="4"/>
          <c:order val="4"/>
          <c:tx>
            <c:strRef>
              <c:f>'AUSWERTUNG Übersicht'!$C$48</c:f>
              <c:strCache>
                <c:ptCount val="1"/>
                <c:pt idx="0">
                  <c:v>Kultur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Übersicht'!$D$48:$F$48</c:f>
              <c:numCache>
                <c:formatCode>#,##0\ "Euro/a"</c:formatCode>
                <c:ptCount val="3"/>
                <c:pt idx="0" formatCode="#,##0\ &quot;kWh/a&quot;">
                  <c:v>0</c:v>
                </c:pt>
                <c:pt idx="1">
                  <c:v>0</c:v>
                </c:pt>
                <c:pt idx="2" formatCode="#,##0\ &quot;t CO2/a&quot;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FCE-4E4E-B970-D5293F72B523}"/>
            </c:ext>
          </c:extLst>
        </c:ser>
        <c:ser>
          <c:idx val="5"/>
          <c:order val="5"/>
          <c:tx>
            <c:strRef>
              <c:f>'AUSWERTUNG Übersicht'!$C$49</c:f>
              <c:strCache>
                <c:ptCount val="1"/>
                <c:pt idx="0">
                  <c:v>Gemeinschaft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Übersicht'!$D$49:$F$49</c:f>
              <c:numCache>
                <c:formatCode>#,##0\ "Euro/a"</c:formatCode>
                <c:ptCount val="3"/>
                <c:pt idx="0" formatCode="#,##0\ &quot;kWh/a&quot;">
                  <c:v>0</c:v>
                </c:pt>
                <c:pt idx="1">
                  <c:v>0</c:v>
                </c:pt>
                <c:pt idx="2" formatCode="#,##0\ &quot;t CO2/a&quot;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FCE-4E4E-B970-D5293F72B523}"/>
            </c:ext>
          </c:extLst>
        </c:ser>
        <c:ser>
          <c:idx val="6"/>
          <c:order val="6"/>
          <c:tx>
            <c:strRef>
              <c:f>'AUSWERTUNG Übersicht'!$C$50</c:f>
              <c:strCache>
                <c:ptCount val="1"/>
                <c:pt idx="0">
                  <c:v>Handel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Übersicht'!$D$50:$F$50</c:f>
              <c:numCache>
                <c:formatCode>#,##0\ "Euro/a"</c:formatCode>
                <c:ptCount val="3"/>
                <c:pt idx="0" formatCode="#,##0\ &quot;kWh/a&quot;">
                  <c:v>0</c:v>
                </c:pt>
                <c:pt idx="1">
                  <c:v>0</c:v>
                </c:pt>
                <c:pt idx="2" formatCode="#,##0\ &quot;t CO2/a&quot;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FCE-4E4E-B970-D5293F72B523}"/>
            </c:ext>
          </c:extLst>
        </c:ser>
        <c:ser>
          <c:idx val="7"/>
          <c:order val="7"/>
          <c:tx>
            <c:strRef>
              <c:f>'AUSWERTUNG Übersicht'!$C$51</c:f>
              <c:strCache>
                <c:ptCount val="1"/>
                <c:pt idx="0">
                  <c:v>Tourismus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Übersicht'!$D$51:$F$51</c:f>
              <c:numCache>
                <c:formatCode>#,##0\ "Euro/a"</c:formatCode>
                <c:ptCount val="3"/>
                <c:pt idx="0" formatCode="#,##0\ &quot;kWh/a&quot;">
                  <c:v>0</c:v>
                </c:pt>
                <c:pt idx="1">
                  <c:v>0</c:v>
                </c:pt>
                <c:pt idx="2" formatCode="#,##0\ &quot;t CO2/a&quot;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FCE-4E4E-B970-D5293F72B523}"/>
            </c:ext>
          </c:extLst>
        </c:ser>
        <c:ser>
          <c:idx val="8"/>
          <c:order val="8"/>
          <c:tx>
            <c:strRef>
              <c:f>'AUSWERTUNG Übersicht'!$C$52</c:f>
              <c:strCache>
                <c:ptCount val="1"/>
                <c:pt idx="0">
                  <c:v>Sonstiges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Übersicht'!$D$52:$F$52</c:f>
              <c:numCache>
                <c:formatCode>#,##0\ "Euro/a"</c:formatCode>
                <c:ptCount val="3"/>
                <c:pt idx="0" formatCode="#,##0\ &quot;kWh/a&quot;">
                  <c:v>0</c:v>
                </c:pt>
                <c:pt idx="1">
                  <c:v>0</c:v>
                </c:pt>
                <c:pt idx="2" formatCode="#,##0\ &quot;t CO2/a&quot;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FCE-4E4E-B970-D5293F72B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3046104"/>
        <c:axId val="413043752"/>
      </c:barChart>
      <c:catAx>
        <c:axId val="413046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043752"/>
        <c:crosses val="autoZero"/>
        <c:auto val="1"/>
        <c:lblAlgn val="ctr"/>
        <c:lblOffset val="100"/>
        <c:noMultiLvlLbl val="0"/>
      </c:catAx>
      <c:valAx>
        <c:axId val="413043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04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Anteil Verbrauch, Kosten und CO2-Emissionen nach Nutzungsart (Bereich Strom)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'AUSWERTUNG Übersicht'!$C$59</c:f>
              <c:strCache>
                <c:ptCount val="1"/>
                <c:pt idx="0">
                  <c:v>Büro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Übersicht'!$D$59:$F$59</c:f>
              <c:numCache>
                <c:formatCode>#,##0\ "Euro/a"</c:formatCode>
                <c:ptCount val="3"/>
                <c:pt idx="0" formatCode="#,##0\ &quot;kWh/a&quot;">
                  <c:v>82253.521126760563</c:v>
                </c:pt>
                <c:pt idx="1">
                  <c:v>25704.225352112677</c:v>
                </c:pt>
                <c:pt idx="2" formatCode="#,##0\ &quot;t CO2/a&quot;">
                  <c:v>46.061971830985918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69-411B-BA0B-34ABB7361FCB}"/>
            </c:ext>
          </c:extLst>
        </c:ser>
        <c:ser>
          <c:idx val="1"/>
          <c:order val="1"/>
          <c:tx>
            <c:strRef>
              <c:f>'AUSWERTUNG Übersicht'!$C$60</c:f>
              <c:strCache>
                <c:ptCount val="1"/>
                <c:pt idx="0">
                  <c:v>Schulen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Übersicht'!$D$60:$F$60</c:f>
              <c:numCache>
                <c:formatCode>#,##0\ "Euro/a"</c:formatCode>
                <c:ptCount val="3"/>
                <c:pt idx="0" formatCode="#,##0\ &quot;kWh/a&quot;">
                  <c:v>185070.42253521126</c:v>
                </c:pt>
                <c:pt idx="1">
                  <c:v>51408.450704225354</c:v>
                </c:pt>
                <c:pt idx="2" formatCode="#,##0\ &quot;t CO2/a&quot;">
                  <c:v>103.6394366197183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69-411B-BA0B-34ABB7361FCB}"/>
            </c:ext>
          </c:extLst>
        </c:ser>
        <c:ser>
          <c:idx val="2"/>
          <c:order val="2"/>
          <c:tx>
            <c:strRef>
              <c:f>'AUSWERTUNG Übersicht'!$C$61</c:f>
              <c:strCache>
                <c:ptCount val="1"/>
                <c:pt idx="0">
                  <c:v>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Übersicht'!$D$61:$F$61</c:f>
              <c:numCache>
                <c:formatCode>#,##0\ "Euro/a"</c:formatCode>
                <c:ptCount val="3"/>
                <c:pt idx="0" formatCode="#,##0\ &quot;kWh/a&quot;">
                  <c:v>0</c:v>
                </c:pt>
                <c:pt idx="1">
                  <c:v>0</c:v>
                </c:pt>
                <c:pt idx="2" formatCode="#,##0\ &quot;t CO2/a&quot;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69-411B-BA0B-34ABB7361FCB}"/>
            </c:ext>
          </c:extLst>
        </c:ser>
        <c:ser>
          <c:idx val="3"/>
          <c:order val="3"/>
          <c:tx>
            <c:strRef>
              <c:f>'AUSWERTUNG Übersicht'!$C$62</c:f>
              <c:strCache>
                <c:ptCount val="1"/>
                <c:pt idx="0">
                  <c:v>Bad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Übersicht'!$D$62:$F$62</c:f>
              <c:numCache>
                <c:formatCode>#,##0\ "Euro/a"</c:formatCode>
                <c:ptCount val="3"/>
                <c:pt idx="0" formatCode="#,##0\ &quot;kWh/a&quot;">
                  <c:v>0</c:v>
                </c:pt>
                <c:pt idx="1">
                  <c:v>0</c:v>
                </c:pt>
                <c:pt idx="2" formatCode="#,##0\ &quot;t CO2/a&quot;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869-411B-BA0B-34ABB7361FCB}"/>
            </c:ext>
          </c:extLst>
        </c:ser>
        <c:ser>
          <c:idx val="4"/>
          <c:order val="4"/>
          <c:tx>
            <c:strRef>
              <c:f>'AUSWERTUNG Übersicht'!$C$63</c:f>
              <c:strCache>
                <c:ptCount val="1"/>
                <c:pt idx="0">
                  <c:v>Kultur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Übersicht'!$D$63:$F$63</c:f>
              <c:numCache>
                <c:formatCode>#,##0\ "Euro/a"</c:formatCode>
                <c:ptCount val="3"/>
                <c:pt idx="0" formatCode="#,##0\ &quot;kWh/a&quot;">
                  <c:v>0</c:v>
                </c:pt>
                <c:pt idx="1">
                  <c:v>0</c:v>
                </c:pt>
                <c:pt idx="2" formatCode="#,##0\ &quot;t CO2/a&quot;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869-411B-BA0B-34ABB7361FCB}"/>
            </c:ext>
          </c:extLst>
        </c:ser>
        <c:ser>
          <c:idx val="5"/>
          <c:order val="5"/>
          <c:tx>
            <c:strRef>
              <c:f>'AUSWERTUNG Übersicht'!$C$64</c:f>
              <c:strCache>
                <c:ptCount val="1"/>
                <c:pt idx="0">
                  <c:v>Gemeinschaft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Übersicht'!$D$64:$F$64</c:f>
              <c:numCache>
                <c:formatCode>#,##0\ "Euro/a"</c:formatCode>
                <c:ptCount val="3"/>
                <c:pt idx="0" formatCode="#,##0\ &quot;kWh/a&quot;">
                  <c:v>0</c:v>
                </c:pt>
                <c:pt idx="1">
                  <c:v>0</c:v>
                </c:pt>
                <c:pt idx="2" formatCode="#,##0\ &quot;t CO2/a&quot;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869-411B-BA0B-34ABB7361FCB}"/>
            </c:ext>
          </c:extLst>
        </c:ser>
        <c:ser>
          <c:idx val="6"/>
          <c:order val="6"/>
          <c:tx>
            <c:strRef>
              <c:f>'AUSWERTUNG Übersicht'!$C$65</c:f>
              <c:strCache>
                <c:ptCount val="1"/>
                <c:pt idx="0">
                  <c:v>Handel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Übersicht'!$D$65:$F$65</c:f>
              <c:numCache>
                <c:formatCode>#,##0\ "Euro/a"</c:formatCode>
                <c:ptCount val="3"/>
                <c:pt idx="0" formatCode="#,##0\ &quot;kWh/a&quot;">
                  <c:v>0</c:v>
                </c:pt>
                <c:pt idx="1">
                  <c:v>0</c:v>
                </c:pt>
                <c:pt idx="2" formatCode="#,##0\ &quot;t CO2/a&quot;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869-411B-BA0B-34ABB7361FCB}"/>
            </c:ext>
          </c:extLst>
        </c:ser>
        <c:ser>
          <c:idx val="7"/>
          <c:order val="7"/>
          <c:tx>
            <c:strRef>
              <c:f>'AUSWERTUNG Übersicht'!$C$66</c:f>
              <c:strCache>
                <c:ptCount val="1"/>
                <c:pt idx="0">
                  <c:v>Tourismus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Übersicht'!$D$66:$F$66</c:f>
              <c:numCache>
                <c:formatCode>#,##0\ "Euro/a"</c:formatCode>
                <c:ptCount val="3"/>
                <c:pt idx="0" formatCode="#,##0\ &quot;kWh/a&quot;">
                  <c:v>0</c:v>
                </c:pt>
                <c:pt idx="1">
                  <c:v>0</c:v>
                </c:pt>
                <c:pt idx="2" formatCode="#,##0\ &quot;t CO2/a&quot;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869-411B-BA0B-34ABB7361FCB}"/>
            </c:ext>
          </c:extLst>
        </c:ser>
        <c:ser>
          <c:idx val="8"/>
          <c:order val="8"/>
          <c:tx>
            <c:strRef>
              <c:f>'AUSWERTUNG Übersicht'!$C$67</c:f>
              <c:strCache>
                <c:ptCount val="1"/>
                <c:pt idx="0">
                  <c:v>Sonstiges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Übersicht'!$D$67:$F$67</c:f>
              <c:numCache>
                <c:formatCode>#,##0\ "Euro/a"</c:formatCode>
                <c:ptCount val="3"/>
                <c:pt idx="0" formatCode="#,##0\ &quot;kWh/a&quot;">
                  <c:v>0</c:v>
                </c:pt>
                <c:pt idx="1">
                  <c:v>0</c:v>
                </c:pt>
                <c:pt idx="2" formatCode="#,##0\ &quot;t CO2/a&quot;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869-411B-BA0B-34ABB7361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3047280"/>
        <c:axId val="413046496"/>
      </c:barChart>
      <c:catAx>
        <c:axId val="4130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046496"/>
        <c:crosses val="autoZero"/>
        <c:auto val="1"/>
        <c:lblAlgn val="ctr"/>
        <c:lblOffset val="100"/>
        <c:noMultiLvlLbl val="0"/>
      </c:catAx>
      <c:valAx>
        <c:axId val="41304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04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Anteil Verbrauch, Kosten und CO2-Emissionen nach Nutzungsart (Bereich Wasser)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'AUSWERTUNG Übersicht'!$C$74</c:f>
              <c:strCache>
                <c:ptCount val="1"/>
                <c:pt idx="0">
                  <c:v>Büro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Übersicht'!$D$74:$F$74</c:f>
              <c:numCache>
                <c:formatCode>#,##0\ "Euro/a"</c:formatCode>
                <c:ptCount val="3"/>
                <c:pt idx="0" formatCode="#,##0\ &quot;l/a&quot;">
                  <c:v>0</c:v>
                </c:pt>
                <c:pt idx="1">
                  <c:v>0</c:v>
                </c:pt>
                <c:pt idx="2" formatCode="#,##0\ &quot;t CO2/a&quot;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3F-42A8-87E4-3717FD66DA56}"/>
            </c:ext>
          </c:extLst>
        </c:ser>
        <c:ser>
          <c:idx val="1"/>
          <c:order val="1"/>
          <c:tx>
            <c:strRef>
              <c:f>'AUSWERTUNG Übersicht'!$C$75</c:f>
              <c:strCache>
                <c:ptCount val="1"/>
                <c:pt idx="0">
                  <c:v>Schulen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Übersicht'!$D$75:$F$75</c:f>
              <c:numCache>
                <c:formatCode>#,##0\ "Euro/a"</c:formatCode>
                <c:ptCount val="3"/>
                <c:pt idx="0" formatCode="#,##0\ &quot;l/a&quot;">
                  <c:v>0</c:v>
                </c:pt>
                <c:pt idx="1">
                  <c:v>0</c:v>
                </c:pt>
                <c:pt idx="2" formatCode="#,##0\ &quot;t CO2/a&quot;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3F-42A8-87E4-3717FD66DA56}"/>
            </c:ext>
          </c:extLst>
        </c:ser>
        <c:ser>
          <c:idx val="2"/>
          <c:order val="2"/>
          <c:tx>
            <c:strRef>
              <c:f>'AUSWERTUNG Übersicht'!$C$76</c:f>
              <c:strCache>
                <c:ptCount val="1"/>
                <c:pt idx="0">
                  <c:v>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Übersicht'!$D$76:$F$76</c:f>
              <c:numCache>
                <c:formatCode>#,##0\ "Euro/a"</c:formatCode>
                <c:ptCount val="3"/>
                <c:pt idx="0" formatCode="#,##0\ &quot;l/a&quot;">
                  <c:v>0</c:v>
                </c:pt>
                <c:pt idx="1">
                  <c:v>0</c:v>
                </c:pt>
                <c:pt idx="2" formatCode="#,##0\ &quot;t CO2/a&quot;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43F-42A8-87E4-3717FD66DA56}"/>
            </c:ext>
          </c:extLst>
        </c:ser>
        <c:ser>
          <c:idx val="3"/>
          <c:order val="3"/>
          <c:tx>
            <c:strRef>
              <c:f>'AUSWERTUNG Übersicht'!$C$77</c:f>
              <c:strCache>
                <c:ptCount val="1"/>
                <c:pt idx="0">
                  <c:v>Bad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Übersicht'!$D$77:$F$77</c:f>
              <c:numCache>
                <c:formatCode>#,##0\ "Euro/a"</c:formatCode>
                <c:ptCount val="3"/>
                <c:pt idx="0" formatCode="#,##0\ &quot;l/a&quot;">
                  <c:v>0</c:v>
                </c:pt>
                <c:pt idx="1">
                  <c:v>0</c:v>
                </c:pt>
                <c:pt idx="2" formatCode="#,##0\ &quot;t CO2/a&quot;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43F-42A8-87E4-3717FD66DA56}"/>
            </c:ext>
          </c:extLst>
        </c:ser>
        <c:ser>
          <c:idx val="4"/>
          <c:order val="4"/>
          <c:tx>
            <c:strRef>
              <c:f>'AUSWERTUNG Übersicht'!$C$78</c:f>
              <c:strCache>
                <c:ptCount val="1"/>
                <c:pt idx="0">
                  <c:v>Kultur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Übersicht'!$D$78:$F$78</c:f>
              <c:numCache>
                <c:formatCode>#,##0\ "Euro/a"</c:formatCode>
                <c:ptCount val="3"/>
                <c:pt idx="0" formatCode="#,##0\ &quot;l/a&quot;">
                  <c:v>0</c:v>
                </c:pt>
                <c:pt idx="1">
                  <c:v>0</c:v>
                </c:pt>
                <c:pt idx="2" formatCode="#,##0\ &quot;t CO2/a&quot;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43F-42A8-87E4-3717FD66DA56}"/>
            </c:ext>
          </c:extLst>
        </c:ser>
        <c:ser>
          <c:idx val="5"/>
          <c:order val="5"/>
          <c:tx>
            <c:strRef>
              <c:f>'AUSWERTUNG Übersicht'!$C$79</c:f>
              <c:strCache>
                <c:ptCount val="1"/>
                <c:pt idx="0">
                  <c:v>Gemeinschaft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Übersicht'!$D$79:$F$79</c:f>
              <c:numCache>
                <c:formatCode>#,##0\ "Euro/a"</c:formatCode>
                <c:ptCount val="3"/>
                <c:pt idx="0" formatCode="#,##0\ &quot;l/a&quot;">
                  <c:v>0</c:v>
                </c:pt>
                <c:pt idx="1">
                  <c:v>0</c:v>
                </c:pt>
                <c:pt idx="2" formatCode="#,##0\ &quot;t CO2/a&quot;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43F-42A8-87E4-3717FD66DA56}"/>
            </c:ext>
          </c:extLst>
        </c:ser>
        <c:ser>
          <c:idx val="6"/>
          <c:order val="6"/>
          <c:tx>
            <c:strRef>
              <c:f>'AUSWERTUNG Übersicht'!$C$80</c:f>
              <c:strCache>
                <c:ptCount val="1"/>
                <c:pt idx="0">
                  <c:v>Handel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Übersicht'!$D$80:$F$80</c:f>
              <c:numCache>
                <c:formatCode>#,##0\ "Euro/a"</c:formatCode>
                <c:ptCount val="3"/>
                <c:pt idx="0" formatCode="#,##0\ &quot;l/a&quot;">
                  <c:v>0</c:v>
                </c:pt>
                <c:pt idx="1">
                  <c:v>0</c:v>
                </c:pt>
                <c:pt idx="2" formatCode="#,##0\ &quot;t CO2/a&quot;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43F-42A8-87E4-3717FD66DA56}"/>
            </c:ext>
          </c:extLst>
        </c:ser>
        <c:ser>
          <c:idx val="7"/>
          <c:order val="7"/>
          <c:tx>
            <c:strRef>
              <c:f>'AUSWERTUNG Übersicht'!$C$81</c:f>
              <c:strCache>
                <c:ptCount val="1"/>
                <c:pt idx="0">
                  <c:v>Tourismus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Übersicht'!$D$81:$F$81</c:f>
              <c:numCache>
                <c:formatCode>#,##0\ "Euro/a"</c:formatCode>
                <c:ptCount val="3"/>
                <c:pt idx="0" formatCode="#,##0\ &quot;l/a&quot;">
                  <c:v>0</c:v>
                </c:pt>
                <c:pt idx="1">
                  <c:v>0</c:v>
                </c:pt>
                <c:pt idx="2" formatCode="#,##0\ &quot;t CO2/a&quot;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F-42A8-87E4-3717FD66DA56}"/>
            </c:ext>
          </c:extLst>
        </c:ser>
        <c:ser>
          <c:idx val="8"/>
          <c:order val="8"/>
          <c:tx>
            <c:strRef>
              <c:f>'AUSWERTUNG Übersicht'!$C$82</c:f>
              <c:strCache>
                <c:ptCount val="1"/>
                <c:pt idx="0">
                  <c:v>Sonstiges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'AUSWERTUNG Übersicht'!$D$43:$F$43</c:f>
              <c:strCache>
                <c:ptCount val="3"/>
                <c:pt idx="0">
                  <c:v>Verbrauch</c:v>
                </c:pt>
                <c:pt idx="1">
                  <c:v>Kosten</c:v>
                </c:pt>
                <c:pt idx="2">
                  <c:v>CO2-Emissionen</c:v>
                </c:pt>
              </c:strCache>
            </c:strRef>
          </c:cat>
          <c:val>
            <c:numRef>
              <c:f>'AUSWERTUNG Übersicht'!$D$82:$F$82</c:f>
              <c:numCache>
                <c:formatCode>#,##0\ "Euro/a"</c:formatCode>
                <c:ptCount val="3"/>
                <c:pt idx="0" formatCode="#,##0\ &quot;l/a&quot;">
                  <c:v>0</c:v>
                </c:pt>
                <c:pt idx="1">
                  <c:v>0</c:v>
                </c:pt>
                <c:pt idx="2" formatCode="#,##0\ &quot;t CO2/a&quot;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43F-42A8-87E4-3717FD66D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3045320"/>
        <c:axId val="413045712"/>
      </c:barChart>
      <c:catAx>
        <c:axId val="413045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045712"/>
        <c:crosses val="autoZero"/>
        <c:auto val="1"/>
        <c:lblAlgn val="ctr"/>
        <c:lblOffset val="100"/>
        <c:noMultiLvlLbl val="0"/>
      </c:catAx>
      <c:valAx>
        <c:axId val="41304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045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gi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image" Target="../media/image1.gif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23101</xdr:colOff>
      <xdr:row>0</xdr:row>
      <xdr:rowOff>409813</xdr:rowOff>
    </xdr:from>
    <xdr:to>
      <xdr:col>2</xdr:col>
      <xdr:colOff>1405523</xdr:colOff>
      <xdr:row>2</xdr:row>
      <xdr:rowOff>538171</xdr:rowOff>
    </xdr:to>
    <xdr:pic>
      <xdr:nvPicPr>
        <xdr:cNvPr id="2" name="Grafik 1" descr="saena-logo+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501" y="409813"/>
          <a:ext cx="1684020" cy="1033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409575</xdr:rowOff>
    </xdr:from>
    <xdr:to>
      <xdr:col>2</xdr:col>
      <xdr:colOff>1329194</xdr:colOff>
      <xdr:row>2</xdr:row>
      <xdr:rowOff>539054</xdr:rowOff>
    </xdr:to>
    <xdr:pic>
      <xdr:nvPicPr>
        <xdr:cNvPr id="2" name="Grafik 1" descr="saena-logo+.gif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409575"/>
          <a:ext cx="1662569" cy="10248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870857</xdr:colOff>
      <xdr:row>1</xdr:row>
      <xdr:rowOff>26253</xdr:rowOff>
    </xdr:from>
    <xdr:to>
      <xdr:col>2</xdr:col>
      <xdr:colOff>1333436</xdr:colOff>
      <xdr:row>2</xdr:row>
      <xdr:rowOff>590840</xdr:rowOff>
    </xdr:to>
    <xdr:pic>
      <xdr:nvPicPr>
        <xdr:cNvPr id="5" name="Grafik 4" descr="saena-logo+.gif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0857" y="472567"/>
          <a:ext cx="1681779" cy="1032673"/>
        </a:xfrm>
        <a:prstGeom prst="rect">
          <a:avLst/>
        </a:prstGeom>
      </xdr:spPr>
    </xdr:pic>
    <xdr:clientData/>
  </xdr:twoCellAnchor>
  <xdr:twoCellAnchor>
    <xdr:from>
      <xdr:col>1</xdr:col>
      <xdr:colOff>179293</xdr:colOff>
      <xdr:row>17</xdr:row>
      <xdr:rowOff>53790</xdr:rowOff>
    </xdr:from>
    <xdr:to>
      <xdr:col>3</xdr:col>
      <xdr:colOff>942975</xdr:colOff>
      <xdr:row>17</xdr:row>
      <xdr:rowOff>2753790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876300</xdr:colOff>
      <xdr:row>17</xdr:row>
      <xdr:rowOff>35299</xdr:rowOff>
    </xdr:from>
    <xdr:to>
      <xdr:col>5</xdr:col>
      <xdr:colOff>523875</xdr:colOff>
      <xdr:row>17</xdr:row>
      <xdr:rowOff>2735299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400049</xdr:colOff>
      <xdr:row>17</xdr:row>
      <xdr:rowOff>8965</xdr:rowOff>
    </xdr:from>
    <xdr:to>
      <xdr:col>6</xdr:col>
      <xdr:colOff>1570447</xdr:colOff>
      <xdr:row>17</xdr:row>
      <xdr:rowOff>2708965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90285</xdr:colOff>
      <xdr:row>38</xdr:row>
      <xdr:rowOff>205547</xdr:rowOff>
    </xdr:from>
    <xdr:to>
      <xdr:col>3</xdr:col>
      <xdr:colOff>879456</xdr:colOff>
      <xdr:row>38</xdr:row>
      <xdr:rowOff>2725547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1283235</xdr:colOff>
      <xdr:row>38</xdr:row>
      <xdr:rowOff>44823</xdr:rowOff>
    </xdr:from>
    <xdr:to>
      <xdr:col>5</xdr:col>
      <xdr:colOff>521578</xdr:colOff>
      <xdr:row>38</xdr:row>
      <xdr:rowOff>2744823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707573</xdr:colOff>
      <xdr:row>38</xdr:row>
      <xdr:rowOff>21770</xdr:rowOff>
    </xdr:from>
    <xdr:to>
      <xdr:col>6</xdr:col>
      <xdr:colOff>1676745</xdr:colOff>
      <xdr:row>38</xdr:row>
      <xdr:rowOff>2721770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174171</xdr:colOff>
      <xdr:row>52</xdr:row>
      <xdr:rowOff>163285</xdr:rowOff>
    </xdr:from>
    <xdr:to>
      <xdr:col>6</xdr:col>
      <xdr:colOff>1665514</xdr:colOff>
      <xdr:row>53</xdr:row>
      <xdr:rowOff>2699999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174171</xdr:colOff>
      <xdr:row>67</xdr:row>
      <xdr:rowOff>163285</xdr:rowOff>
    </xdr:from>
    <xdr:to>
      <xdr:col>6</xdr:col>
      <xdr:colOff>1665514</xdr:colOff>
      <xdr:row>68</xdr:row>
      <xdr:rowOff>2699999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174171</xdr:colOff>
      <xdr:row>82</xdr:row>
      <xdr:rowOff>163285</xdr:rowOff>
    </xdr:from>
    <xdr:to>
      <xdr:col>6</xdr:col>
      <xdr:colOff>1665514</xdr:colOff>
      <xdr:row>83</xdr:row>
      <xdr:rowOff>2699999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1306285</xdr:colOff>
      <xdr:row>38</xdr:row>
      <xdr:rowOff>206828</xdr:rowOff>
    </xdr:from>
    <xdr:to>
      <xdr:col>5</xdr:col>
      <xdr:colOff>364628</xdr:colOff>
      <xdr:row>38</xdr:row>
      <xdr:rowOff>2726828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870856</xdr:colOff>
      <xdr:row>38</xdr:row>
      <xdr:rowOff>217713</xdr:rowOff>
    </xdr:from>
    <xdr:to>
      <xdr:col>6</xdr:col>
      <xdr:colOff>1660028</xdr:colOff>
      <xdr:row>38</xdr:row>
      <xdr:rowOff>2737713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23101</xdr:colOff>
      <xdr:row>0</xdr:row>
      <xdr:rowOff>409813</xdr:rowOff>
    </xdr:from>
    <xdr:to>
      <xdr:col>2</xdr:col>
      <xdr:colOff>1396616</xdr:colOff>
      <xdr:row>2</xdr:row>
      <xdr:rowOff>538171</xdr:rowOff>
    </xdr:to>
    <xdr:pic>
      <xdr:nvPicPr>
        <xdr:cNvPr id="2" name="Grafik 1" descr="saena-logo+.gif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501" y="409813"/>
          <a:ext cx="1681779" cy="1035138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17</xdr:col>
      <xdr:colOff>0</xdr:colOff>
      <xdr:row>7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</xdr:row>
      <xdr:rowOff>0</xdr:rowOff>
    </xdr:from>
    <xdr:to>
      <xdr:col>28</xdr:col>
      <xdr:colOff>-1</xdr:colOff>
      <xdr:row>7</xdr:row>
      <xdr:rowOff>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0</xdr:colOff>
      <xdr:row>6</xdr:row>
      <xdr:rowOff>0</xdr:rowOff>
    </xdr:from>
    <xdr:to>
      <xdr:col>39</xdr:col>
      <xdr:colOff>0</xdr:colOff>
      <xdr:row>7</xdr:row>
      <xdr:rowOff>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258535</xdr:colOff>
      <xdr:row>0</xdr:row>
      <xdr:rowOff>367393</xdr:rowOff>
    </xdr:from>
    <xdr:to>
      <xdr:col>2</xdr:col>
      <xdr:colOff>1359906</xdr:colOff>
      <xdr:row>2</xdr:row>
      <xdr:rowOff>495751</xdr:rowOff>
    </xdr:to>
    <xdr:pic>
      <xdr:nvPicPr>
        <xdr:cNvPr id="4" name="Grafik 3" descr="saena-logo+.gif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8535" y="367393"/>
          <a:ext cx="1645657" cy="1026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45721</xdr:colOff>
      <xdr:row>0</xdr:row>
      <xdr:rowOff>132522</xdr:rowOff>
    </xdr:from>
    <xdr:to>
      <xdr:col>9</xdr:col>
      <xdr:colOff>642926</xdr:colOff>
      <xdr:row>29</xdr:row>
      <xdr:rowOff>147762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2525" y="132522"/>
          <a:ext cx="5616466" cy="481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64"/>
  <sheetViews>
    <sheetView showGridLines="0" tabSelected="1" zoomScale="70" zoomScaleNormal="70" workbookViewId="0">
      <pane xSplit="3" topLeftCell="D1" activePane="topRight" state="frozen"/>
      <selection activeCell="A10" sqref="A10"/>
      <selection pane="topRight" activeCell="G2" sqref="G2"/>
    </sheetView>
  </sheetViews>
  <sheetFormatPr baseColWidth="10" defaultRowHeight="12.75" x14ac:dyDescent="0.2"/>
  <cols>
    <col min="1" max="1" width="3.5" customWidth="1"/>
    <col min="2" max="2" width="3.625" style="18" customWidth="1"/>
    <col min="3" max="3" width="30.625" customWidth="1"/>
    <col min="4" max="4" width="20.625" customWidth="1"/>
    <col min="5" max="5" width="50.125" bestFit="1" customWidth="1"/>
    <col min="6" max="6" width="12.875" customWidth="1"/>
    <col min="7" max="7" width="3.625" customWidth="1"/>
    <col min="8" max="8" width="14.75" customWidth="1"/>
    <col min="9" max="9" width="14.625" customWidth="1"/>
    <col min="10" max="10" width="46.5" customWidth="1"/>
    <col min="11" max="11" width="16.25" customWidth="1"/>
    <col min="12" max="12" width="13.875" customWidth="1"/>
    <col min="13" max="13" width="3.625" customWidth="1"/>
    <col min="14" max="15" width="12.75" customWidth="1"/>
    <col min="16" max="16" width="16.5" bestFit="1" customWidth="1"/>
    <col min="17" max="17" width="13.125" bestFit="1" customWidth="1"/>
    <col min="18" max="18" width="3.625" customWidth="1"/>
    <col min="19" max="20" width="12.75" customWidth="1"/>
    <col min="21" max="21" width="16.5" bestFit="1" customWidth="1"/>
    <col min="22" max="22" width="13.125" bestFit="1" customWidth="1"/>
    <col min="23" max="23" width="3.625" customWidth="1"/>
  </cols>
  <sheetData>
    <row r="1" spans="2:23" ht="34.9" customHeight="1" x14ac:dyDescent="0.2"/>
    <row r="2" spans="2:23" ht="36.6" customHeight="1" x14ac:dyDescent="0.45">
      <c r="D2" s="45" t="s">
        <v>203</v>
      </c>
      <c r="I2" s="27"/>
      <c r="J2" s="27"/>
    </row>
    <row r="3" spans="2:23" ht="57.75" customHeight="1" x14ac:dyDescent="0.2">
      <c r="D3" s="46" t="s">
        <v>265</v>
      </c>
      <c r="H3" s="72"/>
      <c r="K3" s="114"/>
      <c r="O3" s="72"/>
      <c r="U3" s="112"/>
    </row>
    <row r="4" spans="2:23" ht="13.5" thickBot="1" x14ac:dyDescent="0.25"/>
    <row r="5" spans="2:23" ht="13.5" thickTop="1" x14ac:dyDescent="0.2">
      <c r="B5" s="19"/>
      <c r="C5" s="1"/>
      <c r="D5" s="1"/>
      <c r="E5" s="1"/>
      <c r="F5" s="1"/>
      <c r="G5" s="1"/>
      <c r="H5" s="8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</row>
    <row r="6" spans="2:23" ht="16.899999999999999" customHeight="1" x14ac:dyDescent="0.2">
      <c r="B6" s="20"/>
      <c r="C6" s="220" t="s">
        <v>241</v>
      </c>
      <c r="D6" s="456" t="s">
        <v>307</v>
      </c>
      <c r="E6" s="457"/>
      <c r="F6" s="3"/>
      <c r="G6" s="3"/>
      <c r="H6" s="21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</row>
    <row r="7" spans="2:23" ht="16.899999999999999" customHeight="1" x14ac:dyDescent="0.2">
      <c r="B7" s="20"/>
      <c r="C7" s="220" t="s">
        <v>242</v>
      </c>
      <c r="D7" s="456">
        <v>25000</v>
      </c>
      <c r="E7" s="457"/>
      <c r="F7" s="3"/>
      <c r="G7" s="3"/>
      <c r="H7" s="21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</row>
    <row r="8" spans="2:23" ht="13.5" thickBot="1" x14ac:dyDescent="0.25">
      <c r="B8" s="20"/>
      <c r="C8" s="3"/>
      <c r="D8" s="3"/>
      <c r="E8" s="3"/>
      <c r="F8" s="3"/>
      <c r="G8" s="3"/>
      <c r="H8" s="21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</row>
    <row r="9" spans="2:23" s="59" customFormat="1" ht="25.15" customHeight="1" thickBot="1" x14ac:dyDescent="0.25">
      <c r="B9" s="70"/>
      <c r="C9" s="444" t="s">
        <v>8</v>
      </c>
      <c r="D9" s="445"/>
      <c r="E9" s="445"/>
      <c r="F9" s="446"/>
      <c r="G9" s="63"/>
      <c r="H9" s="447" t="s">
        <v>184</v>
      </c>
      <c r="I9" s="448"/>
      <c r="J9" s="448"/>
      <c r="K9" s="448"/>
      <c r="L9" s="449"/>
      <c r="M9" s="63"/>
      <c r="N9" s="450" t="s">
        <v>45</v>
      </c>
      <c r="O9" s="451"/>
      <c r="P9" s="451"/>
      <c r="Q9" s="452"/>
      <c r="R9" s="63"/>
      <c r="S9" s="453" t="s">
        <v>185</v>
      </c>
      <c r="T9" s="454"/>
      <c r="U9" s="454"/>
      <c r="V9" s="455"/>
      <c r="W9" s="60"/>
    </row>
    <row r="10" spans="2:23" s="16" customFormat="1" ht="15.6" customHeight="1" thickBot="1" x14ac:dyDescent="0.25">
      <c r="B10" s="22"/>
      <c r="C10" s="23" t="s">
        <v>0</v>
      </c>
      <c r="D10" s="24" t="s">
        <v>7</v>
      </c>
      <c r="E10" s="24" t="s">
        <v>1</v>
      </c>
      <c r="F10" s="25" t="s">
        <v>237</v>
      </c>
      <c r="G10" s="14"/>
      <c r="H10" s="73" t="s">
        <v>2</v>
      </c>
      <c r="I10" s="74" t="s">
        <v>3</v>
      </c>
      <c r="J10" s="74" t="s">
        <v>204</v>
      </c>
      <c r="K10" s="74" t="s">
        <v>140</v>
      </c>
      <c r="L10" s="75" t="s">
        <v>187</v>
      </c>
      <c r="M10" s="14"/>
      <c r="N10" s="76" t="s">
        <v>2</v>
      </c>
      <c r="O10" s="77" t="s">
        <v>3</v>
      </c>
      <c r="P10" s="77" t="s">
        <v>238</v>
      </c>
      <c r="Q10" s="78" t="s">
        <v>239</v>
      </c>
      <c r="R10" s="14"/>
      <c r="S10" s="79" t="s">
        <v>2</v>
      </c>
      <c r="T10" s="80" t="s">
        <v>3</v>
      </c>
      <c r="U10" s="80" t="s">
        <v>240</v>
      </c>
      <c r="V10" s="81" t="s">
        <v>187</v>
      </c>
      <c r="W10" s="15"/>
    </row>
    <row r="11" spans="2:23" ht="15" customHeight="1" x14ac:dyDescent="0.2">
      <c r="B11" s="21">
        <v>1</v>
      </c>
      <c r="C11" s="223" t="s">
        <v>308</v>
      </c>
      <c r="D11" s="224" t="s">
        <v>156</v>
      </c>
      <c r="E11" s="224" t="s">
        <v>72</v>
      </c>
      <c r="F11" s="225">
        <v>2000</v>
      </c>
      <c r="G11" s="160"/>
      <c r="H11" s="232">
        <v>44197</v>
      </c>
      <c r="I11" s="233">
        <v>44531</v>
      </c>
      <c r="J11" s="234" t="s">
        <v>46</v>
      </c>
      <c r="K11" s="235">
        <v>200000</v>
      </c>
      <c r="L11" s="236">
        <v>14000</v>
      </c>
      <c r="M11" s="160"/>
      <c r="N11" s="247">
        <v>44197</v>
      </c>
      <c r="O11" s="248">
        <v>44551</v>
      </c>
      <c r="P11" s="249">
        <v>150000</v>
      </c>
      <c r="Q11" s="250">
        <v>40000</v>
      </c>
      <c r="R11" s="160"/>
      <c r="S11" s="258"/>
      <c r="T11" s="248"/>
      <c r="U11" s="259"/>
      <c r="V11" s="260"/>
      <c r="W11" s="4"/>
    </row>
    <row r="12" spans="2:23" ht="15" customHeight="1" x14ac:dyDescent="0.2">
      <c r="B12" s="21">
        <v>2</v>
      </c>
      <c r="C12" s="226" t="s">
        <v>309</v>
      </c>
      <c r="D12" s="224" t="s">
        <v>156</v>
      </c>
      <c r="E12" s="227" t="s">
        <v>81</v>
      </c>
      <c r="F12" s="228">
        <v>700</v>
      </c>
      <c r="G12" s="161"/>
      <c r="H12" s="237">
        <v>44197</v>
      </c>
      <c r="I12" s="238">
        <v>44531</v>
      </c>
      <c r="J12" s="239" t="s">
        <v>47</v>
      </c>
      <c r="K12" s="240">
        <v>40000</v>
      </c>
      <c r="L12" s="241">
        <v>3500</v>
      </c>
      <c r="M12" s="161"/>
      <c r="N12" s="247">
        <v>44197</v>
      </c>
      <c r="O12" s="248">
        <v>44551</v>
      </c>
      <c r="P12" s="240">
        <v>30000</v>
      </c>
      <c r="Q12" s="253">
        <v>10000</v>
      </c>
      <c r="R12" s="161"/>
      <c r="S12" s="258"/>
      <c r="T12" s="248"/>
      <c r="U12" s="262"/>
      <c r="V12" s="263"/>
      <c r="W12" s="4"/>
    </row>
    <row r="13" spans="2:23" ht="15" customHeight="1" x14ac:dyDescent="0.2">
      <c r="B13" s="21">
        <v>3</v>
      </c>
      <c r="C13" s="226" t="s">
        <v>310</v>
      </c>
      <c r="D13" s="224" t="s">
        <v>156</v>
      </c>
      <c r="E13" s="227" t="s">
        <v>64</v>
      </c>
      <c r="F13" s="228">
        <v>1000</v>
      </c>
      <c r="G13" s="161"/>
      <c r="H13" s="237">
        <v>44197</v>
      </c>
      <c r="I13" s="238">
        <v>44531</v>
      </c>
      <c r="J13" s="239" t="s">
        <v>48</v>
      </c>
      <c r="K13" s="240">
        <v>150000</v>
      </c>
      <c r="L13" s="241">
        <v>6000</v>
      </c>
      <c r="M13" s="161"/>
      <c r="N13" s="247">
        <v>44197</v>
      </c>
      <c r="O13" s="248">
        <v>44551</v>
      </c>
      <c r="P13" s="240">
        <v>80000</v>
      </c>
      <c r="Q13" s="253">
        <v>25000</v>
      </c>
      <c r="R13" s="161"/>
      <c r="S13" s="258"/>
      <c r="T13" s="248"/>
      <c r="U13" s="262"/>
      <c r="V13" s="263"/>
      <c r="W13" s="4"/>
    </row>
    <row r="14" spans="2:23" ht="15" customHeight="1" x14ac:dyDescent="0.2">
      <c r="B14" s="21">
        <v>4</v>
      </c>
      <c r="C14" s="226"/>
      <c r="D14" s="227"/>
      <c r="E14" s="227"/>
      <c r="F14" s="228"/>
      <c r="G14" s="161"/>
      <c r="H14" s="237"/>
      <c r="I14" s="238"/>
      <c r="J14" s="239"/>
      <c r="K14" s="240"/>
      <c r="L14" s="241"/>
      <c r="M14" s="161"/>
      <c r="N14" s="247"/>
      <c r="O14" s="248"/>
      <c r="P14" s="240"/>
      <c r="Q14" s="253"/>
      <c r="R14" s="161"/>
      <c r="S14" s="258"/>
      <c r="T14" s="248"/>
      <c r="U14" s="262"/>
      <c r="V14" s="263"/>
      <c r="W14" s="4"/>
    </row>
    <row r="15" spans="2:23" ht="15" customHeight="1" x14ac:dyDescent="0.2">
      <c r="B15" s="21">
        <v>5</v>
      </c>
      <c r="C15" s="226"/>
      <c r="D15" s="227"/>
      <c r="E15" s="227"/>
      <c r="F15" s="228"/>
      <c r="G15" s="161"/>
      <c r="H15" s="237"/>
      <c r="I15" s="238"/>
      <c r="J15" s="239"/>
      <c r="K15" s="240"/>
      <c r="L15" s="241"/>
      <c r="M15" s="161"/>
      <c r="N15" s="251"/>
      <c r="O15" s="252"/>
      <c r="P15" s="240"/>
      <c r="Q15" s="253"/>
      <c r="R15" s="161"/>
      <c r="S15" s="258"/>
      <c r="T15" s="248"/>
      <c r="U15" s="262"/>
      <c r="V15" s="263"/>
      <c r="W15" s="4"/>
    </row>
    <row r="16" spans="2:23" ht="15" customHeight="1" x14ac:dyDescent="0.2">
      <c r="B16" s="21">
        <v>6</v>
      </c>
      <c r="C16" s="226"/>
      <c r="D16" s="227"/>
      <c r="E16" s="227"/>
      <c r="F16" s="228"/>
      <c r="G16" s="161"/>
      <c r="H16" s="237"/>
      <c r="I16" s="238"/>
      <c r="J16" s="239"/>
      <c r="K16" s="240"/>
      <c r="L16" s="241"/>
      <c r="M16" s="161"/>
      <c r="N16" s="251"/>
      <c r="O16" s="252"/>
      <c r="P16" s="240"/>
      <c r="Q16" s="253"/>
      <c r="R16" s="161"/>
      <c r="S16" s="258"/>
      <c r="T16" s="248"/>
      <c r="U16" s="262"/>
      <c r="V16" s="263"/>
      <c r="W16" s="4"/>
    </row>
    <row r="17" spans="2:23" ht="15" customHeight="1" x14ac:dyDescent="0.2">
      <c r="B17" s="21">
        <v>7</v>
      </c>
      <c r="C17" s="226"/>
      <c r="D17" s="227"/>
      <c r="E17" s="227"/>
      <c r="F17" s="228"/>
      <c r="G17" s="161"/>
      <c r="H17" s="237"/>
      <c r="I17" s="238"/>
      <c r="J17" s="239"/>
      <c r="K17" s="240"/>
      <c r="L17" s="241"/>
      <c r="M17" s="161"/>
      <c r="N17" s="251"/>
      <c r="O17" s="252"/>
      <c r="P17" s="240"/>
      <c r="Q17" s="253"/>
      <c r="R17" s="161"/>
      <c r="S17" s="258"/>
      <c r="T17" s="248"/>
      <c r="U17" s="262"/>
      <c r="V17" s="263"/>
      <c r="W17" s="4"/>
    </row>
    <row r="18" spans="2:23" ht="15" customHeight="1" x14ac:dyDescent="0.2">
      <c r="B18" s="21">
        <v>8</v>
      </c>
      <c r="C18" s="226"/>
      <c r="D18" s="227"/>
      <c r="E18" s="227"/>
      <c r="F18" s="228"/>
      <c r="G18" s="161"/>
      <c r="H18" s="237"/>
      <c r="I18" s="238"/>
      <c r="J18" s="239"/>
      <c r="K18" s="240"/>
      <c r="L18" s="241"/>
      <c r="M18" s="161"/>
      <c r="N18" s="251"/>
      <c r="O18" s="252"/>
      <c r="P18" s="240"/>
      <c r="Q18" s="253"/>
      <c r="R18" s="161"/>
      <c r="S18" s="258"/>
      <c r="T18" s="248"/>
      <c r="U18" s="262"/>
      <c r="V18" s="263"/>
      <c r="W18" s="4"/>
    </row>
    <row r="19" spans="2:23" ht="15" customHeight="1" x14ac:dyDescent="0.2">
      <c r="B19" s="21">
        <v>9</v>
      </c>
      <c r="C19" s="226"/>
      <c r="D19" s="227"/>
      <c r="E19" s="227"/>
      <c r="F19" s="228"/>
      <c r="G19" s="161"/>
      <c r="H19" s="237"/>
      <c r="I19" s="238"/>
      <c r="J19" s="239"/>
      <c r="K19" s="240"/>
      <c r="L19" s="241"/>
      <c r="M19" s="161"/>
      <c r="N19" s="251"/>
      <c r="O19" s="252"/>
      <c r="P19" s="240"/>
      <c r="Q19" s="253"/>
      <c r="R19" s="161"/>
      <c r="S19" s="258"/>
      <c r="T19" s="248"/>
      <c r="U19" s="262"/>
      <c r="V19" s="263"/>
      <c r="W19" s="4"/>
    </row>
    <row r="20" spans="2:23" ht="15" customHeight="1" x14ac:dyDescent="0.2">
      <c r="B20" s="21">
        <v>10</v>
      </c>
      <c r="C20" s="226"/>
      <c r="D20" s="227"/>
      <c r="E20" s="227"/>
      <c r="F20" s="228"/>
      <c r="G20" s="161"/>
      <c r="H20" s="237"/>
      <c r="I20" s="238"/>
      <c r="J20" s="239"/>
      <c r="K20" s="240"/>
      <c r="L20" s="241"/>
      <c r="M20" s="161"/>
      <c r="N20" s="251"/>
      <c r="O20" s="252"/>
      <c r="P20" s="240"/>
      <c r="Q20" s="253"/>
      <c r="R20" s="161"/>
      <c r="S20" s="258"/>
      <c r="T20" s="248"/>
      <c r="U20" s="262"/>
      <c r="V20" s="263"/>
      <c r="W20" s="4"/>
    </row>
    <row r="21" spans="2:23" ht="15" customHeight="1" x14ac:dyDescent="0.2">
      <c r="B21" s="21">
        <v>11</v>
      </c>
      <c r="C21" s="226"/>
      <c r="D21" s="227"/>
      <c r="E21" s="227"/>
      <c r="F21" s="228"/>
      <c r="G21" s="161"/>
      <c r="H21" s="237"/>
      <c r="I21" s="238"/>
      <c r="J21" s="239"/>
      <c r="K21" s="240"/>
      <c r="L21" s="241"/>
      <c r="M21" s="161"/>
      <c r="N21" s="251"/>
      <c r="O21" s="252"/>
      <c r="P21" s="240"/>
      <c r="Q21" s="253"/>
      <c r="R21" s="161"/>
      <c r="S21" s="258"/>
      <c r="T21" s="248"/>
      <c r="U21" s="262"/>
      <c r="V21" s="263"/>
      <c r="W21" s="4"/>
    </row>
    <row r="22" spans="2:23" ht="15" customHeight="1" x14ac:dyDescent="0.2">
      <c r="B22" s="21">
        <v>12</v>
      </c>
      <c r="C22" s="226"/>
      <c r="D22" s="227"/>
      <c r="E22" s="227"/>
      <c r="F22" s="228"/>
      <c r="G22" s="161"/>
      <c r="H22" s="237"/>
      <c r="I22" s="238"/>
      <c r="J22" s="239"/>
      <c r="K22" s="240"/>
      <c r="L22" s="241"/>
      <c r="M22" s="161"/>
      <c r="N22" s="251"/>
      <c r="O22" s="252"/>
      <c r="P22" s="240"/>
      <c r="Q22" s="253"/>
      <c r="R22" s="161"/>
      <c r="S22" s="258"/>
      <c r="T22" s="248"/>
      <c r="U22" s="262"/>
      <c r="V22" s="263"/>
      <c r="W22" s="4"/>
    </row>
    <row r="23" spans="2:23" ht="15" customHeight="1" x14ac:dyDescent="0.2">
      <c r="B23" s="21">
        <v>13</v>
      </c>
      <c r="C23" s="226"/>
      <c r="D23" s="227"/>
      <c r="E23" s="227"/>
      <c r="F23" s="228"/>
      <c r="G23" s="161"/>
      <c r="H23" s="237"/>
      <c r="I23" s="238"/>
      <c r="J23" s="239"/>
      <c r="K23" s="240"/>
      <c r="L23" s="241"/>
      <c r="M23" s="161"/>
      <c r="N23" s="251"/>
      <c r="O23" s="252"/>
      <c r="P23" s="240"/>
      <c r="Q23" s="253"/>
      <c r="R23" s="161"/>
      <c r="S23" s="258"/>
      <c r="T23" s="248"/>
      <c r="U23" s="262"/>
      <c r="V23" s="263"/>
      <c r="W23" s="4"/>
    </row>
    <row r="24" spans="2:23" ht="15" customHeight="1" x14ac:dyDescent="0.2">
      <c r="B24" s="21">
        <v>14</v>
      </c>
      <c r="C24" s="226"/>
      <c r="D24" s="227"/>
      <c r="E24" s="227"/>
      <c r="F24" s="228"/>
      <c r="G24" s="161"/>
      <c r="H24" s="237"/>
      <c r="I24" s="238"/>
      <c r="J24" s="239"/>
      <c r="K24" s="240"/>
      <c r="L24" s="241"/>
      <c r="M24" s="161"/>
      <c r="N24" s="251"/>
      <c r="O24" s="252"/>
      <c r="P24" s="240"/>
      <c r="Q24" s="253"/>
      <c r="R24" s="161"/>
      <c r="S24" s="258"/>
      <c r="T24" s="248"/>
      <c r="U24" s="262"/>
      <c r="V24" s="263"/>
      <c r="W24" s="4"/>
    </row>
    <row r="25" spans="2:23" ht="15" customHeight="1" x14ac:dyDescent="0.2">
      <c r="B25" s="21">
        <v>15</v>
      </c>
      <c r="C25" s="226"/>
      <c r="D25" s="227"/>
      <c r="E25" s="227"/>
      <c r="F25" s="228"/>
      <c r="G25" s="161"/>
      <c r="H25" s="237"/>
      <c r="I25" s="238"/>
      <c r="J25" s="239"/>
      <c r="K25" s="240"/>
      <c r="L25" s="241"/>
      <c r="M25" s="161"/>
      <c r="N25" s="251"/>
      <c r="O25" s="252"/>
      <c r="P25" s="240"/>
      <c r="Q25" s="253"/>
      <c r="R25" s="161"/>
      <c r="S25" s="258"/>
      <c r="T25" s="248"/>
      <c r="U25" s="262"/>
      <c r="V25" s="263"/>
      <c r="W25" s="4"/>
    </row>
    <row r="26" spans="2:23" ht="15" customHeight="1" x14ac:dyDescent="0.2">
      <c r="B26" s="21">
        <v>16</v>
      </c>
      <c r="C26" s="226"/>
      <c r="D26" s="227"/>
      <c r="E26" s="227"/>
      <c r="F26" s="228"/>
      <c r="G26" s="161"/>
      <c r="H26" s="237"/>
      <c r="I26" s="238"/>
      <c r="J26" s="239"/>
      <c r="K26" s="240"/>
      <c r="L26" s="241"/>
      <c r="M26" s="161"/>
      <c r="N26" s="251"/>
      <c r="O26" s="252"/>
      <c r="P26" s="240"/>
      <c r="Q26" s="253"/>
      <c r="R26" s="161"/>
      <c r="S26" s="258"/>
      <c r="T26" s="248"/>
      <c r="U26" s="262"/>
      <c r="V26" s="263"/>
      <c r="W26" s="4"/>
    </row>
    <row r="27" spans="2:23" ht="15" customHeight="1" x14ac:dyDescent="0.2">
      <c r="B27" s="21">
        <v>17</v>
      </c>
      <c r="C27" s="226"/>
      <c r="D27" s="227"/>
      <c r="E27" s="227"/>
      <c r="F27" s="228"/>
      <c r="G27" s="161"/>
      <c r="H27" s="237"/>
      <c r="I27" s="238"/>
      <c r="J27" s="239"/>
      <c r="K27" s="240"/>
      <c r="L27" s="241"/>
      <c r="M27" s="161"/>
      <c r="N27" s="251"/>
      <c r="O27" s="252"/>
      <c r="P27" s="240"/>
      <c r="Q27" s="253"/>
      <c r="R27" s="161"/>
      <c r="S27" s="258"/>
      <c r="T27" s="248"/>
      <c r="U27" s="262"/>
      <c r="V27" s="263"/>
      <c r="W27" s="4"/>
    </row>
    <row r="28" spans="2:23" ht="15" customHeight="1" x14ac:dyDescent="0.2">
      <c r="B28" s="21">
        <v>18</v>
      </c>
      <c r="C28" s="226"/>
      <c r="D28" s="227"/>
      <c r="E28" s="227"/>
      <c r="F28" s="228"/>
      <c r="G28" s="161"/>
      <c r="H28" s="237"/>
      <c r="I28" s="238"/>
      <c r="J28" s="239"/>
      <c r="K28" s="240"/>
      <c r="L28" s="241"/>
      <c r="M28" s="161"/>
      <c r="N28" s="251"/>
      <c r="O28" s="252"/>
      <c r="P28" s="240"/>
      <c r="Q28" s="253"/>
      <c r="R28" s="161"/>
      <c r="S28" s="258"/>
      <c r="T28" s="248"/>
      <c r="U28" s="262"/>
      <c r="V28" s="263"/>
      <c r="W28" s="4"/>
    </row>
    <row r="29" spans="2:23" ht="15" customHeight="1" x14ac:dyDescent="0.2">
      <c r="B29" s="21">
        <v>19</v>
      </c>
      <c r="C29" s="226"/>
      <c r="D29" s="227"/>
      <c r="E29" s="227"/>
      <c r="F29" s="228"/>
      <c r="G29" s="161"/>
      <c r="H29" s="237"/>
      <c r="I29" s="238"/>
      <c r="J29" s="239"/>
      <c r="K29" s="240"/>
      <c r="L29" s="241"/>
      <c r="M29" s="161"/>
      <c r="N29" s="251"/>
      <c r="O29" s="252"/>
      <c r="P29" s="240"/>
      <c r="Q29" s="253"/>
      <c r="R29" s="161"/>
      <c r="S29" s="258"/>
      <c r="T29" s="248"/>
      <c r="U29" s="262"/>
      <c r="V29" s="263"/>
      <c r="W29" s="4"/>
    </row>
    <row r="30" spans="2:23" ht="15" customHeight="1" x14ac:dyDescent="0.2">
      <c r="B30" s="21">
        <v>20</v>
      </c>
      <c r="C30" s="226"/>
      <c r="D30" s="227"/>
      <c r="E30" s="227"/>
      <c r="F30" s="228"/>
      <c r="G30" s="161"/>
      <c r="H30" s="237"/>
      <c r="I30" s="238"/>
      <c r="J30" s="239"/>
      <c r="K30" s="240"/>
      <c r="L30" s="241"/>
      <c r="M30" s="161"/>
      <c r="N30" s="251"/>
      <c r="O30" s="252"/>
      <c r="P30" s="240"/>
      <c r="Q30" s="253"/>
      <c r="R30" s="161"/>
      <c r="S30" s="258"/>
      <c r="T30" s="248"/>
      <c r="U30" s="262"/>
      <c r="V30" s="263"/>
      <c r="W30" s="4"/>
    </row>
    <row r="31" spans="2:23" ht="15" customHeight="1" x14ac:dyDescent="0.2">
      <c r="B31" s="21">
        <v>21</v>
      </c>
      <c r="C31" s="226"/>
      <c r="D31" s="227"/>
      <c r="E31" s="227"/>
      <c r="F31" s="228"/>
      <c r="G31" s="161"/>
      <c r="H31" s="237"/>
      <c r="I31" s="238"/>
      <c r="J31" s="239"/>
      <c r="K31" s="240"/>
      <c r="L31" s="241"/>
      <c r="M31" s="161"/>
      <c r="N31" s="251"/>
      <c r="O31" s="252"/>
      <c r="P31" s="240"/>
      <c r="Q31" s="253"/>
      <c r="R31" s="161"/>
      <c r="S31" s="258"/>
      <c r="T31" s="248"/>
      <c r="U31" s="262"/>
      <c r="V31" s="263"/>
      <c r="W31" s="4"/>
    </row>
    <row r="32" spans="2:23" ht="15" customHeight="1" x14ac:dyDescent="0.2">
      <c r="B32" s="21">
        <v>22</v>
      </c>
      <c r="C32" s="226"/>
      <c r="D32" s="227"/>
      <c r="E32" s="227"/>
      <c r="F32" s="228"/>
      <c r="G32" s="161"/>
      <c r="H32" s="237"/>
      <c r="I32" s="238"/>
      <c r="J32" s="239"/>
      <c r="K32" s="240"/>
      <c r="L32" s="241"/>
      <c r="M32" s="161"/>
      <c r="N32" s="251"/>
      <c r="O32" s="252"/>
      <c r="P32" s="240"/>
      <c r="Q32" s="253"/>
      <c r="R32" s="161"/>
      <c r="S32" s="258"/>
      <c r="T32" s="248"/>
      <c r="U32" s="262"/>
      <c r="V32" s="263"/>
      <c r="W32" s="4"/>
    </row>
    <row r="33" spans="2:23" ht="15" customHeight="1" x14ac:dyDescent="0.2">
      <c r="B33" s="21">
        <v>23</v>
      </c>
      <c r="C33" s="226"/>
      <c r="D33" s="227"/>
      <c r="E33" s="227"/>
      <c r="F33" s="228"/>
      <c r="G33" s="161"/>
      <c r="H33" s="237"/>
      <c r="I33" s="238"/>
      <c r="J33" s="239"/>
      <c r="K33" s="240"/>
      <c r="L33" s="241"/>
      <c r="M33" s="161"/>
      <c r="N33" s="251"/>
      <c r="O33" s="252"/>
      <c r="P33" s="240"/>
      <c r="Q33" s="253"/>
      <c r="R33" s="161"/>
      <c r="S33" s="258"/>
      <c r="T33" s="248"/>
      <c r="U33" s="262"/>
      <c r="V33" s="263"/>
      <c r="W33" s="4"/>
    </row>
    <row r="34" spans="2:23" ht="15" customHeight="1" x14ac:dyDescent="0.2">
      <c r="B34" s="21">
        <v>24</v>
      </c>
      <c r="C34" s="226"/>
      <c r="D34" s="227"/>
      <c r="E34" s="227"/>
      <c r="F34" s="228"/>
      <c r="G34" s="161"/>
      <c r="H34" s="237"/>
      <c r="I34" s="238"/>
      <c r="J34" s="239"/>
      <c r="K34" s="240"/>
      <c r="L34" s="241"/>
      <c r="M34" s="161"/>
      <c r="N34" s="251"/>
      <c r="O34" s="252"/>
      <c r="P34" s="240"/>
      <c r="Q34" s="253"/>
      <c r="R34" s="161"/>
      <c r="S34" s="258"/>
      <c r="T34" s="248"/>
      <c r="U34" s="262"/>
      <c r="V34" s="263"/>
      <c r="W34" s="4"/>
    </row>
    <row r="35" spans="2:23" ht="15" customHeight="1" x14ac:dyDescent="0.2">
      <c r="B35" s="21">
        <v>25</v>
      </c>
      <c r="C35" s="226"/>
      <c r="D35" s="227"/>
      <c r="E35" s="227"/>
      <c r="F35" s="228"/>
      <c r="G35" s="161"/>
      <c r="H35" s="237"/>
      <c r="I35" s="238"/>
      <c r="J35" s="239"/>
      <c r="K35" s="240"/>
      <c r="L35" s="241"/>
      <c r="M35" s="161"/>
      <c r="N35" s="251"/>
      <c r="O35" s="252"/>
      <c r="P35" s="240"/>
      <c r="Q35" s="253"/>
      <c r="R35" s="161"/>
      <c r="S35" s="258"/>
      <c r="T35" s="248"/>
      <c r="U35" s="262"/>
      <c r="V35" s="263"/>
      <c r="W35" s="4"/>
    </row>
    <row r="36" spans="2:23" ht="15" customHeight="1" x14ac:dyDescent="0.2">
      <c r="B36" s="21">
        <v>26</v>
      </c>
      <c r="C36" s="226"/>
      <c r="D36" s="227"/>
      <c r="E36" s="227"/>
      <c r="F36" s="228"/>
      <c r="G36" s="161"/>
      <c r="H36" s="237"/>
      <c r="I36" s="238"/>
      <c r="J36" s="239"/>
      <c r="K36" s="240"/>
      <c r="L36" s="241"/>
      <c r="M36" s="161"/>
      <c r="N36" s="251"/>
      <c r="O36" s="252"/>
      <c r="P36" s="240"/>
      <c r="Q36" s="253"/>
      <c r="R36" s="161"/>
      <c r="S36" s="261"/>
      <c r="T36" s="252"/>
      <c r="U36" s="262"/>
      <c r="V36" s="263"/>
      <c r="W36" s="4"/>
    </row>
    <row r="37" spans="2:23" ht="15" customHeight="1" x14ac:dyDescent="0.2">
      <c r="B37" s="21">
        <v>27</v>
      </c>
      <c r="C37" s="226"/>
      <c r="D37" s="227"/>
      <c r="E37" s="227"/>
      <c r="F37" s="228"/>
      <c r="G37" s="161"/>
      <c r="H37" s="237"/>
      <c r="I37" s="238"/>
      <c r="J37" s="239"/>
      <c r="K37" s="240"/>
      <c r="L37" s="241"/>
      <c r="M37" s="161"/>
      <c r="N37" s="251"/>
      <c r="O37" s="252"/>
      <c r="P37" s="240"/>
      <c r="Q37" s="253"/>
      <c r="R37" s="161"/>
      <c r="S37" s="261"/>
      <c r="T37" s="252"/>
      <c r="U37" s="262"/>
      <c r="V37" s="263"/>
      <c r="W37" s="4"/>
    </row>
    <row r="38" spans="2:23" ht="15" customHeight="1" x14ac:dyDescent="0.2">
      <c r="B38" s="21">
        <v>28</v>
      </c>
      <c r="C38" s="226"/>
      <c r="D38" s="227"/>
      <c r="E38" s="227"/>
      <c r="F38" s="228"/>
      <c r="G38" s="161"/>
      <c r="H38" s="237"/>
      <c r="I38" s="238"/>
      <c r="J38" s="239"/>
      <c r="K38" s="240"/>
      <c r="L38" s="241"/>
      <c r="M38" s="161"/>
      <c r="N38" s="251"/>
      <c r="O38" s="252"/>
      <c r="P38" s="240"/>
      <c r="Q38" s="253"/>
      <c r="R38" s="161"/>
      <c r="S38" s="261"/>
      <c r="T38" s="252"/>
      <c r="U38" s="262"/>
      <c r="V38" s="263"/>
      <c r="W38" s="4"/>
    </row>
    <row r="39" spans="2:23" ht="15" customHeight="1" x14ac:dyDescent="0.2">
      <c r="B39" s="21">
        <v>29</v>
      </c>
      <c r="C39" s="226"/>
      <c r="D39" s="227"/>
      <c r="E39" s="227"/>
      <c r="F39" s="228"/>
      <c r="G39" s="161"/>
      <c r="H39" s="237"/>
      <c r="I39" s="238"/>
      <c r="J39" s="239"/>
      <c r="K39" s="240"/>
      <c r="L39" s="241"/>
      <c r="M39" s="161"/>
      <c r="N39" s="251"/>
      <c r="O39" s="252"/>
      <c r="P39" s="240"/>
      <c r="Q39" s="253"/>
      <c r="R39" s="161"/>
      <c r="S39" s="261"/>
      <c r="T39" s="252"/>
      <c r="U39" s="262"/>
      <c r="V39" s="263"/>
      <c r="W39" s="4"/>
    </row>
    <row r="40" spans="2:23" ht="15" customHeight="1" x14ac:dyDescent="0.2">
      <c r="B40" s="21">
        <v>30</v>
      </c>
      <c r="C40" s="226"/>
      <c r="D40" s="227"/>
      <c r="E40" s="227"/>
      <c r="F40" s="228"/>
      <c r="G40" s="161"/>
      <c r="H40" s="237"/>
      <c r="I40" s="238"/>
      <c r="J40" s="239"/>
      <c r="K40" s="240"/>
      <c r="L40" s="241"/>
      <c r="M40" s="161"/>
      <c r="N40" s="251"/>
      <c r="O40" s="252"/>
      <c r="P40" s="240"/>
      <c r="Q40" s="253"/>
      <c r="R40" s="161"/>
      <c r="S40" s="261"/>
      <c r="T40" s="252"/>
      <c r="U40" s="262"/>
      <c r="V40" s="263"/>
      <c r="W40" s="4"/>
    </row>
    <row r="41" spans="2:23" ht="15" customHeight="1" x14ac:dyDescent="0.2">
      <c r="B41" s="21">
        <v>31</v>
      </c>
      <c r="C41" s="226"/>
      <c r="D41" s="227"/>
      <c r="E41" s="227"/>
      <c r="F41" s="228"/>
      <c r="G41" s="161"/>
      <c r="H41" s="237"/>
      <c r="I41" s="238"/>
      <c r="J41" s="239"/>
      <c r="K41" s="240"/>
      <c r="L41" s="241"/>
      <c r="M41" s="161"/>
      <c r="N41" s="251"/>
      <c r="O41" s="252"/>
      <c r="P41" s="240"/>
      <c r="Q41" s="253"/>
      <c r="R41" s="161"/>
      <c r="S41" s="261"/>
      <c r="T41" s="252"/>
      <c r="U41" s="262"/>
      <c r="V41" s="263"/>
      <c r="W41" s="4"/>
    </row>
    <row r="42" spans="2:23" ht="15" customHeight="1" x14ac:dyDescent="0.2">
      <c r="B42" s="21">
        <v>32</v>
      </c>
      <c r="C42" s="226"/>
      <c r="D42" s="227"/>
      <c r="E42" s="227"/>
      <c r="F42" s="228"/>
      <c r="G42" s="161"/>
      <c r="H42" s="237"/>
      <c r="I42" s="238"/>
      <c r="J42" s="239"/>
      <c r="K42" s="240"/>
      <c r="L42" s="241"/>
      <c r="M42" s="161"/>
      <c r="N42" s="251"/>
      <c r="O42" s="252"/>
      <c r="P42" s="240"/>
      <c r="Q42" s="253"/>
      <c r="R42" s="161"/>
      <c r="S42" s="261"/>
      <c r="T42" s="252"/>
      <c r="U42" s="262"/>
      <c r="V42" s="263"/>
      <c r="W42" s="4"/>
    </row>
    <row r="43" spans="2:23" ht="15" customHeight="1" x14ac:dyDescent="0.2">
      <c r="B43" s="21">
        <v>33</v>
      </c>
      <c r="C43" s="226"/>
      <c r="D43" s="227"/>
      <c r="E43" s="227"/>
      <c r="F43" s="228"/>
      <c r="G43" s="161"/>
      <c r="H43" s="237"/>
      <c r="I43" s="238"/>
      <c r="J43" s="239"/>
      <c r="K43" s="240"/>
      <c r="L43" s="241"/>
      <c r="M43" s="161"/>
      <c r="N43" s="251"/>
      <c r="O43" s="252"/>
      <c r="P43" s="240"/>
      <c r="Q43" s="253"/>
      <c r="R43" s="161"/>
      <c r="S43" s="261"/>
      <c r="T43" s="252"/>
      <c r="U43" s="262"/>
      <c r="V43" s="263"/>
      <c r="W43" s="4"/>
    </row>
    <row r="44" spans="2:23" ht="15" customHeight="1" x14ac:dyDescent="0.2">
      <c r="B44" s="21">
        <v>34</v>
      </c>
      <c r="C44" s="226"/>
      <c r="D44" s="227"/>
      <c r="E44" s="227"/>
      <c r="F44" s="228"/>
      <c r="G44" s="161"/>
      <c r="H44" s="237"/>
      <c r="I44" s="238"/>
      <c r="J44" s="239"/>
      <c r="K44" s="240"/>
      <c r="L44" s="241"/>
      <c r="M44" s="161"/>
      <c r="N44" s="251"/>
      <c r="O44" s="252"/>
      <c r="P44" s="240"/>
      <c r="Q44" s="253"/>
      <c r="R44" s="161"/>
      <c r="S44" s="261"/>
      <c r="T44" s="252"/>
      <c r="U44" s="262"/>
      <c r="V44" s="263"/>
      <c r="W44" s="4"/>
    </row>
    <row r="45" spans="2:23" ht="15" customHeight="1" x14ac:dyDescent="0.2">
      <c r="B45" s="21">
        <v>35</v>
      </c>
      <c r="C45" s="226"/>
      <c r="D45" s="227"/>
      <c r="E45" s="227"/>
      <c r="F45" s="228"/>
      <c r="G45" s="161"/>
      <c r="H45" s="237"/>
      <c r="I45" s="238"/>
      <c r="J45" s="239"/>
      <c r="K45" s="240"/>
      <c r="L45" s="241"/>
      <c r="M45" s="161"/>
      <c r="N45" s="251"/>
      <c r="O45" s="252"/>
      <c r="P45" s="240"/>
      <c r="Q45" s="253"/>
      <c r="R45" s="161"/>
      <c r="S45" s="261"/>
      <c r="T45" s="252"/>
      <c r="U45" s="262"/>
      <c r="V45" s="263"/>
      <c r="W45" s="4"/>
    </row>
    <row r="46" spans="2:23" ht="15" customHeight="1" x14ac:dyDescent="0.2">
      <c r="B46" s="21">
        <v>36</v>
      </c>
      <c r="C46" s="226"/>
      <c r="D46" s="227"/>
      <c r="E46" s="227"/>
      <c r="F46" s="228"/>
      <c r="G46" s="161"/>
      <c r="H46" s="237"/>
      <c r="I46" s="238"/>
      <c r="J46" s="239"/>
      <c r="K46" s="240"/>
      <c r="L46" s="241"/>
      <c r="M46" s="161"/>
      <c r="N46" s="251"/>
      <c r="O46" s="252"/>
      <c r="P46" s="240"/>
      <c r="Q46" s="253"/>
      <c r="R46" s="161"/>
      <c r="S46" s="261"/>
      <c r="T46" s="252"/>
      <c r="U46" s="262"/>
      <c r="V46" s="263"/>
      <c r="W46" s="4"/>
    </row>
    <row r="47" spans="2:23" ht="15" customHeight="1" x14ac:dyDescent="0.2">
      <c r="B47" s="21">
        <v>37</v>
      </c>
      <c r="C47" s="226"/>
      <c r="D47" s="227"/>
      <c r="E47" s="227"/>
      <c r="F47" s="228"/>
      <c r="G47" s="161"/>
      <c r="H47" s="237"/>
      <c r="I47" s="238"/>
      <c r="J47" s="239"/>
      <c r="K47" s="240"/>
      <c r="L47" s="241"/>
      <c r="M47" s="161"/>
      <c r="N47" s="251"/>
      <c r="O47" s="252"/>
      <c r="P47" s="240"/>
      <c r="Q47" s="253"/>
      <c r="R47" s="161"/>
      <c r="S47" s="261"/>
      <c r="T47" s="252"/>
      <c r="U47" s="262"/>
      <c r="V47" s="263"/>
      <c r="W47" s="4"/>
    </row>
    <row r="48" spans="2:23" ht="15" customHeight="1" x14ac:dyDescent="0.2">
      <c r="B48" s="21">
        <v>38</v>
      </c>
      <c r="C48" s="226"/>
      <c r="D48" s="227"/>
      <c r="E48" s="227"/>
      <c r="F48" s="228"/>
      <c r="G48" s="161"/>
      <c r="H48" s="237"/>
      <c r="I48" s="238"/>
      <c r="J48" s="239"/>
      <c r="K48" s="240"/>
      <c r="L48" s="241"/>
      <c r="M48" s="161"/>
      <c r="N48" s="251"/>
      <c r="O48" s="252"/>
      <c r="P48" s="240"/>
      <c r="Q48" s="253"/>
      <c r="R48" s="161"/>
      <c r="S48" s="261"/>
      <c r="T48" s="252"/>
      <c r="U48" s="262"/>
      <c r="V48" s="263"/>
      <c r="W48" s="4"/>
    </row>
    <row r="49" spans="2:23" ht="15" customHeight="1" x14ac:dyDescent="0.2">
      <c r="B49" s="21">
        <v>39</v>
      </c>
      <c r="C49" s="226"/>
      <c r="D49" s="227"/>
      <c r="E49" s="227"/>
      <c r="F49" s="228"/>
      <c r="G49" s="161"/>
      <c r="H49" s="237"/>
      <c r="I49" s="238"/>
      <c r="J49" s="239"/>
      <c r="K49" s="240"/>
      <c r="L49" s="241"/>
      <c r="M49" s="161"/>
      <c r="N49" s="251"/>
      <c r="O49" s="252"/>
      <c r="P49" s="240"/>
      <c r="Q49" s="253"/>
      <c r="R49" s="161"/>
      <c r="S49" s="261"/>
      <c r="T49" s="252"/>
      <c r="U49" s="262"/>
      <c r="V49" s="263"/>
      <c r="W49" s="4"/>
    </row>
    <row r="50" spans="2:23" ht="15" customHeight="1" x14ac:dyDescent="0.2">
      <c r="B50" s="21">
        <v>40</v>
      </c>
      <c r="C50" s="226"/>
      <c r="D50" s="227"/>
      <c r="E50" s="227"/>
      <c r="F50" s="228"/>
      <c r="G50" s="161"/>
      <c r="H50" s="237"/>
      <c r="I50" s="238"/>
      <c r="J50" s="239"/>
      <c r="K50" s="240"/>
      <c r="L50" s="241"/>
      <c r="M50" s="161"/>
      <c r="N50" s="251"/>
      <c r="O50" s="252"/>
      <c r="P50" s="240"/>
      <c r="Q50" s="253"/>
      <c r="R50" s="161"/>
      <c r="S50" s="261"/>
      <c r="T50" s="252"/>
      <c r="U50" s="262"/>
      <c r="V50" s="263"/>
      <c r="W50" s="4"/>
    </row>
    <row r="51" spans="2:23" ht="15" customHeight="1" x14ac:dyDescent="0.2">
      <c r="B51" s="21">
        <v>41</v>
      </c>
      <c r="C51" s="226"/>
      <c r="D51" s="227"/>
      <c r="E51" s="227"/>
      <c r="F51" s="228"/>
      <c r="G51" s="161"/>
      <c r="H51" s="237"/>
      <c r="I51" s="238"/>
      <c r="J51" s="239"/>
      <c r="K51" s="240"/>
      <c r="L51" s="241"/>
      <c r="M51" s="161"/>
      <c r="N51" s="251"/>
      <c r="O51" s="252"/>
      <c r="P51" s="240"/>
      <c r="Q51" s="253"/>
      <c r="R51" s="161"/>
      <c r="S51" s="261"/>
      <c r="T51" s="252"/>
      <c r="U51" s="262"/>
      <c r="V51" s="263"/>
      <c r="W51" s="4"/>
    </row>
    <row r="52" spans="2:23" ht="15" customHeight="1" x14ac:dyDescent="0.2">
      <c r="B52" s="21">
        <v>42</v>
      </c>
      <c r="C52" s="226"/>
      <c r="D52" s="227"/>
      <c r="E52" s="227"/>
      <c r="F52" s="228"/>
      <c r="G52" s="161"/>
      <c r="H52" s="237"/>
      <c r="I52" s="238"/>
      <c r="J52" s="239"/>
      <c r="K52" s="240"/>
      <c r="L52" s="241"/>
      <c r="M52" s="161"/>
      <c r="N52" s="251"/>
      <c r="O52" s="252"/>
      <c r="P52" s="240"/>
      <c r="Q52" s="253"/>
      <c r="R52" s="161"/>
      <c r="S52" s="261"/>
      <c r="T52" s="252"/>
      <c r="U52" s="262"/>
      <c r="V52" s="263"/>
      <c r="W52" s="4"/>
    </row>
    <row r="53" spans="2:23" ht="15" customHeight="1" x14ac:dyDescent="0.2">
      <c r="B53" s="21">
        <v>43</v>
      </c>
      <c r="C53" s="226"/>
      <c r="D53" s="227"/>
      <c r="E53" s="227"/>
      <c r="F53" s="228"/>
      <c r="G53" s="161"/>
      <c r="H53" s="237"/>
      <c r="I53" s="238"/>
      <c r="J53" s="239"/>
      <c r="K53" s="240"/>
      <c r="L53" s="241"/>
      <c r="M53" s="161"/>
      <c r="N53" s="251"/>
      <c r="O53" s="252"/>
      <c r="P53" s="240"/>
      <c r="Q53" s="253"/>
      <c r="R53" s="161"/>
      <c r="S53" s="261"/>
      <c r="T53" s="252"/>
      <c r="U53" s="262"/>
      <c r="V53" s="263"/>
      <c r="W53" s="4"/>
    </row>
    <row r="54" spans="2:23" ht="15" customHeight="1" x14ac:dyDescent="0.2">
      <c r="B54" s="21">
        <v>44</v>
      </c>
      <c r="C54" s="226"/>
      <c r="D54" s="227"/>
      <c r="E54" s="227"/>
      <c r="F54" s="228"/>
      <c r="G54" s="161"/>
      <c r="H54" s="237"/>
      <c r="I54" s="238"/>
      <c r="J54" s="239"/>
      <c r="K54" s="240"/>
      <c r="L54" s="241"/>
      <c r="M54" s="161"/>
      <c r="N54" s="251"/>
      <c r="O54" s="252"/>
      <c r="P54" s="240"/>
      <c r="Q54" s="253"/>
      <c r="R54" s="161"/>
      <c r="S54" s="261"/>
      <c r="T54" s="252"/>
      <c r="U54" s="262"/>
      <c r="V54" s="263"/>
      <c r="W54" s="4"/>
    </row>
    <row r="55" spans="2:23" ht="15" customHeight="1" x14ac:dyDescent="0.2">
      <c r="B55" s="21">
        <v>45</v>
      </c>
      <c r="C55" s="226"/>
      <c r="D55" s="227"/>
      <c r="E55" s="227"/>
      <c r="F55" s="228"/>
      <c r="G55" s="161"/>
      <c r="H55" s="237"/>
      <c r="I55" s="238"/>
      <c r="J55" s="239"/>
      <c r="K55" s="240"/>
      <c r="L55" s="241"/>
      <c r="M55" s="161"/>
      <c r="N55" s="251"/>
      <c r="O55" s="252"/>
      <c r="P55" s="240"/>
      <c r="Q55" s="253"/>
      <c r="R55" s="161"/>
      <c r="S55" s="261"/>
      <c r="T55" s="252"/>
      <c r="U55" s="262"/>
      <c r="V55" s="263"/>
      <c r="W55" s="4"/>
    </row>
    <row r="56" spans="2:23" ht="15" customHeight="1" x14ac:dyDescent="0.2">
      <c r="B56" s="21">
        <v>46</v>
      </c>
      <c r="C56" s="226"/>
      <c r="D56" s="227"/>
      <c r="E56" s="227"/>
      <c r="F56" s="228"/>
      <c r="G56" s="161"/>
      <c r="H56" s="237"/>
      <c r="I56" s="238"/>
      <c r="J56" s="239"/>
      <c r="K56" s="240"/>
      <c r="L56" s="241"/>
      <c r="M56" s="161"/>
      <c r="N56" s="251"/>
      <c r="O56" s="252"/>
      <c r="P56" s="240"/>
      <c r="Q56" s="253"/>
      <c r="R56" s="161"/>
      <c r="S56" s="261"/>
      <c r="T56" s="252"/>
      <c r="U56" s="262"/>
      <c r="V56" s="263"/>
      <c r="W56" s="4"/>
    </row>
    <row r="57" spans="2:23" ht="15" customHeight="1" x14ac:dyDescent="0.2">
      <c r="B57" s="21">
        <v>47</v>
      </c>
      <c r="C57" s="226"/>
      <c r="D57" s="227"/>
      <c r="E57" s="227"/>
      <c r="F57" s="228"/>
      <c r="G57" s="161"/>
      <c r="H57" s="237"/>
      <c r="I57" s="238"/>
      <c r="J57" s="239"/>
      <c r="K57" s="240"/>
      <c r="L57" s="241"/>
      <c r="M57" s="161"/>
      <c r="N57" s="251"/>
      <c r="O57" s="252"/>
      <c r="P57" s="240"/>
      <c r="Q57" s="253"/>
      <c r="R57" s="161"/>
      <c r="S57" s="261"/>
      <c r="T57" s="252"/>
      <c r="U57" s="262"/>
      <c r="V57" s="263"/>
      <c r="W57" s="4"/>
    </row>
    <row r="58" spans="2:23" ht="15" customHeight="1" x14ac:dyDescent="0.2">
      <c r="B58" s="21">
        <v>48</v>
      </c>
      <c r="C58" s="226"/>
      <c r="D58" s="227"/>
      <c r="E58" s="227"/>
      <c r="F58" s="228"/>
      <c r="G58" s="161"/>
      <c r="H58" s="237"/>
      <c r="I58" s="238"/>
      <c r="J58" s="239"/>
      <c r="K58" s="240"/>
      <c r="L58" s="241"/>
      <c r="M58" s="161"/>
      <c r="N58" s="251"/>
      <c r="O58" s="252"/>
      <c r="P58" s="240"/>
      <c r="Q58" s="253"/>
      <c r="R58" s="161"/>
      <c r="S58" s="261"/>
      <c r="T58" s="252"/>
      <c r="U58" s="262"/>
      <c r="V58" s="263"/>
      <c r="W58" s="4"/>
    </row>
    <row r="59" spans="2:23" ht="15" customHeight="1" x14ac:dyDescent="0.2">
      <c r="B59" s="21">
        <v>49</v>
      </c>
      <c r="C59" s="226"/>
      <c r="D59" s="227"/>
      <c r="E59" s="227"/>
      <c r="F59" s="228"/>
      <c r="G59" s="161"/>
      <c r="H59" s="237"/>
      <c r="I59" s="238"/>
      <c r="J59" s="239"/>
      <c r="K59" s="240"/>
      <c r="L59" s="241"/>
      <c r="M59" s="161"/>
      <c r="N59" s="251"/>
      <c r="O59" s="252"/>
      <c r="P59" s="240"/>
      <c r="Q59" s="253"/>
      <c r="R59" s="161"/>
      <c r="S59" s="261"/>
      <c r="T59" s="252"/>
      <c r="U59" s="262"/>
      <c r="V59" s="263"/>
      <c r="W59" s="4"/>
    </row>
    <row r="60" spans="2:23" ht="15" customHeight="1" x14ac:dyDescent="0.2">
      <c r="B60" s="21">
        <v>50</v>
      </c>
      <c r="C60" s="226"/>
      <c r="D60" s="227"/>
      <c r="E60" s="227"/>
      <c r="F60" s="228"/>
      <c r="G60" s="161"/>
      <c r="H60" s="237"/>
      <c r="I60" s="238"/>
      <c r="J60" s="239"/>
      <c r="K60" s="240"/>
      <c r="L60" s="241"/>
      <c r="M60" s="161"/>
      <c r="N60" s="251"/>
      <c r="O60" s="252"/>
      <c r="P60" s="240"/>
      <c r="Q60" s="253"/>
      <c r="R60" s="161"/>
      <c r="S60" s="261"/>
      <c r="T60" s="252"/>
      <c r="U60" s="262"/>
      <c r="V60" s="263"/>
      <c r="W60" s="4"/>
    </row>
    <row r="61" spans="2:23" ht="15" customHeight="1" x14ac:dyDescent="0.2">
      <c r="B61" s="21">
        <v>51</v>
      </c>
      <c r="C61" s="226"/>
      <c r="D61" s="227"/>
      <c r="E61" s="227"/>
      <c r="F61" s="228"/>
      <c r="G61" s="161"/>
      <c r="H61" s="237"/>
      <c r="I61" s="238"/>
      <c r="J61" s="239"/>
      <c r="K61" s="240"/>
      <c r="L61" s="241"/>
      <c r="M61" s="161"/>
      <c r="N61" s="251"/>
      <c r="O61" s="252"/>
      <c r="P61" s="240"/>
      <c r="Q61" s="253"/>
      <c r="R61" s="161"/>
      <c r="S61" s="261"/>
      <c r="T61" s="252"/>
      <c r="U61" s="262"/>
      <c r="V61" s="263"/>
      <c r="W61" s="4"/>
    </row>
    <row r="62" spans="2:23" ht="15" customHeight="1" x14ac:dyDescent="0.2">
      <c r="B62" s="21">
        <v>52</v>
      </c>
      <c r="C62" s="226"/>
      <c r="D62" s="227"/>
      <c r="E62" s="227"/>
      <c r="F62" s="228"/>
      <c r="G62" s="161"/>
      <c r="H62" s="237"/>
      <c r="I62" s="238"/>
      <c r="J62" s="239"/>
      <c r="K62" s="240"/>
      <c r="L62" s="241"/>
      <c r="M62" s="161"/>
      <c r="N62" s="251"/>
      <c r="O62" s="252"/>
      <c r="P62" s="240"/>
      <c r="Q62" s="253"/>
      <c r="R62" s="161"/>
      <c r="S62" s="261"/>
      <c r="T62" s="252"/>
      <c r="U62" s="262"/>
      <c r="V62" s="263"/>
      <c r="W62" s="4"/>
    </row>
    <row r="63" spans="2:23" ht="15" customHeight="1" x14ac:dyDescent="0.2">
      <c r="B63" s="21">
        <v>53</v>
      </c>
      <c r="C63" s="226"/>
      <c r="D63" s="227"/>
      <c r="E63" s="227"/>
      <c r="F63" s="228"/>
      <c r="G63" s="161"/>
      <c r="H63" s="237"/>
      <c r="I63" s="238"/>
      <c r="J63" s="239"/>
      <c r="K63" s="240"/>
      <c r="L63" s="241"/>
      <c r="M63" s="161"/>
      <c r="N63" s="251"/>
      <c r="O63" s="252"/>
      <c r="P63" s="240"/>
      <c r="Q63" s="253"/>
      <c r="R63" s="161"/>
      <c r="S63" s="261"/>
      <c r="T63" s="252"/>
      <c r="U63" s="262"/>
      <c r="V63" s="263"/>
      <c r="W63" s="4"/>
    </row>
    <row r="64" spans="2:23" ht="15" customHeight="1" x14ac:dyDescent="0.2">
      <c r="B64" s="21">
        <v>54</v>
      </c>
      <c r="C64" s="226"/>
      <c r="D64" s="227"/>
      <c r="E64" s="227"/>
      <c r="F64" s="228"/>
      <c r="G64" s="161"/>
      <c r="H64" s="237"/>
      <c r="I64" s="238"/>
      <c r="J64" s="239"/>
      <c r="K64" s="240"/>
      <c r="L64" s="241"/>
      <c r="M64" s="161"/>
      <c r="N64" s="251"/>
      <c r="O64" s="252"/>
      <c r="P64" s="240"/>
      <c r="Q64" s="253"/>
      <c r="R64" s="161"/>
      <c r="S64" s="261"/>
      <c r="T64" s="252"/>
      <c r="U64" s="262"/>
      <c r="V64" s="263"/>
      <c r="W64" s="4"/>
    </row>
    <row r="65" spans="2:23" ht="15" customHeight="1" x14ac:dyDescent="0.2">
      <c r="B65" s="21">
        <v>55</v>
      </c>
      <c r="C65" s="226"/>
      <c r="D65" s="227"/>
      <c r="E65" s="227"/>
      <c r="F65" s="228"/>
      <c r="G65" s="161"/>
      <c r="H65" s="237"/>
      <c r="I65" s="238"/>
      <c r="J65" s="239"/>
      <c r="K65" s="240"/>
      <c r="L65" s="241"/>
      <c r="M65" s="161"/>
      <c r="N65" s="251"/>
      <c r="O65" s="252"/>
      <c r="P65" s="240"/>
      <c r="Q65" s="253"/>
      <c r="R65" s="161"/>
      <c r="S65" s="261"/>
      <c r="T65" s="252"/>
      <c r="U65" s="262"/>
      <c r="V65" s="263"/>
      <c r="W65" s="4"/>
    </row>
    <row r="66" spans="2:23" ht="15" customHeight="1" x14ac:dyDescent="0.2">
      <c r="B66" s="21">
        <v>56</v>
      </c>
      <c r="C66" s="226"/>
      <c r="D66" s="227"/>
      <c r="E66" s="227"/>
      <c r="F66" s="228"/>
      <c r="G66" s="161"/>
      <c r="H66" s="237"/>
      <c r="I66" s="238"/>
      <c r="J66" s="239"/>
      <c r="K66" s="240"/>
      <c r="L66" s="241"/>
      <c r="M66" s="161"/>
      <c r="N66" s="251"/>
      <c r="O66" s="252"/>
      <c r="P66" s="240"/>
      <c r="Q66" s="253"/>
      <c r="R66" s="161"/>
      <c r="S66" s="261"/>
      <c r="T66" s="252"/>
      <c r="U66" s="262"/>
      <c r="V66" s="263"/>
      <c r="W66" s="4"/>
    </row>
    <row r="67" spans="2:23" ht="15" customHeight="1" x14ac:dyDescent="0.2">
      <c r="B67" s="21">
        <v>57</v>
      </c>
      <c r="C67" s="226"/>
      <c r="D67" s="227"/>
      <c r="E67" s="227"/>
      <c r="F67" s="228"/>
      <c r="G67" s="161"/>
      <c r="H67" s="237"/>
      <c r="I67" s="238"/>
      <c r="J67" s="239"/>
      <c r="K67" s="240"/>
      <c r="L67" s="241"/>
      <c r="M67" s="161"/>
      <c r="N67" s="251"/>
      <c r="O67" s="252"/>
      <c r="P67" s="240"/>
      <c r="Q67" s="253"/>
      <c r="R67" s="161"/>
      <c r="S67" s="261"/>
      <c r="T67" s="252"/>
      <c r="U67" s="262"/>
      <c r="V67" s="263"/>
      <c r="W67" s="4"/>
    </row>
    <row r="68" spans="2:23" ht="15" customHeight="1" x14ac:dyDescent="0.2">
      <c r="B68" s="21">
        <v>58</v>
      </c>
      <c r="C68" s="226"/>
      <c r="D68" s="227"/>
      <c r="E68" s="227"/>
      <c r="F68" s="228"/>
      <c r="G68" s="161"/>
      <c r="H68" s="237"/>
      <c r="I68" s="238"/>
      <c r="J68" s="239"/>
      <c r="K68" s="240"/>
      <c r="L68" s="241"/>
      <c r="M68" s="161"/>
      <c r="N68" s="251"/>
      <c r="O68" s="252"/>
      <c r="P68" s="240"/>
      <c r="Q68" s="253"/>
      <c r="R68" s="161"/>
      <c r="S68" s="261"/>
      <c r="T68" s="252"/>
      <c r="U68" s="262"/>
      <c r="V68" s="263"/>
      <c r="W68" s="4"/>
    </row>
    <row r="69" spans="2:23" ht="15" customHeight="1" x14ac:dyDescent="0.2">
      <c r="B69" s="21">
        <v>59</v>
      </c>
      <c r="C69" s="226"/>
      <c r="D69" s="227"/>
      <c r="E69" s="227"/>
      <c r="F69" s="228"/>
      <c r="G69" s="161"/>
      <c r="H69" s="237"/>
      <c r="I69" s="238"/>
      <c r="J69" s="239"/>
      <c r="K69" s="240"/>
      <c r="L69" s="241"/>
      <c r="M69" s="161"/>
      <c r="N69" s="251"/>
      <c r="O69" s="252"/>
      <c r="P69" s="240"/>
      <c r="Q69" s="253"/>
      <c r="R69" s="161"/>
      <c r="S69" s="261"/>
      <c r="T69" s="252"/>
      <c r="U69" s="262"/>
      <c r="V69" s="263"/>
      <c r="W69" s="4"/>
    </row>
    <row r="70" spans="2:23" ht="15" customHeight="1" x14ac:dyDescent="0.2">
      <c r="B70" s="21">
        <v>60</v>
      </c>
      <c r="C70" s="226"/>
      <c r="D70" s="227"/>
      <c r="E70" s="227"/>
      <c r="F70" s="228"/>
      <c r="G70" s="161"/>
      <c r="H70" s="237"/>
      <c r="I70" s="238"/>
      <c r="J70" s="239"/>
      <c r="K70" s="240"/>
      <c r="L70" s="241"/>
      <c r="M70" s="161"/>
      <c r="N70" s="251"/>
      <c r="O70" s="252"/>
      <c r="P70" s="240"/>
      <c r="Q70" s="253"/>
      <c r="R70" s="161"/>
      <c r="S70" s="261"/>
      <c r="T70" s="252"/>
      <c r="U70" s="262"/>
      <c r="V70" s="263"/>
      <c r="W70" s="4"/>
    </row>
    <row r="71" spans="2:23" ht="15" customHeight="1" x14ac:dyDescent="0.2">
      <c r="B71" s="21">
        <v>61</v>
      </c>
      <c r="C71" s="226"/>
      <c r="D71" s="227"/>
      <c r="E71" s="227"/>
      <c r="F71" s="228"/>
      <c r="G71" s="161"/>
      <c r="H71" s="237"/>
      <c r="I71" s="238"/>
      <c r="J71" s="239"/>
      <c r="K71" s="240"/>
      <c r="L71" s="241"/>
      <c r="M71" s="161"/>
      <c r="N71" s="251"/>
      <c r="O71" s="252"/>
      <c r="P71" s="240"/>
      <c r="Q71" s="253"/>
      <c r="R71" s="161"/>
      <c r="S71" s="261"/>
      <c r="T71" s="252"/>
      <c r="U71" s="262"/>
      <c r="V71" s="263"/>
      <c r="W71" s="4"/>
    </row>
    <row r="72" spans="2:23" ht="15" customHeight="1" x14ac:dyDescent="0.2">
      <c r="B72" s="21">
        <v>62</v>
      </c>
      <c r="C72" s="226"/>
      <c r="D72" s="227"/>
      <c r="E72" s="227"/>
      <c r="F72" s="228"/>
      <c r="G72" s="161"/>
      <c r="H72" s="237"/>
      <c r="I72" s="238"/>
      <c r="J72" s="239"/>
      <c r="K72" s="240"/>
      <c r="L72" s="241"/>
      <c r="M72" s="161"/>
      <c r="N72" s="251"/>
      <c r="O72" s="252"/>
      <c r="P72" s="240"/>
      <c r="Q72" s="253"/>
      <c r="R72" s="161"/>
      <c r="S72" s="261"/>
      <c r="T72" s="252"/>
      <c r="U72" s="262"/>
      <c r="V72" s="263"/>
      <c r="W72" s="4"/>
    </row>
    <row r="73" spans="2:23" ht="15" customHeight="1" x14ac:dyDescent="0.2">
      <c r="B73" s="21">
        <v>63</v>
      </c>
      <c r="C73" s="226"/>
      <c r="D73" s="227"/>
      <c r="E73" s="227"/>
      <c r="F73" s="228"/>
      <c r="G73" s="161"/>
      <c r="H73" s="237"/>
      <c r="I73" s="238"/>
      <c r="J73" s="239"/>
      <c r="K73" s="240"/>
      <c r="L73" s="241"/>
      <c r="M73" s="161"/>
      <c r="N73" s="251"/>
      <c r="O73" s="252"/>
      <c r="P73" s="240"/>
      <c r="Q73" s="253"/>
      <c r="R73" s="161"/>
      <c r="S73" s="261"/>
      <c r="T73" s="252"/>
      <c r="U73" s="262"/>
      <c r="V73" s="263"/>
      <c r="W73" s="4"/>
    </row>
    <row r="74" spans="2:23" ht="15" customHeight="1" x14ac:dyDescent="0.2">
      <c r="B74" s="21">
        <v>64</v>
      </c>
      <c r="C74" s="226"/>
      <c r="D74" s="227"/>
      <c r="E74" s="227"/>
      <c r="F74" s="228"/>
      <c r="G74" s="161"/>
      <c r="H74" s="237"/>
      <c r="I74" s="238"/>
      <c r="J74" s="239"/>
      <c r="K74" s="240"/>
      <c r="L74" s="241"/>
      <c r="M74" s="161"/>
      <c r="N74" s="251"/>
      <c r="O74" s="252"/>
      <c r="P74" s="240"/>
      <c r="Q74" s="253"/>
      <c r="R74" s="161"/>
      <c r="S74" s="261"/>
      <c r="T74" s="252"/>
      <c r="U74" s="262"/>
      <c r="V74" s="263"/>
      <c r="W74" s="4"/>
    </row>
    <row r="75" spans="2:23" ht="15" customHeight="1" x14ac:dyDescent="0.2">
      <c r="B75" s="21">
        <v>65</v>
      </c>
      <c r="C75" s="226"/>
      <c r="D75" s="227"/>
      <c r="E75" s="227"/>
      <c r="F75" s="228"/>
      <c r="G75" s="161"/>
      <c r="H75" s="237"/>
      <c r="I75" s="238"/>
      <c r="J75" s="239"/>
      <c r="K75" s="240"/>
      <c r="L75" s="241"/>
      <c r="M75" s="161"/>
      <c r="N75" s="251"/>
      <c r="O75" s="252"/>
      <c r="P75" s="240"/>
      <c r="Q75" s="253"/>
      <c r="R75" s="161"/>
      <c r="S75" s="261"/>
      <c r="T75" s="252"/>
      <c r="U75" s="262"/>
      <c r="V75" s="263"/>
      <c r="W75" s="4"/>
    </row>
    <row r="76" spans="2:23" ht="15" customHeight="1" x14ac:dyDescent="0.2">
      <c r="B76" s="21">
        <v>66</v>
      </c>
      <c r="C76" s="226"/>
      <c r="D76" s="227"/>
      <c r="E76" s="227"/>
      <c r="F76" s="228"/>
      <c r="G76" s="161"/>
      <c r="H76" s="237"/>
      <c r="I76" s="238"/>
      <c r="J76" s="239"/>
      <c r="K76" s="240"/>
      <c r="L76" s="241"/>
      <c r="M76" s="161"/>
      <c r="N76" s="251"/>
      <c r="O76" s="252"/>
      <c r="P76" s="240"/>
      <c r="Q76" s="253"/>
      <c r="R76" s="161"/>
      <c r="S76" s="261"/>
      <c r="T76" s="252"/>
      <c r="U76" s="262"/>
      <c r="V76" s="263"/>
      <c r="W76" s="4"/>
    </row>
    <row r="77" spans="2:23" ht="15" customHeight="1" x14ac:dyDescent="0.2">
      <c r="B77" s="21">
        <v>67</v>
      </c>
      <c r="C77" s="226"/>
      <c r="D77" s="227"/>
      <c r="E77" s="227"/>
      <c r="F77" s="228"/>
      <c r="G77" s="161"/>
      <c r="H77" s="237"/>
      <c r="I77" s="238"/>
      <c r="J77" s="239"/>
      <c r="K77" s="240"/>
      <c r="L77" s="241"/>
      <c r="M77" s="161"/>
      <c r="N77" s="251"/>
      <c r="O77" s="252"/>
      <c r="P77" s="240"/>
      <c r="Q77" s="253"/>
      <c r="R77" s="161"/>
      <c r="S77" s="261"/>
      <c r="T77" s="252"/>
      <c r="U77" s="262"/>
      <c r="V77" s="263"/>
      <c r="W77" s="4"/>
    </row>
    <row r="78" spans="2:23" ht="15" customHeight="1" x14ac:dyDescent="0.2">
      <c r="B78" s="21">
        <v>68</v>
      </c>
      <c r="C78" s="226"/>
      <c r="D78" s="227"/>
      <c r="E78" s="227"/>
      <c r="F78" s="228"/>
      <c r="G78" s="161"/>
      <c r="H78" s="237"/>
      <c r="I78" s="238"/>
      <c r="J78" s="239"/>
      <c r="K78" s="240"/>
      <c r="L78" s="241"/>
      <c r="M78" s="161"/>
      <c r="N78" s="251"/>
      <c r="O78" s="252"/>
      <c r="P78" s="240"/>
      <c r="Q78" s="253"/>
      <c r="R78" s="161"/>
      <c r="S78" s="261"/>
      <c r="T78" s="252"/>
      <c r="U78" s="262"/>
      <c r="V78" s="263"/>
      <c r="W78" s="4"/>
    </row>
    <row r="79" spans="2:23" ht="15" customHeight="1" x14ac:dyDescent="0.2">
      <c r="B79" s="21">
        <v>69</v>
      </c>
      <c r="C79" s="226"/>
      <c r="D79" s="227"/>
      <c r="E79" s="227"/>
      <c r="F79" s="228"/>
      <c r="G79" s="161"/>
      <c r="H79" s="237"/>
      <c r="I79" s="238"/>
      <c r="J79" s="239"/>
      <c r="K79" s="240"/>
      <c r="L79" s="241"/>
      <c r="M79" s="161"/>
      <c r="N79" s="251"/>
      <c r="O79" s="252"/>
      <c r="P79" s="240"/>
      <c r="Q79" s="253"/>
      <c r="R79" s="161"/>
      <c r="S79" s="261"/>
      <c r="T79" s="252"/>
      <c r="U79" s="262"/>
      <c r="V79" s="263"/>
      <c r="W79" s="4"/>
    </row>
    <row r="80" spans="2:23" ht="15" customHeight="1" x14ac:dyDescent="0.2">
      <c r="B80" s="21">
        <v>70</v>
      </c>
      <c r="C80" s="226"/>
      <c r="D80" s="227"/>
      <c r="E80" s="227"/>
      <c r="F80" s="228"/>
      <c r="G80" s="161"/>
      <c r="H80" s="237"/>
      <c r="I80" s="238"/>
      <c r="J80" s="239"/>
      <c r="K80" s="240"/>
      <c r="L80" s="241"/>
      <c r="M80" s="161"/>
      <c r="N80" s="251"/>
      <c r="O80" s="252"/>
      <c r="P80" s="240"/>
      <c r="Q80" s="253"/>
      <c r="R80" s="161"/>
      <c r="S80" s="261"/>
      <c r="T80" s="252"/>
      <c r="U80" s="262"/>
      <c r="V80" s="263"/>
      <c r="W80" s="4"/>
    </row>
    <row r="81" spans="2:23" ht="15" customHeight="1" x14ac:dyDescent="0.2">
      <c r="B81" s="21">
        <v>71</v>
      </c>
      <c r="C81" s="226"/>
      <c r="D81" s="227"/>
      <c r="E81" s="227"/>
      <c r="F81" s="228"/>
      <c r="G81" s="161"/>
      <c r="H81" s="237"/>
      <c r="I81" s="238"/>
      <c r="J81" s="239"/>
      <c r="K81" s="240"/>
      <c r="L81" s="241"/>
      <c r="M81" s="161"/>
      <c r="N81" s="251"/>
      <c r="O81" s="252"/>
      <c r="P81" s="240"/>
      <c r="Q81" s="253"/>
      <c r="R81" s="161"/>
      <c r="S81" s="261"/>
      <c r="T81" s="252"/>
      <c r="U81" s="262"/>
      <c r="V81" s="263"/>
      <c r="W81" s="4"/>
    </row>
    <row r="82" spans="2:23" ht="15" customHeight="1" x14ac:dyDescent="0.2">
      <c r="B82" s="21">
        <v>72</v>
      </c>
      <c r="C82" s="226"/>
      <c r="D82" s="227"/>
      <c r="E82" s="227"/>
      <c r="F82" s="228"/>
      <c r="G82" s="161"/>
      <c r="H82" s="237"/>
      <c r="I82" s="238"/>
      <c r="J82" s="239"/>
      <c r="K82" s="240"/>
      <c r="L82" s="241"/>
      <c r="M82" s="161"/>
      <c r="N82" s="251"/>
      <c r="O82" s="252"/>
      <c r="P82" s="240"/>
      <c r="Q82" s="253"/>
      <c r="R82" s="161"/>
      <c r="S82" s="261"/>
      <c r="T82" s="252"/>
      <c r="U82" s="262"/>
      <c r="V82" s="263"/>
      <c r="W82" s="4"/>
    </row>
    <row r="83" spans="2:23" ht="15" customHeight="1" x14ac:dyDescent="0.2">
      <c r="B83" s="21">
        <v>73</v>
      </c>
      <c r="C83" s="226"/>
      <c r="D83" s="227"/>
      <c r="E83" s="227"/>
      <c r="F83" s="228"/>
      <c r="G83" s="161"/>
      <c r="H83" s="237"/>
      <c r="I83" s="238"/>
      <c r="J83" s="239"/>
      <c r="K83" s="240"/>
      <c r="L83" s="241"/>
      <c r="M83" s="161"/>
      <c r="N83" s="251"/>
      <c r="O83" s="252"/>
      <c r="P83" s="240"/>
      <c r="Q83" s="253"/>
      <c r="R83" s="161"/>
      <c r="S83" s="261"/>
      <c r="T83" s="252"/>
      <c r="U83" s="262"/>
      <c r="V83" s="263"/>
      <c r="W83" s="4"/>
    </row>
    <row r="84" spans="2:23" ht="15" customHeight="1" x14ac:dyDescent="0.2">
      <c r="B84" s="21">
        <v>74</v>
      </c>
      <c r="C84" s="226"/>
      <c r="D84" s="227"/>
      <c r="E84" s="227"/>
      <c r="F84" s="228"/>
      <c r="G84" s="161"/>
      <c r="H84" s="237"/>
      <c r="I84" s="238"/>
      <c r="J84" s="239"/>
      <c r="K84" s="240"/>
      <c r="L84" s="241"/>
      <c r="M84" s="161"/>
      <c r="N84" s="251"/>
      <c r="O84" s="252"/>
      <c r="P84" s="240"/>
      <c r="Q84" s="253"/>
      <c r="R84" s="161"/>
      <c r="S84" s="261"/>
      <c r="T84" s="252"/>
      <c r="U84" s="262"/>
      <c r="V84" s="263"/>
      <c r="W84" s="4"/>
    </row>
    <row r="85" spans="2:23" ht="15" customHeight="1" x14ac:dyDescent="0.2">
      <c r="B85" s="21">
        <v>75</v>
      </c>
      <c r="C85" s="226"/>
      <c r="D85" s="227"/>
      <c r="E85" s="227"/>
      <c r="F85" s="228"/>
      <c r="G85" s="161"/>
      <c r="H85" s="237"/>
      <c r="I85" s="238"/>
      <c r="J85" s="239"/>
      <c r="K85" s="240"/>
      <c r="L85" s="241"/>
      <c r="M85" s="161"/>
      <c r="N85" s="251"/>
      <c r="O85" s="252"/>
      <c r="P85" s="240"/>
      <c r="Q85" s="253"/>
      <c r="R85" s="161"/>
      <c r="S85" s="261"/>
      <c r="T85" s="252"/>
      <c r="U85" s="262"/>
      <c r="V85" s="263"/>
      <c r="W85" s="4"/>
    </row>
    <row r="86" spans="2:23" ht="15" customHeight="1" x14ac:dyDescent="0.2">
      <c r="B86" s="21">
        <v>76</v>
      </c>
      <c r="C86" s="226"/>
      <c r="D86" s="227"/>
      <c r="E86" s="227"/>
      <c r="F86" s="228"/>
      <c r="G86" s="161"/>
      <c r="H86" s="237"/>
      <c r="I86" s="238"/>
      <c r="J86" s="239"/>
      <c r="K86" s="240"/>
      <c r="L86" s="241"/>
      <c r="M86" s="161"/>
      <c r="N86" s="251"/>
      <c r="O86" s="252"/>
      <c r="P86" s="240"/>
      <c r="Q86" s="253"/>
      <c r="R86" s="161"/>
      <c r="S86" s="261"/>
      <c r="T86" s="252"/>
      <c r="U86" s="262"/>
      <c r="V86" s="263"/>
      <c r="W86" s="4"/>
    </row>
    <row r="87" spans="2:23" ht="15" customHeight="1" x14ac:dyDescent="0.2">
      <c r="B87" s="21">
        <v>77</v>
      </c>
      <c r="C87" s="226"/>
      <c r="D87" s="227"/>
      <c r="E87" s="227"/>
      <c r="F87" s="228"/>
      <c r="G87" s="161"/>
      <c r="H87" s="237"/>
      <c r="I87" s="238"/>
      <c r="J87" s="239"/>
      <c r="K87" s="240"/>
      <c r="L87" s="241"/>
      <c r="M87" s="161"/>
      <c r="N87" s="251"/>
      <c r="O87" s="252"/>
      <c r="P87" s="240"/>
      <c r="Q87" s="253"/>
      <c r="R87" s="161"/>
      <c r="S87" s="261"/>
      <c r="T87" s="252"/>
      <c r="U87" s="262"/>
      <c r="V87" s="263"/>
      <c r="W87" s="4"/>
    </row>
    <row r="88" spans="2:23" ht="15" customHeight="1" x14ac:dyDescent="0.2">
      <c r="B88" s="21">
        <v>78</v>
      </c>
      <c r="C88" s="226"/>
      <c r="D88" s="227"/>
      <c r="E88" s="227"/>
      <c r="F88" s="228"/>
      <c r="G88" s="161"/>
      <c r="H88" s="237"/>
      <c r="I88" s="238"/>
      <c r="J88" s="239"/>
      <c r="K88" s="240"/>
      <c r="L88" s="241"/>
      <c r="M88" s="161"/>
      <c r="N88" s="251"/>
      <c r="O88" s="252"/>
      <c r="P88" s="240"/>
      <c r="Q88" s="253"/>
      <c r="R88" s="161"/>
      <c r="S88" s="261"/>
      <c r="T88" s="252"/>
      <c r="U88" s="262"/>
      <c r="V88" s="263"/>
      <c r="W88" s="4"/>
    </row>
    <row r="89" spans="2:23" ht="15" customHeight="1" x14ac:dyDescent="0.2">
      <c r="B89" s="21">
        <v>79</v>
      </c>
      <c r="C89" s="226"/>
      <c r="D89" s="227"/>
      <c r="E89" s="227"/>
      <c r="F89" s="228"/>
      <c r="G89" s="161"/>
      <c r="H89" s="237"/>
      <c r="I89" s="238"/>
      <c r="J89" s="239"/>
      <c r="K89" s="240"/>
      <c r="L89" s="241"/>
      <c r="M89" s="161"/>
      <c r="N89" s="251"/>
      <c r="O89" s="252"/>
      <c r="P89" s="240"/>
      <c r="Q89" s="253"/>
      <c r="R89" s="161"/>
      <c r="S89" s="261"/>
      <c r="T89" s="252"/>
      <c r="U89" s="262"/>
      <c r="V89" s="263"/>
      <c r="W89" s="4"/>
    </row>
    <row r="90" spans="2:23" ht="15" customHeight="1" x14ac:dyDescent="0.2">
      <c r="B90" s="21">
        <v>80</v>
      </c>
      <c r="C90" s="226"/>
      <c r="D90" s="227"/>
      <c r="E90" s="227"/>
      <c r="F90" s="228"/>
      <c r="G90" s="161"/>
      <c r="H90" s="237"/>
      <c r="I90" s="238"/>
      <c r="J90" s="239"/>
      <c r="K90" s="240"/>
      <c r="L90" s="241"/>
      <c r="M90" s="161"/>
      <c r="N90" s="251"/>
      <c r="O90" s="252"/>
      <c r="P90" s="240"/>
      <c r="Q90" s="253"/>
      <c r="R90" s="161"/>
      <c r="S90" s="261"/>
      <c r="T90" s="252"/>
      <c r="U90" s="262"/>
      <c r="V90" s="263"/>
      <c r="W90" s="4"/>
    </row>
    <row r="91" spans="2:23" ht="15" customHeight="1" x14ac:dyDescent="0.2">
      <c r="B91" s="21">
        <v>81</v>
      </c>
      <c r="C91" s="226"/>
      <c r="D91" s="227"/>
      <c r="E91" s="227"/>
      <c r="F91" s="228"/>
      <c r="G91" s="161"/>
      <c r="H91" s="237"/>
      <c r="I91" s="238"/>
      <c r="J91" s="239"/>
      <c r="K91" s="240"/>
      <c r="L91" s="241"/>
      <c r="M91" s="161"/>
      <c r="N91" s="251"/>
      <c r="O91" s="252"/>
      <c r="P91" s="240"/>
      <c r="Q91" s="253"/>
      <c r="R91" s="161"/>
      <c r="S91" s="261"/>
      <c r="T91" s="252"/>
      <c r="U91" s="262"/>
      <c r="V91" s="263"/>
      <c r="W91" s="4"/>
    </row>
    <row r="92" spans="2:23" ht="15" customHeight="1" x14ac:dyDescent="0.2">
      <c r="B92" s="21">
        <v>82</v>
      </c>
      <c r="C92" s="226"/>
      <c r="D92" s="227"/>
      <c r="E92" s="227"/>
      <c r="F92" s="228"/>
      <c r="G92" s="161"/>
      <c r="H92" s="237"/>
      <c r="I92" s="238"/>
      <c r="J92" s="239"/>
      <c r="K92" s="240"/>
      <c r="L92" s="241"/>
      <c r="M92" s="161"/>
      <c r="N92" s="251"/>
      <c r="O92" s="252"/>
      <c r="P92" s="240"/>
      <c r="Q92" s="253"/>
      <c r="R92" s="161"/>
      <c r="S92" s="261"/>
      <c r="T92" s="252"/>
      <c r="U92" s="262"/>
      <c r="V92" s="263"/>
      <c r="W92" s="4"/>
    </row>
    <row r="93" spans="2:23" ht="15" customHeight="1" x14ac:dyDescent="0.2">
      <c r="B93" s="21">
        <v>83</v>
      </c>
      <c r="C93" s="226"/>
      <c r="D93" s="227"/>
      <c r="E93" s="227"/>
      <c r="F93" s="228"/>
      <c r="G93" s="161"/>
      <c r="H93" s="237"/>
      <c r="I93" s="238"/>
      <c r="J93" s="239"/>
      <c r="K93" s="240"/>
      <c r="L93" s="241"/>
      <c r="M93" s="161"/>
      <c r="N93" s="251"/>
      <c r="O93" s="252"/>
      <c r="P93" s="240"/>
      <c r="Q93" s="253"/>
      <c r="R93" s="161"/>
      <c r="S93" s="261"/>
      <c r="T93" s="252"/>
      <c r="U93" s="262"/>
      <c r="V93" s="263"/>
      <c r="W93" s="4"/>
    </row>
    <row r="94" spans="2:23" ht="15" customHeight="1" x14ac:dyDescent="0.2">
      <c r="B94" s="21">
        <v>84</v>
      </c>
      <c r="C94" s="226"/>
      <c r="D94" s="227"/>
      <c r="E94" s="227"/>
      <c r="F94" s="228"/>
      <c r="G94" s="161"/>
      <c r="H94" s="237"/>
      <c r="I94" s="238"/>
      <c r="J94" s="239"/>
      <c r="K94" s="240"/>
      <c r="L94" s="241"/>
      <c r="M94" s="161"/>
      <c r="N94" s="251"/>
      <c r="O94" s="252"/>
      <c r="P94" s="240"/>
      <c r="Q94" s="253"/>
      <c r="R94" s="161"/>
      <c r="S94" s="261"/>
      <c r="T94" s="252"/>
      <c r="U94" s="262"/>
      <c r="V94" s="263"/>
      <c r="W94" s="4"/>
    </row>
    <row r="95" spans="2:23" ht="15" customHeight="1" x14ac:dyDescent="0.2">
      <c r="B95" s="21">
        <v>85</v>
      </c>
      <c r="C95" s="226"/>
      <c r="D95" s="227"/>
      <c r="E95" s="227"/>
      <c r="F95" s="228"/>
      <c r="G95" s="161"/>
      <c r="H95" s="237"/>
      <c r="I95" s="238"/>
      <c r="J95" s="239"/>
      <c r="K95" s="240"/>
      <c r="L95" s="241"/>
      <c r="M95" s="161"/>
      <c r="N95" s="251"/>
      <c r="O95" s="252"/>
      <c r="P95" s="240"/>
      <c r="Q95" s="253"/>
      <c r="R95" s="161"/>
      <c r="S95" s="261"/>
      <c r="T95" s="252"/>
      <c r="U95" s="262"/>
      <c r="V95" s="263"/>
      <c r="W95" s="4"/>
    </row>
    <row r="96" spans="2:23" ht="15" customHeight="1" x14ac:dyDescent="0.2">
      <c r="B96" s="21">
        <v>86</v>
      </c>
      <c r="C96" s="226"/>
      <c r="D96" s="227"/>
      <c r="E96" s="227"/>
      <c r="F96" s="228"/>
      <c r="G96" s="161"/>
      <c r="H96" s="237"/>
      <c r="I96" s="238"/>
      <c r="J96" s="239"/>
      <c r="K96" s="240"/>
      <c r="L96" s="241"/>
      <c r="M96" s="161"/>
      <c r="N96" s="251"/>
      <c r="O96" s="252"/>
      <c r="P96" s="240"/>
      <c r="Q96" s="253"/>
      <c r="R96" s="161"/>
      <c r="S96" s="261"/>
      <c r="T96" s="252"/>
      <c r="U96" s="262"/>
      <c r="V96" s="263"/>
      <c r="W96" s="4"/>
    </row>
    <row r="97" spans="2:23" ht="15" customHeight="1" x14ac:dyDescent="0.2">
      <c r="B97" s="21">
        <v>87</v>
      </c>
      <c r="C97" s="226"/>
      <c r="D97" s="227"/>
      <c r="E97" s="227"/>
      <c r="F97" s="228"/>
      <c r="G97" s="161"/>
      <c r="H97" s="237"/>
      <c r="I97" s="238"/>
      <c r="J97" s="239"/>
      <c r="K97" s="240"/>
      <c r="L97" s="241"/>
      <c r="M97" s="161"/>
      <c r="N97" s="251"/>
      <c r="O97" s="252"/>
      <c r="P97" s="240"/>
      <c r="Q97" s="253"/>
      <c r="R97" s="161"/>
      <c r="S97" s="261"/>
      <c r="T97" s="252"/>
      <c r="U97" s="262"/>
      <c r="V97" s="263"/>
      <c r="W97" s="4"/>
    </row>
    <row r="98" spans="2:23" ht="15" customHeight="1" x14ac:dyDescent="0.2">
      <c r="B98" s="21">
        <v>88</v>
      </c>
      <c r="C98" s="226"/>
      <c r="D98" s="227"/>
      <c r="E98" s="227"/>
      <c r="F98" s="228"/>
      <c r="G98" s="161"/>
      <c r="H98" s="237"/>
      <c r="I98" s="238"/>
      <c r="J98" s="239"/>
      <c r="K98" s="240"/>
      <c r="L98" s="241"/>
      <c r="M98" s="161"/>
      <c r="N98" s="251"/>
      <c r="O98" s="252"/>
      <c r="P98" s="240"/>
      <c r="Q98" s="253"/>
      <c r="R98" s="161"/>
      <c r="S98" s="261"/>
      <c r="T98" s="252"/>
      <c r="U98" s="262"/>
      <c r="V98" s="263"/>
      <c r="W98" s="4"/>
    </row>
    <row r="99" spans="2:23" ht="15" customHeight="1" x14ac:dyDescent="0.2">
      <c r="B99" s="21">
        <v>89</v>
      </c>
      <c r="C99" s="226"/>
      <c r="D99" s="227"/>
      <c r="E99" s="227"/>
      <c r="F99" s="228"/>
      <c r="G99" s="161"/>
      <c r="H99" s="237"/>
      <c r="I99" s="238"/>
      <c r="J99" s="239"/>
      <c r="K99" s="240"/>
      <c r="L99" s="241"/>
      <c r="M99" s="161"/>
      <c r="N99" s="251"/>
      <c r="O99" s="252"/>
      <c r="P99" s="240"/>
      <c r="Q99" s="253"/>
      <c r="R99" s="161"/>
      <c r="S99" s="261"/>
      <c r="T99" s="252"/>
      <c r="U99" s="262"/>
      <c r="V99" s="263"/>
      <c r="W99" s="4"/>
    </row>
    <row r="100" spans="2:23" ht="15" customHeight="1" x14ac:dyDescent="0.2">
      <c r="B100" s="21">
        <v>90</v>
      </c>
      <c r="C100" s="226"/>
      <c r="D100" s="227"/>
      <c r="E100" s="227"/>
      <c r="F100" s="228"/>
      <c r="G100" s="161"/>
      <c r="H100" s="237"/>
      <c r="I100" s="238"/>
      <c r="J100" s="239"/>
      <c r="K100" s="240"/>
      <c r="L100" s="241"/>
      <c r="M100" s="161"/>
      <c r="N100" s="251"/>
      <c r="O100" s="252"/>
      <c r="P100" s="240"/>
      <c r="Q100" s="253"/>
      <c r="R100" s="161"/>
      <c r="S100" s="261"/>
      <c r="T100" s="252"/>
      <c r="U100" s="262"/>
      <c r="V100" s="263"/>
      <c r="W100" s="4"/>
    </row>
    <row r="101" spans="2:23" ht="15" customHeight="1" x14ac:dyDescent="0.2">
      <c r="B101" s="21">
        <v>91</v>
      </c>
      <c r="C101" s="226"/>
      <c r="D101" s="227"/>
      <c r="E101" s="227"/>
      <c r="F101" s="228"/>
      <c r="G101" s="161"/>
      <c r="H101" s="237"/>
      <c r="I101" s="238"/>
      <c r="J101" s="239"/>
      <c r="K101" s="240"/>
      <c r="L101" s="241"/>
      <c r="M101" s="161"/>
      <c r="N101" s="251"/>
      <c r="O101" s="252"/>
      <c r="P101" s="240"/>
      <c r="Q101" s="253"/>
      <c r="R101" s="161"/>
      <c r="S101" s="261"/>
      <c r="T101" s="252"/>
      <c r="U101" s="262"/>
      <c r="V101" s="263"/>
      <c r="W101" s="4"/>
    </row>
    <row r="102" spans="2:23" ht="15" customHeight="1" x14ac:dyDescent="0.2">
      <c r="B102" s="21">
        <v>92</v>
      </c>
      <c r="C102" s="226"/>
      <c r="D102" s="227"/>
      <c r="E102" s="227"/>
      <c r="F102" s="228"/>
      <c r="G102" s="161"/>
      <c r="H102" s="237"/>
      <c r="I102" s="238"/>
      <c r="J102" s="239"/>
      <c r="K102" s="240"/>
      <c r="L102" s="241"/>
      <c r="M102" s="161"/>
      <c r="N102" s="251"/>
      <c r="O102" s="252"/>
      <c r="P102" s="240"/>
      <c r="Q102" s="253"/>
      <c r="R102" s="161"/>
      <c r="S102" s="261"/>
      <c r="T102" s="252"/>
      <c r="U102" s="262"/>
      <c r="V102" s="263"/>
      <c r="W102" s="4"/>
    </row>
    <row r="103" spans="2:23" ht="15" customHeight="1" x14ac:dyDescent="0.2">
      <c r="B103" s="21">
        <v>93</v>
      </c>
      <c r="C103" s="226"/>
      <c r="D103" s="227"/>
      <c r="E103" s="227"/>
      <c r="F103" s="228"/>
      <c r="G103" s="161"/>
      <c r="H103" s="237"/>
      <c r="I103" s="238"/>
      <c r="J103" s="239"/>
      <c r="K103" s="240"/>
      <c r="L103" s="241"/>
      <c r="M103" s="161"/>
      <c r="N103" s="251"/>
      <c r="O103" s="252"/>
      <c r="P103" s="240"/>
      <c r="Q103" s="253"/>
      <c r="R103" s="161"/>
      <c r="S103" s="261"/>
      <c r="T103" s="252"/>
      <c r="U103" s="262"/>
      <c r="V103" s="263"/>
      <c r="W103" s="4"/>
    </row>
    <row r="104" spans="2:23" ht="15" customHeight="1" x14ac:dyDescent="0.2">
      <c r="B104" s="21">
        <v>94</v>
      </c>
      <c r="C104" s="226"/>
      <c r="D104" s="227"/>
      <c r="E104" s="227"/>
      <c r="F104" s="228"/>
      <c r="G104" s="161"/>
      <c r="H104" s="237"/>
      <c r="I104" s="238"/>
      <c r="J104" s="239"/>
      <c r="K104" s="240"/>
      <c r="L104" s="241"/>
      <c r="M104" s="161"/>
      <c r="N104" s="251"/>
      <c r="O104" s="252"/>
      <c r="P104" s="240"/>
      <c r="Q104" s="253"/>
      <c r="R104" s="161"/>
      <c r="S104" s="261"/>
      <c r="T104" s="252"/>
      <c r="U104" s="262"/>
      <c r="V104" s="263"/>
      <c r="W104" s="4"/>
    </row>
    <row r="105" spans="2:23" ht="15" customHeight="1" x14ac:dyDescent="0.2">
      <c r="B105" s="21">
        <v>95</v>
      </c>
      <c r="C105" s="226"/>
      <c r="D105" s="227"/>
      <c r="E105" s="227"/>
      <c r="F105" s="228"/>
      <c r="G105" s="161"/>
      <c r="H105" s="237"/>
      <c r="I105" s="238"/>
      <c r="J105" s="239"/>
      <c r="K105" s="240"/>
      <c r="L105" s="241"/>
      <c r="M105" s="161"/>
      <c r="N105" s="251"/>
      <c r="O105" s="252"/>
      <c r="P105" s="240"/>
      <c r="Q105" s="253"/>
      <c r="R105" s="161"/>
      <c r="S105" s="261"/>
      <c r="T105" s="252"/>
      <c r="U105" s="262"/>
      <c r="V105" s="263"/>
      <c r="W105" s="4"/>
    </row>
    <row r="106" spans="2:23" ht="15" customHeight="1" x14ac:dyDescent="0.2">
      <c r="B106" s="21">
        <v>96</v>
      </c>
      <c r="C106" s="226"/>
      <c r="D106" s="227"/>
      <c r="E106" s="227"/>
      <c r="F106" s="228"/>
      <c r="G106" s="161"/>
      <c r="H106" s="237"/>
      <c r="I106" s="238"/>
      <c r="J106" s="239"/>
      <c r="K106" s="240"/>
      <c r="L106" s="241"/>
      <c r="M106" s="161"/>
      <c r="N106" s="251"/>
      <c r="O106" s="252"/>
      <c r="P106" s="240"/>
      <c r="Q106" s="253"/>
      <c r="R106" s="161"/>
      <c r="S106" s="261"/>
      <c r="T106" s="252"/>
      <c r="U106" s="262"/>
      <c r="V106" s="263"/>
      <c r="W106" s="4"/>
    </row>
    <row r="107" spans="2:23" ht="15" customHeight="1" x14ac:dyDescent="0.2">
      <c r="B107" s="21">
        <v>97</v>
      </c>
      <c r="C107" s="226"/>
      <c r="D107" s="227"/>
      <c r="E107" s="227"/>
      <c r="F107" s="228"/>
      <c r="G107" s="161"/>
      <c r="H107" s="237"/>
      <c r="I107" s="238"/>
      <c r="J107" s="239"/>
      <c r="K107" s="240"/>
      <c r="L107" s="241"/>
      <c r="M107" s="161"/>
      <c r="N107" s="251"/>
      <c r="O107" s="252"/>
      <c r="P107" s="240"/>
      <c r="Q107" s="253"/>
      <c r="R107" s="161"/>
      <c r="S107" s="261"/>
      <c r="T107" s="252"/>
      <c r="U107" s="262"/>
      <c r="V107" s="263"/>
      <c r="W107" s="4"/>
    </row>
    <row r="108" spans="2:23" ht="15" customHeight="1" x14ac:dyDescent="0.2">
      <c r="B108" s="21">
        <v>98</v>
      </c>
      <c r="C108" s="226"/>
      <c r="D108" s="227"/>
      <c r="E108" s="227"/>
      <c r="F108" s="228"/>
      <c r="G108" s="161"/>
      <c r="H108" s="237"/>
      <c r="I108" s="238"/>
      <c r="J108" s="239"/>
      <c r="K108" s="240"/>
      <c r="L108" s="241"/>
      <c r="M108" s="161"/>
      <c r="N108" s="251"/>
      <c r="O108" s="252"/>
      <c r="P108" s="240"/>
      <c r="Q108" s="253"/>
      <c r="R108" s="161"/>
      <c r="S108" s="261"/>
      <c r="T108" s="252"/>
      <c r="U108" s="262"/>
      <c r="V108" s="263"/>
      <c r="W108" s="4"/>
    </row>
    <row r="109" spans="2:23" ht="15" customHeight="1" x14ac:dyDescent="0.2">
      <c r="B109" s="21">
        <v>99</v>
      </c>
      <c r="C109" s="226"/>
      <c r="D109" s="227"/>
      <c r="E109" s="227"/>
      <c r="F109" s="228"/>
      <c r="G109" s="161"/>
      <c r="H109" s="237"/>
      <c r="I109" s="238"/>
      <c r="J109" s="239"/>
      <c r="K109" s="240"/>
      <c r="L109" s="241"/>
      <c r="M109" s="161"/>
      <c r="N109" s="251"/>
      <c r="O109" s="252"/>
      <c r="P109" s="240"/>
      <c r="Q109" s="253"/>
      <c r="R109" s="161"/>
      <c r="S109" s="261"/>
      <c r="T109" s="252"/>
      <c r="U109" s="262"/>
      <c r="V109" s="263"/>
      <c r="W109" s="4"/>
    </row>
    <row r="110" spans="2:23" ht="15" customHeight="1" x14ac:dyDescent="0.2">
      <c r="B110" s="21">
        <v>100</v>
      </c>
      <c r="C110" s="226"/>
      <c r="D110" s="227"/>
      <c r="E110" s="227"/>
      <c r="F110" s="228"/>
      <c r="G110" s="161"/>
      <c r="H110" s="237"/>
      <c r="I110" s="238"/>
      <c r="J110" s="239"/>
      <c r="K110" s="240"/>
      <c r="L110" s="241"/>
      <c r="M110" s="161"/>
      <c r="N110" s="251"/>
      <c r="O110" s="252"/>
      <c r="P110" s="240"/>
      <c r="Q110" s="253"/>
      <c r="R110" s="161"/>
      <c r="S110" s="261"/>
      <c r="T110" s="252"/>
      <c r="U110" s="262"/>
      <c r="V110" s="263"/>
      <c r="W110" s="4"/>
    </row>
    <row r="111" spans="2:23" ht="15" customHeight="1" x14ac:dyDescent="0.2">
      <c r="B111" s="21">
        <v>101</v>
      </c>
      <c r="C111" s="226"/>
      <c r="D111" s="227"/>
      <c r="E111" s="227"/>
      <c r="F111" s="228"/>
      <c r="G111" s="161"/>
      <c r="H111" s="237"/>
      <c r="I111" s="238"/>
      <c r="J111" s="239"/>
      <c r="K111" s="240"/>
      <c r="L111" s="241"/>
      <c r="M111" s="161"/>
      <c r="N111" s="251"/>
      <c r="O111" s="252"/>
      <c r="P111" s="240"/>
      <c r="Q111" s="253"/>
      <c r="R111" s="161"/>
      <c r="S111" s="261"/>
      <c r="T111" s="252"/>
      <c r="U111" s="262"/>
      <c r="V111" s="263"/>
      <c r="W111" s="4"/>
    </row>
    <row r="112" spans="2:23" ht="15" customHeight="1" x14ac:dyDescent="0.2">
      <c r="B112" s="21">
        <v>102</v>
      </c>
      <c r="C112" s="226"/>
      <c r="D112" s="227"/>
      <c r="E112" s="227"/>
      <c r="F112" s="228"/>
      <c r="G112" s="161"/>
      <c r="H112" s="237"/>
      <c r="I112" s="238"/>
      <c r="J112" s="239"/>
      <c r="K112" s="240"/>
      <c r="L112" s="241"/>
      <c r="M112" s="161"/>
      <c r="N112" s="251"/>
      <c r="O112" s="252"/>
      <c r="P112" s="240"/>
      <c r="Q112" s="253"/>
      <c r="R112" s="161"/>
      <c r="S112" s="261"/>
      <c r="T112" s="252"/>
      <c r="U112" s="262"/>
      <c r="V112" s="263"/>
      <c r="W112" s="4"/>
    </row>
    <row r="113" spans="2:23" ht="15" customHeight="1" x14ac:dyDescent="0.2">
      <c r="B113" s="21">
        <v>103</v>
      </c>
      <c r="C113" s="226"/>
      <c r="D113" s="227"/>
      <c r="E113" s="227"/>
      <c r="F113" s="228"/>
      <c r="G113" s="161"/>
      <c r="H113" s="237"/>
      <c r="I113" s="238"/>
      <c r="J113" s="239"/>
      <c r="K113" s="240"/>
      <c r="L113" s="241"/>
      <c r="M113" s="161"/>
      <c r="N113" s="251"/>
      <c r="O113" s="252"/>
      <c r="P113" s="240"/>
      <c r="Q113" s="253"/>
      <c r="R113" s="161"/>
      <c r="S113" s="261"/>
      <c r="T113" s="252"/>
      <c r="U113" s="262"/>
      <c r="V113" s="263"/>
      <c r="W113" s="4"/>
    </row>
    <row r="114" spans="2:23" ht="15" customHeight="1" x14ac:dyDescent="0.2">
      <c r="B114" s="21">
        <v>104</v>
      </c>
      <c r="C114" s="226"/>
      <c r="D114" s="227"/>
      <c r="E114" s="227"/>
      <c r="F114" s="228"/>
      <c r="G114" s="161"/>
      <c r="H114" s="237"/>
      <c r="I114" s="238"/>
      <c r="J114" s="239"/>
      <c r="K114" s="240"/>
      <c r="L114" s="241"/>
      <c r="M114" s="161"/>
      <c r="N114" s="251"/>
      <c r="O114" s="252"/>
      <c r="P114" s="240"/>
      <c r="Q114" s="253"/>
      <c r="R114" s="161"/>
      <c r="S114" s="261"/>
      <c r="T114" s="252"/>
      <c r="U114" s="262"/>
      <c r="V114" s="263"/>
      <c r="W114" s="4"/>
    </row>
    <row r="115" spans="2:23" ht="15" customHeight="1" x14ac:dyDescent="0.2">
      <c r="B115" s="21">
        <v>105</v>
      </c>
      <c r="C115" s="226"/>
      <c r="D115" s="227"/>
      <c r="E115" s="227"/>
      <c r="F115" s="228"/>
      <c r="G115" s="161"/>
      <c r="H115" s="237"/>
      <c r="I115" s="238"/>
      <c r="J115" s="239"/>
      <c r="K115" s="240"/>
      <c r="L115" s="241"/>
      <c r="M115" s="161"/>
      <c r="N115" s="251"/>
      <c r="O115" s="252"/>
      <c r="P115" s="240"/>
      <c r="Q115" s="253"/>
      <c r="R115" s="161"/>
      <c r="S115" s="261"/>
      <c r="T115" s="252"/>
      <c r="U115" s="262"/>
      <c r="V115" s="263"/>
      <c r="W115" s="4"/>
    </row>
    <row r="116" spans="2:23" ht="15" customHeight="1" x14ac:dyDescent="0.2">
      <c r="B116" s="21">
        <v>106</v>
      </c>
      <c r="C116" s="226"/>
      <c r="D116" s="227"/>
      <c r="E116" s="227"/>
      <c r="F116" s="228"/>
      <c r="G116" s="161"/>
      <c r="H116" s="237"/>
      <c r="I116" s="238"/>
      <c r="J116" s="239"/>
      <c r="K116" s="240"/>
      <c r="L116" s="241"/>
      <c r="M116" s="161"/>
      <c r="N116" s="251"/>
      <c r="O116" s="252"/>
      <c r="P116" s="240"/>
      <c r="Q116" s="253"/>
      <c r="R116" s="161"/>
      <c r="S116" s="261"/>
      <c r="T116" s="252"/>
      <c r="U116" s="262"/>
      <c r="V116" s="263"/>
      <c r="W116" s="4"/>
    </row>
    <row r="117" spans="2:23" ht="15" customHeight="1" x14ac:dyDescent="0.2">
      <c r="B117" s="21">
        <v>107</v>
      </c>
      <c r="C117" s="226"/>
      <c r="D117" s="227"/>
      <c r="E117" s="227"/>
      <c r="F117" s="228"/>
      <c r="G117" s="161"/>
      <c r="H117" s="237"/>
      <c r="I117" s="238"/>
      <c r="J117" s="239"/>
      <c r="K117" s="240"/>
      <c r="L117" s="241"/>
      <c r="M117" s="161"/>
      <c r="N117" s="251"/>
      <c r="O117" s="252"/>
      <c r="P117" s="240"/>
      <c r="Q117" s="253"/>
      <c r="R117" s="161"/>
      <c r="S117" s="261"/>
      <c r="T117" s="252"/>
      <c r="U117" s="262"/>
      <c r="V117" s="263"/>
      <c r="W117" s="4"/>
    </row>
    <row r="118" spans="2:23" ht="15" customHeight="1" x14ac:dyDescent="0.2">
      <c r="B118" s="21">
        <v>108</v>
      </c>
      <c r="C118" s="226"/>
      <c r="D118" s="227"/>
      <c r="E118" s="227"/>
      <c r="F118" s="228"/>
      <c r="G118" s="161"/>
      <c r="H118" s="237"/>
      <c r="I118" s="238"/>
      <c r="J118" s="239"/>
      <c r="K118" s="240"/>
      <c r="L118" s="241"/>
      <c r="M118" s="161"/>
      <c r="N118" s="251"/>
      <c r="O118" s="252"/>
      <c r="P118" s="240"/>
      <c r="Q118" s="253"/>
      <c r="R118" s="161"/>
      <c r="S118" s="261"/>
      <c r="T118" s="252"/>
      <c r="U118" s="262"/>
      <c r="V118" s="263"/>
      <c r="W118" s="4"/>
    </row>
    <row r="119" spans="2:23" ht="15" customHeight="1" x14ac:dyDescent="0.2">
      <c r="B119" s="21">
        <v>109</v>
      </c>
      <c r="C119" s="226"/>
      <c r="D119" s="227"/>
      <c r="E119" s="227"/>
      <c r="F119" s="228"/>
      <c r="G119" s="161"/>
      <c r="H119" s="237"/>
      <c r="I119" s="238"/>
      <c r="J119" s="239"/>
      <c r="K119" s="240"/>
      <c r="L119" s="241"/>
      <c r="M119" s="161"/>
      <c r="N119" s="251"/>
      <c r="O119" s="252"/>
      <c r="P119" s="240"/>
      <c r="Q119" s="253"/>
      <c r="R119" s="161"/>
      <c r="S119" s="261"/>
      <c r="T119" s="252"/>
      <c r="U119" s="262"/>
      <c r="V119" s="263"/>
      <c r="W119" s="4"/>
    </row>
    <row r="120" spans="2:23" ht="15" customHeight="1" x14ac:dyDescent="0.2">
      <c r="B120" s="21">
        <v>110</v>
      </c>
      <c r="C120" s="226"/>
      <c r="D120" s="227"/>
      <c r="E120" s="227"/>
      <c r="F120" s="228"/>
      <c r="G120" s="161"/>
      <c r="H120" s="237"/>
      <c r="I120" s="238"/>
      <c r="J120" s="239"/>
      <c r="K120" s="240"/>
      <c r="L120" s="241"/>
      <c r="M120" s="161"/>
      <c r="N120" s="251"/>
      <c r="O120" s="252"/>
      <c r="P120" s="240"/>
      <c r="Q120" s="253"/>
      <c r="R120" s="161"/>
      <c r="S120" s="261"/>
      <c r="T120" s="252"/>
      <c r="U120" s="262"/>
      <c r="V120" s="263"/>
      <c r="W120" s="4"/>
    </row>
    <row r="121" spans="2:23" ht="15" customHeight="1" x14ac:dyDescent="0.2">
      <c r="B121" s="21">
        <v>111</v>
      </c>
      <c r="C121" s="226"/>
      <c r="D121" s="227"/>
      <c r="E121" s="227"/>
      <c r="F121" s="228"/>
      <c r="G121" s="161"/>
      <c r="H121" s="237"/>
      <c r="I121" s="238"/>
      <c r="J121" s="239"/>
      <c r="K121" s="240"/>
      <c r="L121" s="241"/>
      <c r="M121" s="161"/>
      <c r="N121" s="251"/>
      <c r="O121" s="252"/>
      <c r="P121" s="240"/>
      <c r="Q121" s="253"/>
      <c r="R121" s="161"/>
      <c r="S121" s="261"/>
      <c r="T121" s="252"/>
      <c r="U121" s="262"/>
      <c r="V121" s="263"/>
      <c r="W121" s="4"/>
    </row>
    <row r="122" spans="2:23" ht="15" customHeight="1" x14ac:dyDescent="0.2">
      <c r="B122" s="21">
        <v>112</v>
      </c>
      <c r="C122" s="226"/>
      <c r="D122" s="227"/>
      <c r="E122" s="227"/>
      <c r="F122" s="228"/>
      <c r="G122" s="161"/>
      <c r="H122" s="237"/>
      <c r="I122" s="238"/>
      <c r="J122" s="239"/>
      <c r="K122" s="240"/>
      <c r="L122" s="241"/>
      <c r="M122" s="161"/>
      <c r="N122" s="251"/>
      <c r="O122" s="252"/>
      <c r="P122" s="240"/>
      <c r="Q122" s="253"/>
      <c r="R122" s="161"/>
      <c r="S122" s="261"/>
      <c r="T122" s="252"/>
      <c r="U122" s="262"/>
      <c r="V122" s="263"/>
      <c r="W122" s="4"/>
    </row>
    <row r="123" spans="2:23" ht="15" customHeight="1" x14ac:dyDescent="0.2">
      <c r="B123" s="21">
        <v>113</v>
      </c>
      <c r="C123" s="226"/>
      <c r="D123" s="227"/>
      <c r="E123" s="227"/>
      <c r="F123" s="228"/>
      <c r="G123" s="161"/>
      <c r="H123" s="237"/>
      <c r="I123" s="238"/>
      <c r="J123" s="239"/>
      <c r="K123" s="240"/>
      <c r="L123" s="241"/>
      <c r="M123" s="161"/>
      <c r="N123" s="251"/>
      <c r="O123" s="252"/>
      <c r="P123" s="240"/>
      <c r="Q123" s="253"/>
      <c r="R123" s="161"/>
      <c r="S123" s="261"/>
      <c r="T123" s="252"/>
      <c r="U123" s="262"/>
      <c r="V123" s="263"/>
      <c r="W123" s="4"/>
    </row>
    <row r="124" spans="2:23" ht="15" customHeight="1" x14ac:dyDescent="0.2">
      <c r="B124" s="21">
        <v>114</v>
      </c>
      <c r="C124" s="226"/>
      <c r="D124" s="227"/>
      <c r="E124" s="227"/>
      <c r="F124" s="228"/>
      <c r="G124" s="161"/>
      <c r="H124" s="237"/>
      <c r="I124" s="238"/>
      <c r="J124" s="239"/>
      <c r="K124" s="240"/>
      <c r="L124" s="241"/>
      <c r="M124" s="161"/>
      <c r="N124" s="251"/>
      <c r="O124" s="252"/>
      <c r="P124" s="240"/>
      <c r="Q124" s="253"/>
      <c r="R124" s="161"/>
      <c r="S124" s="261"/>
      <c r="T124" s="252"/>
      <c r="U124" s="262"/>
      <c r="V124" s="263"/>
      <c r="W124" s="4"/>
    </row>
    <row r="125" spans="2:23" ht="15" customHeight="1" x14ac:dyDescent="0.2">
      <c r="B125" s="21">
        <v>115</v>
      </c>
      <c r="C125" s="226"/>
      <c r="D125" s="227"/>
      <c r="E125" s="227"/>
      <c r="F125" s="228"/>
      <c r="G125" s="161"/>
      <c r="H125" s="237"/>
      <c r="I125" s="238"/>
      <c r="J125" s="239"/>
      <c r="K125" s="240"/>
      <c r="L125" s="241"/>
      <c r="M125" s="161"/>
      <c r="N125" s="251"/>
      <c r="O125" s="252"/>
      <c r="P125" s="240"/>
      <c r="Q125" s="253"/>
      <c r="R125" s="161"/>
      <c r="S125" s="261"/>
      <c r="T125" s="252"/>
      <c r="U125" s="262"/>
      <c r="V125" s="263"/>
      <c r="W125" s="4"/>
    </row>
    <row r="126" spans="2:23" ht="15" customHeight="1" x14ac:dyDescent="0.2">
      <c r="B126" s="21">
        <v>116</v>
      </c>
      <c r="C126" s="226"/>
      <c r="D126" s="227"/>
      <c r="E126" s="227"/>
      <c r="F126" s="228"/>
      <c r="G126" s="161"/>
      <c r="H126" s="237"/>
      <c r="I126" s="238"/>
      <c r="J126" s="239"/>
      <c r="K126" s="240"/>
      <c r="L126" s="241"/>
      <c r="M126" s="161"/>
      <c r="N126" s="251"/>
      <c r="O126" s="252"/>
      <c r="P126" s="240"/>
      <c r="Q126" s="253"/>
      <c r="R126" s="161"/>
      <c r="S126" s="261"/>
      <c r="T126" s="252"/>
      <c r="U126" s="262"/>
      <c r="V126" s="263"/>
      <c r="W126" s="4"/>
    </row>
    <row r="127" spans="2:23" ht="15" customHeight="1" x14ac:dyDescent="0.2">
      <c r="B127" s="21">
        <v>117</v>
      </c>
      <c r="C127" s="226"/>
      <c r="D127" s="227"/>
      <c r="E127" s="227"/>
      <c r="F127" s="228"/>
      <c r="G127" s="161"/>
      <c r="H127" s="237"/>
      <c r="I127" s="238"/>
      <c r="J127" s="239"/>
      <c r="K127" s="240"/>
      <c r="L127" s="241"/>
      <c r="M127" s="161"/>
      <c r="N127" s="251"/>
      <c r="O127" s="252"/>
      <c r="P127" s="240"/>
      <c r="Q127" s="253"/>
      <c r="R127" s="161"/>
      <c r="S127" s="261"/>
      <c r="T127" s="252"/>
      <c r="U127" s="262"/>
      <c r="V127" s="263"/>
      <c r="W127" s="4"/>
    </row>
    <row r="128" spans="2:23" ht="15" customHeight="1" x14ac:dyDescent="0.2">
      <c r="B128" s="21">
        <v>118</v>
      </c>
      <c r="C128" s="226"/>
      <c r="D128" s="227"/>
      <c r="E128" s="227"/>
      <c r="F128" s="228"/>
      <c r="G128" s="161"/>
      <c r="H128" s="237"/>
      <c r="I128" s="238"/>
      <c r="J128" s="239"/>
      <c r="K128" s="240"/>
      <c r="L128" s="241"/>
      <c r="M128" s="161"/>
      <c r="N128" s="251"/>
      <c r="O128" s="252"/>
      <c r="P128" s="240"/>
      <c r="Q128" s="253"/>
      <c r="R128" s="161"/>
      <c r="S128" s="261"/>
      <c r="T128" s="252"/>
      <c r="U128" s="262"/>
      <c r="V128" s="263"/>
      <c r="W128" s="4"/>
    </row>
    <row r="129" spans="2:23" ht="15" customHeight="1" x14ac:dyDescent="0.2">
      <c r="B129" s="21">
        <v>119</v>
      </c>
      <c r="C129" s="226"/>
      <c r="D129" s="227"/>
      <c r="E129" s="227"/>
      <c r="F129" s="228"/>
      <c r="G129" s="161"/>
      <c r="H129" s="237"/>
      <c r="I129" s="238"/>
      <c r="J129" s="239"/>
      <c r="K129" s="240"/>
      <c r="L129" s="241"/>
      <c r="M129" s="161"/>
      <c r="N129" s="251"/>
      <c r="O129" s="252"/>
      <c r="P129" s="240"/>
      <c r="Q129" s="253"/>
      <c r="R129" s="161"/>
      <c r="S129" s="261"/>
      <c r="T129" s="252"/>
      <c r="U129" s="262"/>
      <c r="V129" s="263"/>
      <c r="W129" s="4"/>
    </row>
    <row r="130" spans="2:23" ht="15" customHeight="1" x14ac:dyDescent="0.2">
      <c r="B130" s="21">
        <v>120</v>
      </c>
      <c r="C130" s="226"/>
      <c r="D130" s="227"/>
      <c r="E130" s="227"/>
      <c r="F130" s="228"/>
      <c r="G130" s="161"/>
      <c r="H130" s="237"/>
      <c r="I130" s="238"/>
      <c r="J130" s="239"/>
      <c r="K130" s="240"/>
      <c r="L130" s="241"/>
      <c r="M130" s="161"/>
      <c r="N130" s="251"/>
      <c r="O130" s="252"/>
      <c r="P130" s="240"/>
      <c r="Q130" s="253"/>
      <c r="R130" s="161"/>
      <c r="S130" s="261"/>
      <c r="T130" s="252"/>
      <c r="U130" s="262"/>
      <c r="V130" s="263"/>
      <c r="W130" s="4"/>
    </row>
    <row r="131" spans="2:23" ht="15" customHeight="1" x14ac:dyDescent="0.2">
      <c r="B131" s="21">
        <v>121</v>
      </c>
      <c r="C131" s="226"/>
      <c r="D131" s="227"/>
      <c r="E131" s="227"/>
      <c r="F131" s="228"/>
      <c r="G131" s="161"/>
      <c r="H131" s="237"/>
      <c r="I131" s="238"/>
      <c r="J131" s="239"/>
      <c r="K131" s="240"/>
      <c r="L131" s="241"/>
      <c r="M131" s="161"/>
      <c r="N131" s="251"/>
      <c r="O131" s="252"/>
      <c r="P131" s="240"/>
      <c r="Q131" s="253"/>
      <c r="R131" s="161"/>
      <c r="S131" s="261"/>
      <c r="T131" s="252"/>
      <c r="U131" s="262"/>
      <c r="V131" s="263"/>
      <c r="W131" s="4"/>
    </row>
    <row r="132" spans="2:23" ht="15" customHeight="1" x14ac:dyDescent="0.2">
      <c r="B132" s="21">
        <v>122</v>
      </c>
      <c r="C132" s="226"/>
      <c r="D132" s="227"/>
      <c r="E132" s="227"/>
      <c r="F132" s="228"/>
      <c r="G132" s="161"/>
      <c r="H132" s="237"/>
      <c r="I132" s="238"/>
      <c r="J132" s="239"/>
      <c r="K132" s="240"/>
      <c r="L132" s="241"/>
      <c r="M132" s="161"/>
      <c r="N132" s="251"/>
      <c r="O132" s="252"/>
      <c r="P132" s="240"/>
      <c r="Q132" s="253"/>
      <c r="R132" s="161"/>
      <c r="S132" s="261"/>
      <c r="T132" s="252"/>
      <c r="U132" s="262"/>
      <c r="V132" s="263"/>
      <c r="W132" s="4"/>
    </row>
    <row r="133" spans="2:23" ht="15" customHeight="1" x14ac:dyDescent="0.2">
      <c r="B133" s="21">
        <v>123</v>
      </c>
      <c r="C133" s="226"/>
      <c r="D133" s="227"/>
      <c r="E133" s="227"/>
      <c r="F133" s="228"/>
      <c r="G133" s="161"/>
      <c r="H133" s="237"/>
      <c r="I133" s="238"/>
      <c r="J133" s="239"/>
      <c r="K133" s="240"/>
      <c r="L133" s="241"/>
      <c r="M133" s="161"/>
      <c r="N133" s="251"/>
      <c r="O133" s="252"/>
      <c r="P133" s="240"/>
      <c r="Q133" s="253"/>
      <c r="R133" s="161"/>
      <c r="S133" s="261"/>
      <c r="T133" s="252"/>
      <c r="U133" s="262"/>
      <c r="V133" s="263"/>
      <c r="W133" s="4"/>
    </row>
    <row r="134" spans="2:23" ht="15" customHeight="1" x14ac:dyDescent="0.2">
      <c r="B134" s="21">
        <v>124</v>
      </c>
      <c r="C134" s="226"/>
      <c r="D134" s="227"/>
      <c r="E134" s="227"/>
      <c r="F134" s="228"/>
      <c r="G134" s="161"/>
      <c r="H134" s="237"/>
      <c r="I134" s="238"/>
      <c r="J134" s="239"/>
      <c r="K134" s="240"/>
      <c r="L134" s="241"/>
      <c r="M134" s="161"/>
      <c r="N134" s="251"/>
      <c r="O134" s="252"/>
      <c r="P134" s="240"/>
      <c r="Q134" s="253"/>
      <c r="R134" s="161"/>
      <c r="S134" s="261"/>
      <c r="T134" s="252"/>
      <c r="U134" s="262"/>
      <c r="V134" s="263"/>
      <c r="W134" s="4"/>
    </row>
    <row r="135" spans="2:23" ht="15" customHeight="1" x14ac:dyDescent="0.2">
      <c r="B135" s="21">
        <v>125</v>
      </c>
      <c r="C135" s="226"/>
      <c r="D135" s="227"/>
      <c r="E135" s="227"/>
      <c r="F135" s="228"/>
      <c r="G135" s="161"/>
      <c r="H135" s="237"/>
      <c r="I135" s="238"/>
      <c r="J135" s="239"/>
      <c r="K135" s="240"/>
      <c r="L135" s="241"/>
      <c r="M135" s="161"/>
      <c r="N135" s="251"/>
      <c r="O135" s="252"/>
      <c r="P135" s="240"/>
      <c r="Q135" s="253"/>
      <c r="R135" s="161"/>
      <c r="S135" s="261"/>
      <c r="T135" s="252"/>
      <c r="U135" s="262"/>
      <c r="V135" s="263"/>
      <c r="W135" s="4"/>
    </row>
    <row r="136" spans="2:23" ht="15" customHeight="1" x14ac:dyDescent="0.2">
      <c r="B136" s="21">
        <v>126</v>
      </c>
      <c r="C136" s="226"/>
      <c r="D136" s="227"/>
      <c r="E136" s="227"/>
      <c r="F136" s="228"/>
      <c r="G136" s="161"/>
      <c r="H136" s="237"/>
      <c r="I136" s="238"/>
      <c r="J136" s="239"/>
      <c r="K136" s="240"/>
      <c r="L136" s="241"/>
      <c r="M136" s="161"/>
      <c r="N136" s="251"/>
      <c r="O136" s="252"/>
      <c r="P136" s="240"/>
      <c r="Q136" s="253"/>
      <c r="R136" s="161"/>
      <c r="S136" s="261"/>
      <c r="T136" s="252"/>
      <c r="U136" s="262"/>
      <c r="V136" s="263"/>
      <c r="W136" s="4"/>
    </row>
    <row r="137" spans="2:23" ht="15" customHeight="1" x14ac:dyDescent="0.2">
      <c r="B137" s="21">
        <v>127</v>
      </c>
      <c r="C137" s="226"/>
      <c r="D137" s="227"/>
      <c r="E137" s="227"/>
      <c r="F137" s="228"/>
      <c r="G137" s="161"/>
      <c r="H137" s="237"/>
      <c r="I137" s="238"/>
      <c r="J137" s="239"/>
      <c r="K137" s="240"/>
      <c r="L137" s="241"/>
      <c r="M137" s="161"/>
      <c r="N137" s="251"/>
      <c r="O137" s="252"/>
      <c r="P137" s="240"/>
      <c r="Q137" s="253"/>
      <c r="R137" s="161"/>
      <c r="S137" s="261"/>
      <c r="T137" s="252"/>
      <c r="U137" s="262"/>
      <c r="V137" s="263"/>
      <c r="W137" s="4"/>
    </row>
    <row r="138" spans="2:23" ht="15" customHeight="1" x14ac:dyDescent="0.2">
      <c r="B138" s="21">
        <v>128</v>
      </c>
      <c r="C138" s="226"/>
      <c r="D138" s="227"/>
      <c r="E138" s="227"/>
      <c r="F138" s="228"/>
      <c r="G138" s="161"/>
      <c r="H138" s="237"/>
      <c r="I138" s="238"/>
      <c r="J138" s="239"/>
      <c r="K138" s="240"/>
      <c r="L138" s="241"/>
      <c r="M138" s="161"/>
      <c r="N138" s="251"/>
      <c r="O138" s="252"/>
      <c r="P138" s="240"/>
      <c r="Q138" s="253"/>
      <c r="R138" s="161"/>
      <c r="S138" s="261"/>
      <c r="T138" s="252"/>
      <c r="U138" s="262"/>
      <c r="V138" s="263"/>
      <c r="W138" s="4"/>
    </row>
    <row r="139" spans="2:23" ht="15" customHeight="1" x14ac:dyDescent="0.2">
      <c r="B139" s="21">
        <v>129</v>
      </c>
      <c r="C139" s="226"/>
      <c r="D139" s="227"/>
      <c r="E139" s="227"/>
      <c r="F139" s="228"/>
      <c r="G139" s="161"/>
      <c r="H139" s="237"/>
      <c r="I139" s="238"/>
      <c r="J139" s="239"/>
      <c r="K139" s="240"/>
      <c r="L139" s="241"/>
      <c r="M139" s="161"/>
      <c r="N139" s="251"/>
      <c r="O139" s="252"/>
      <c r="P139" s="240"/>
      <c r="Q139" s="253"/>
      <c r="R139" s="161"/>
      <c r="S139" s="261"/>
      <c r="T139" s="252"/>
      <c r="U139" s="262"/>
      <c r="V139" s="263"/>
      <c r="W139" s="4"/>
    </row>
    <row r="140" spans="2:23" ht="15" customHeight="1" x14ac:dyDescent="0.2">
      <c r="B140" s="21">
        <v>130</v>
      </c>
      <c r="C140" s="226"/>
      <c r="D140" s="227"/>
      <c r="E140" s="227"/>
      <c r="F140" s="228"/>
      <c r="G140" s="161"/>
      <c r="H140" s="237"/>
      <c r="I140" s="238"/>
      <c r="J140" s="239"/>
      <c r="K140" s="240"/>
      <c r="L140" s="241"/>
      <c r="M140" s="161"/>
      <c r="N140" s="251"/>
      <c r="O140" s="252"/>
      <c r="P140" s="240"/>
      <c r="Q140" s="253"/>
      <c r="R140" s="161"/>
      <c r="S140" s="261"/>
      <c r="T140" s="252"/>
      <c r="U140" s="262"/>
      <c r="V140" s="263"/>
      <c r="W140" s="4"/>
    </row>
    <row r="141" spans="2:23" ht="15" customHeight="1" x14ac:dyDescent="0.2">
      <c r="B141" s="21">
        <v>131</v>
      </c>
      <c r="C141" s="226"/>
      <c r="D141" s="227"/>
      <c r="E141" s="227"/>
      <c r="F141" s="228"/>
      <c r="G141" s="161"/>
      <c r="H141" s="237"/>
      <c r="I141" s="238"/>
      <c r="J141" s="239"/>
      <c r="K141" s="240"/>
      <c r="L141" s="241"/>
      <c r="M141" s="161"/>
      <c r="N141" s="251"/>
      <c r="O141" s="252"/>
      <c r="P141" s="240"/>
      <c r="Q141" s="253"/>
      <c r="R141" s="161"/>
      <c r="S141" s="261"/>
      <c r="T141" s="252"/>
      <c r="U141" s="262"/>
      <c r="V141" s="263"/>
      <c r="W141" s="4"/>
    </row>
    <row r="142" spans="2:23" ht="15" customHeight="1" x14ac:dyDescent="0.2">
      <c r="B142" s="21">
        <v>132</v>
      </c>
      <c r="C142" s="226"/>
      <c r="D142" s="227"/>
      <c r="E142" s="227"/>
      <c r="F142" s="228"/>
      <c r="G142" s="161"/>
      <c r="H142" s="237"/>
      <c r="I142" s="238"/>
      <c r="J142" s="239"/>
      <c r="K142" s="240"/>
      <c r="L142" s="241"/>
      <c r="M142" s="161"/>
      <c r="N142" s="251"/>
      <c r="O142" s="252"/>
      <c r="P142" s="240"/>
      <c r="Q142" s="253"/>
      <c r="R142" s="161"/>
      <c r="S142" s="261"/>
      <c r="T142" s="252"/>
      <c r="U142" s="262"/>
      <c r="V142" s="263"/>
      <c r="W142" s="4"/>
    </row>
    <row r="143" spans="2:23" ht="15" customHeight="1" x14ac:dyDescent="0.2">
      <c r="B143" s="21">
        <v>133</v>
      </c>
      <c r="C143" s="226"/>
      <c r="D143" s="227"/>
      <c r="E143" s="227"/>
      <c r="F143" s="228"/>
      <c r="G143" s="161"/>
      <c r="H143" s="237"/>
      <c r="I143" s="238"/>
      <c r="J143" s="239"/>
      <c r="K143" s="240"/>
      <c r="L143" s="241"/>
      <c r="M143" s="161"/>
      <c r="N143" s="251"/>
      <c r="O143" s="252"/>
      <c r="P143" s="240"/>
      <c r="Q143" s="253"/>
      <c r="R143" s="161"/>
      <c r="S143" s="261"/>
      <c r="T143" s="252"/>
      <c r="U143" s="262"/>
      <c r="V143" s="263"/>
      <c r="W143" s="4"/>
    </row>
    <row r="144" spans="2:23" ht="15" customHeight="1" x14ac:dyDescent="0.2">
      <c r="B144" s="21">
        <v>134</v>
      </c>
      <c r="C144" s="226"/>
      <c r="D144" s="227"/>
      <c r="E144" s="227"/>
      <c r="F144" s="228"/>
      <c r="G144" s="161"/>
      <c r="H144" s="237"/>
      <c r="I144" s="238"/>
      <c r="J144" s="239"/>
      <c r="K144" s="240"/>
      <c r="L144" s="241"/>
      <c r="M144" s="161"/>
      <c r="N144" s="251"/>
      <c r="O144" s="252"/>
      <c r="P144" s="240"/>
      <c r="Q144" s="253"/>
      <c r="R144" s="161"/>
      <c r="S144" s="261"/>
      <c r="T144" s="252"/>
      <c r="U144" s="262"/>
      <c r="V144" s="263"/>
      <c r="W144" s="4"/>
    </row>
    <row r="145" spans="2:23" ht="15" customHeight="1" x14ac:dyDescent="0.2">
      <c r="B145" s="21">
        <v>135</v>
      </c>
      <c r="C145" s="226"/>
      <c r="D145" s="227"/>
      <c r="E145" s="227"/>
      <c r="F145" s="228"/>
      <c r="G145" s="161"/>
      <c r="H145" s="237"/>
      <c r="I145" s="238"/>
      <c r="J145" s="239"/>
      <c r="K145" s="240"/>
      <c r="L145" s="241"/>
      <c r="M145" s="161"/>
      <c r="N145" s="251"/>
      <c r="O145" s="252"/>
      <c r="P145" s="240"/>
      <c r="Q145" s="253"/>
      <c r="R145" s="161"/>
      <c r="S145" s="261"/>
      <c r="T145" s="252"/>
      <c r="U145" s="262"/>
      <c r="V145" s="263"/>
      <c r="W145" s="4"/>
    </row>
    <row r="146" spans="2:23" ht="15" customHeight="1" x14ac:dyDescent="0.2">
      <c r="B146" s="21">
        <v>136</v>
      </c>
      <c r="C146" s="226"/>
      <c r="D146" s="227"/>
      <c r="E146" s="227"/>
      <c r="F146" s="228"/>
      <c r="G146" s="161"/>
      <c r="H146" s="237"/>
      <c r="I146" s="238"/>
      <c r="J146" s="239"/>
      <c r="K146" s="240"/>
      <c r="L146" s="241"/>
      <c r="M146" s="161"/>
      <c r="N146" s="251"/>
      <c r="O146" s="252"/>
      <c r="P146" s="240"/>
      <c r="Q146" s="253"/>
      <c r="R146" s="161"/>
      <c r="S146" s="261"/>
      <c r="T146" s="252"/>
      <c r="U146" s="262"/>
      <c r="V146" s="263"/>
      <c r="W146" s="4"/>
    </row>
    <row r="147" spans="2:23" ht="15" customHeight="1" x14ac:dyDescent="0.2">
      <c r="B147" s="21">
        <v>137</v>
      </c>
      <c r="C147" s="226"/>
      <c r="D147" s="227"/>
      <c r="E147" s="227"/>
      <c r="F147" s="228"/>
      <c r="G147" s="161"/>
      <c r="H147" s="237"/>
      <c r="I147" s="238"/>
      <c r="J147" s="239"/>
      <c r="K147" s="240"/>
      <c r="L147" s="241"/>
      <c r="M147" s="161"/>
      <c r="N147" s="251"/>
      <c r="O147" s="252"/>
      <c r="P147" s="240"/>
      <c r="Q147" s="253"/>
      <c r="R147" s="161"/>
      <c r="S147" s="261"/>
      <c r="T147" s="252"/>
      <c r="U147" s="262"/>
      <c r="V147" s="263"/>
      <c r="W147" s="4"/>
    </row>
    <row r="148" spans="2:23" ht="15" customHeight="1" x14ac:dyDescent="0.2">
      <c r="B148" s="21">
        <v>138</v>
      </c>
      <c r="C148" s="226"/>
      <c r="D148" s="227"/>
      <c r="E148" s="227"/>
      <c r="F148" s="228"/>
      <c r="G148" s="161"/>
      <c r="H148" s="237"/>
      <c r="I148" s="238"/>
      <c r="J148" s="239"/>
      <c r="K148" s="240"/>
      <c r="L148" s="241"/>
      <c r="M148" s="161"/>
      <c r="N148" s="251"/>
      <c r="O148" s="252"/>
      <c r="P148" s="240"/>
      <c r="Q148" s="253"/>
      <c r="R148" s="161"/>
      <c r="S148" s="261"/>
      <c r="T148" s="252"/>
      <c r="U148" s="262"/>
      <c r="V148" s="263"/>
      <c r="W148" s="4"/>
    </row>
    <row r="149" spans="2:23" ht="15" customHeight="1" x14ac:dyDescent="0.2">
      <c r="B149" s="21">
        <v>139</v>
      </c>
      <c r="C149" s="226"/>
      <c r="D149" s="227"/>
      <c r="E149" s="227"/>
      <c r="F149" s="228"/>
      <c r="G149" s="161"/>
      <c r="H149" s="237"/>
      <c r="I149" s="238"/>
      <c r="J149" s="239"/>
      <c r="K149" s="240"/>
      <c r="L149" s="241"/>
      <c r="M149" s="161"/>
      <c r="N149" s="251"/>
      <c r="O149" s="252"/>
      <c r="P149" s="240"/>
      <c r="Q149" s="253"/>
      <c r="R149" s="161"/>
      <c r="S149" s="261"/>
      <c r="T149" s="252"/>
      <c r="U149" s="262"/>
      <c r="V149" s="263"/>
      <c r="W149" s="4"/>
    </row>
    <row r="150" spans="2:23" ht="15" customHeight="1" x14ac:dyDescent="0.2">
      <c r="B150" s="21">
        <v>140</v>
      </c>
      <c r="C150" s="226"/>
      <c r="D150" s="227"/>
      <c r="E150" s="227"/>
      <c r="F150" s="228"/>
      <c r="G150" s="161"/>
      <c r="H150" s="237"/>
      <c r="I150" s="238"/>
      <c r="J150" s="239"/>
      <c r="K150" s="240"/>
      <c r="L150" s="241"/>
      <c r="M150" s="161"/>
      <c r="N150" s="251"/>
      <c r="O150" s="252"/>
      <c r="P150" s="240"/>
      <c r="Q150" s="253"/>
      <c r="R150" s="161"/>
      <c r="S150" s="261"/>
      <c r="T150" s="252"/>
      <c r="U150" s="262"/>
      <c r="V150" s="263"/>
      <c r="W150" s="4"/>
    </row>
    <row r="151" spans="2:23" ht="15" customHeight="1" x14ac:dyDescent="0.2">
      <c r="B151" s="21">
        <v>141</v>
      </c>
      <c r="C151" s="226"/>
      <c r="D151" s="227"/>
      <c r="E151" s="227"/>
      <c r="F151" s="228"/>
      <c r="G151" s="161"/>
      <c r="H151" s="237"/>
      <c r="I151" s="238"/>
      <c r="J151" s="239"/>
      <c r="K151" s="240"/>
      <c r="L151" s="241"/>
      <c r="M151" s="161"/>
      <c r="N151" s="251"/>
      <c r="O151" s="252"/>
      <c r="P151" s="240"/>
      <c r="Q151" s="253"/>
      <c r="R151" s="161"/>
      <c r="S151" s="261"/>
      <c r="T151" s="252"/>
      <c r="U151" s="262"/>
      <c r="V151" s="263"/>
      <c r="W151" s="4"/>
    </row>
    <row r="152" spans="2:23" ht="15" customHeight="1" x14ac:dyDescent="0.2">
      <c r="B152" s="21">
        <v>142</v>
      </c>
      <c r="C152" s="226"/>
      <c r="D152" s="227"/>
      <c r="E152" s="227"/>
      <c r="F152" s="228"/>
      <c r="G152" s="161"/>
      <c r="H152" s="237"/>
      <c r="I152" s="238"/>
      <c r="J152" s="239"/>
      <c r="K152" s="240"/>
      <c r="L152" s="241"/>
      <c r="M152" s="161"/>
      <c r="N152" s="251"/>
      <c r="O152" s="252"/>
      <c r="P152" s="240"/>
      <c r="Q152" s="253"/>
      <c r="R152" s="161"/>
      <c r="S152" s="261"/>
      <c r="T152" s="252"/>
      <c r="U152" s="262"/>
      <c r="V152" s="263"/>
      <c r="W152" s="4"/>
    </row>
    <row r="153" spans="2:23" ht="15" customHeight="1" x14ac:dyDescent="0.2">
      <c r="B153" s="21">
        <v>143</v>
      </c>
      <c r="C153" s="226"/>
      <c r="D153" s="227"/>
      <c r="E153" s="227"/>
      <c r="F153" s="228"/>
      <c r="G153" s="161"/>
      <c r="H153" s="237"/>
      <c r="I153" s="238"/>
      <c r="J153" s="239"/>
      <c r="K153" s="240"/>
      <c r="L153" s="241"/>
      <c r="M153" s="161"/>
      <c r="N153" s="251"/>
      <c r="O153" s="252"/>
      <c r="P153" s="240"/>
      <c r="Q153" s="253"/>
      <c r="R153" s="161"/>
      <c r="S153" s="261"/>
      <c r="T153" s="252"/>
      <c r="U153" s="262"/>
      <c r="V153" s="263"/>
      <c r="W153" s="4"/>
    </row>
    <row r="154" spans="2:23" ht="15" customHeight="1" x14ac:dyDescent="0.2">
      <c r="B154" s="21">
        <v>144</v>
      </c>
      <c r="C154" s="226"/>
      <c r="D154" s="227"/>
      <c r="E154" s="227"/>
      <c r="F154" s="228"/>
      <c r="G154" s="161"/>
      <c r="H154" s="237"/>
      <c r="I154" s="238"/>
      <c r="J154" s="239"/>
      <c r="K154" s="240"/>
      <c r="L154" s="241"/>
      <c r="M154" s="161"/>
      <c r="N154" s="251"/>
      <c r="O154" s="252"/>
      <c r="P154" s="240"/>
      <c r="Q154" s="253"/>
      <c r="R154" s="161"/>
      <c r="S154" s="261"/>
      <c r="T154" s="252"/>
      <c r="U154" s="262"/>
      <c r="V154" s="263"/>
      <c r="W154" s="4"/>
    </row>
    <row r="155" spans="2:23" ht="15" customHeight="1" x14ac:dyDescent="0.2">
      <c r="B155" s="21">
        <v>145</v>
      </c>
      <c r="C155" s="226"/>
      <c r="D155" s="227"/>
      <c r="E155" s="227"/>
      <c r="F155" s="228"/>
      <c r="G155" s="161"/>
      <c r="H155" s="237"/>
      <c r="I155" s="238"/>
      <c r="J155" s="239"/>
      <c r="K155" s="240"/>
      <c r="L155" s="241"/>
      <c r="M155" s="161"/>
      <c r="N155" s="251"/>
      <c r="O155" s="252"/>
      <c r="P155" s="240"/>
      <c r="Q155" s="253"/>
      <c r="R155" s="161"/>
      <c r="S155" s="261"/>
      <c r="T155" s="252"/>
      <c r="U155" s="262"/>
      <c r="V155" s="263"/>
      <c r="W155" s="4"/>
    </row>
    <row r="156" spans="2:23" ht="15" customHeight="1" x14ac:dyDescent="0.2">
      <c r="B156" s="21">
        <v>146</v>
      </c>
      <c r="C156" s="226"/>
      <c r="D156" s="227"/>
      <c r="E156" s="227"/>
      <c r="F156" s="228"/>
      <c r="G156" s="161"/>
      <c r="H156" s="237"/>
      <c r="I156" s="238"/>
      <c r="J156" s="239"/>
      <c r="K156" s="240"/>
      <c r="L156" s="241"/>
      <c r="M156" s="161"/>
      <c r="N156" s="251"/>
      <c r="O156" s="252"/>
      <c r="P156" s="240"/>
      <c r="Q156" s="253"/>
      <c r="R156" s="161"/>
      <c r="S156" s="261"/>
      <c r="T156" s="252"/>
      <c r="U156" s="262"/>
      <c r="V156" s="263"/>
      <c r="W156" s="4"/>
    </row>
    <row r="157" spans="2:23" ht="15" customHeight="1" x14ac:dyDescent="0.2">
      <c r="B157" s="21">
        <v>147</v>
      </c>
      <c r="C157" s="226"/>
      <c r="D157" s="227"/>
      <c r="E157" s="227"/>
      <c r="F157" s="228"/>
      <c r="G157" s="161"/>
      <c r="H157" s="237"/>
      <c r="I157" s="238"/>
      <c r="J157" s="239"/>
      <c r="K157" s="240"/>
      <c r="L157" s="241"/>
      <c r="M157" s="161"/>
      <c r="N157" s="251"/>
      <c r="O157" s="252"/>
      <c r="P157" s="240"/>
      <c r="Q157" s="253"/>
      <c r="R157" s="161"/>
      <c r="S157" s="261"/>
      <c r="T157" s="252"/>
      <c r="U157" s="262"/>
      <c r="V157" s="263"/>
      <c r="W157" s="4"/>
    </row>
    <row r="158" spans="2:23" ht="15" customHeight="1" x14ac:dyDescent="0.2">
      <c r="B158" s="21">
        <v>148</v>
      </c>
      <c r="C158" s="226"/>
      <c r="D158" s="227"/>
      <c r="E158" s="227"/>
      <c r="F158" s="228"/>
      <c r="G158" s="161"/>
      <c r="H158" s="237"/>
      <c r="I158" s="238"/>
      <c r="J158" s="239"/>
      <c r="K158" s="240"/>
      <c r="L158" s="241"/>
      <c r="M158" s="161"/>
      <c r="N158" s="251"/>
      <c r="O158" s="252"/>
      <c r="P158" s="240"/>
      <c r="Q158" s="253"/>
      <c r="R158" s="161"/>
      <c r="S158" s="261"/>
      <c r="T158" s="252"/>
      <c r="U158" s="262"/>
      <c r="V158" s="263"/>
      <c r="W158" s="4"/>
    </row>
    <row r="159" spans="2:23" ht="15" customHeight="1" x14ac:dyDescent="0.2">
      <c r="B159" s="21">
        <v>149</v>
      </c>
      <c r="C159" s="226"/>
      <c r="D159" s="227"/>
      <c r="E159" s="227"/>
      <c r="F159" s="228"/>
      <c r="G159" s="161"/>
      <c r="H159" s="237"/>
      <c r="I159" s="238"/>
      <c r="J159" s="239"/>
      <c r="K159" s="240"/>
      <c r="L159" s="241"/>
      <c r="M159" s="161"/>
      <c r="N159" s="251"/>
      <c r="O159" s="252"/>
      <c r="P159" s="240"/>
      <c r="Q159" s="253"/>
      <c r="R159" s="161"/>
      <c r="S159" s="261"/>
      <c r="T159" s="252"/>
      <c r="U159" s="262"/>
      <c r="V159" s="263"/>
      <c r="W159" s="4"/>
    </row>
    <row r="160" spans="2:23" ht="15" customHeight="1" thickBot="1" x14ac:dyDescent="0.25">
      <c r="B160" s="21">
        <v>150</v>
      </c>
      <c r="C160" s="229"/>
      <c r="D160" s="230"/>
      <c r="E160" s="230"/>
      <c r="F160" s="231"/>
      <c r="G160" s="162"/>
      <c r="H160" s="242"/>
      <c r="I160" s="243"/>
      <c r="J160" s="244"/>
      <c r="K160" s="245"/>
      <c r="L160" s="246"/>
      <c r="M160" s="162"/>
      <c r="N160" s="254"/>
      <c r="O160" s="255"/>
      <c r="P160" s="256"/>
      <c r="Q160" s="257"/>
      <c r="R160" s="162"/>
      <c r="S160" s="264"/>
      <c r="T160" s="265"/>
      <c r="U160" s="266"/>
      <c r="V160" s="267"/>
      <c r="W160" s="4"/>
    </row>
    <row r="161" spans="2:23" ht="13.5" thickBot="1" x14ac:dyDescent="0.25">
      <c r="B161" s="10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6"/>
    </row>
    <row r="162" spans="2:23" ht="13.5" thickTop="1" x14ac:dyDescent="0.2"/>
    <row r="163" spans="2:23" x14ac:dyDescent="0.2">
      <c r="B163" s="100"/>
    </row>
    <row r="164" spans="2:23" x14ac:dyDescent="0.2">
      <c r="B164" s="100"/>
    </row>
  </sheetData>
  <sheetProtection algorithmName="SHA-512" hashValue="uA9wLANu2fzBKJnOfxerd2AVzcn7+hGmROuB9O4lb9mDrmE0KlBhg5kIqgQpQoQCWoElm2IH1FDDkPNlcrAZ6Q==" saltValue="cb3wZEXKgv7Fqnx40iu+Xw==" spinCount="100000" sheet="1" objects="1" scenarios="1"/>
  <mergeCells count="6">
    <mergeCell ref="C9:F9"/>
    <mergeCell ref="H9:L9"/>
    <mergeCell ref="N9:Q9"/>
    <mergeCell ref="S9:V9"/>
    <mergeCell ref="D6:E6"/>
    <mergeCell ref="D7:E7"/>
  </mergeCells>
  <dataValidations xWindow="989" yWindow="632" count="10">
    <dataValidation type="list" allowBlank="1" showInputMessage="1" showErrorMessage="1" sqref="E11:E160">
      <formula1>Nutzungsarten</formula1>
    </dataValidation>
    <dataValidation type="list" allowBlank="1" showInputMessage="1" showErrorMessage="1" promptTitle="Hinweis:" prompt="Bitte nächstgelegene Wetterstation auswählen. Eine Karte der hinterlegten Wetterstationen finden Sie im Reiter &quot;Karte Wetterstationen&quot;" sqref="D11:D160">
      <formula1>Wetterstationen</formula1>
    </dataValidation>
    <dataValidation type="list" allowBlank="1" showInputMessage="1" showErrorMessage="1" sqref="H11:I160">
      <formula1>Monatsauswahl</formula1>
    </dataValidation>
    <dataValidation type="decimal" allowBlank="1" showInputMessage="1" showErrorMessage="1" promptTitle="Hinweis:" prompt="Benötigt wird die beheizte Bruttogrundfläche (BGFe) des Gebäudes in m² bzw. bei Bädern die Beckenoberfläche (BO) der Schwimmbecken." sqref="F11:F160">
      <formula1>0</formula1>
      <formula2>9999999</formula2>
    </dataValidation>
    <dataValidation type="decimal" allowBlank="1" showInputMessage="1" showErrorMessage="1" promptTitle="Hinweis:" prompt="Bitte die gesamten Brutto-Kosten eintragen! (Messpreis, Grundpreis, Arbeitspreis, Leistungspreis, etc.) " sqref="L11:L160 Q11:Q160">
      <formula1>0</formula1>
      <formula2>9999999</formula2>
    </dataValidation>
    <dataValidation type="decimal" allowBlank="1" showInputMessage="1" showErrorMessage="1" sqref="P11:P160 U11:U160">
      <formula1>0</formula1>
      <formula2>999999999</formula2>
    </dataValidation>
    <dataValidation type="decimal" allowBlank="1" showInputMessage="1" showErrorMessage="1" promptTitle="Hinweis:" prompt="Eingabe des Wärmeverbrauchs bitte in kWh unbereinigter Verbrauch. Eine Zeit- und Witterungsbereinigung erfolgt automatisch." sqref="K11:K160">
      <formula1>0</formula1>
      <formula2>999999999</formula2>
    </dataValidation>
    <dataValidation allowBlank="1" showInputMessage="1" showErrorMessage="1" promptTitle="Eingabe Datum" prompt="Verbrauchszeitraum in folgendem Format eingeben: TT.MM.JJJJ_x000a_" sqref="N11:O160 S11:T160"/>
    <dataValidation type="list" allowBlank="1" showInputMessage="1" showErrorMessage="1" sqref="J11:J160">
      <formula1>Liste_Medien</formula1>
    </dataValidation>
    <dataValidation type="decimal" allowBlank="1" showInputMessage="1" showErrorMessage="1" promptTitle="Hinweis:" prompt="Bitte die gesamten Brutto-Kosten eintragen! (Messpreis, Grundpreis, Frischwasser, Abwasser, etc.) " sqref="V11:V160">
      <formula1>0</formula1>
      <formula2>9999999</formula2>
    </dataValidation>
  </dataValidations>
  <pageMargins left="0.7" right="0.7" top="0.78740157499999996" bottom="0.78740157499999996" header="0.3" footer="0.3"/>
  <pageSetup paperSize="8" scale="48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4"/>
  <sheetViews>
    <sheetView workbookViewId="0">
      <selection activeCell="D16" sqref="B16:D16"/>
    </sheetView>
  </sheetViews>
  <sheetFormatPr baseColWidth="10" defaultRowHeight="12.75" x14ac:dyDescent="0.2"/>
  <cols>
    <col min="1" max="1" width="15.625" customWidth="1"/>
    <col min="2" max="3" width="26.875" customWidth="1"/>
    <col min="4" max="4" width="49" bestFit="1" customWidth="1"/>
    <col min="5" max="5" width="17.375" customWidth="1"/>
    <col min="6" max="6" width="29" bestFit="1" customWidth="1"/>
    <col min="7" max="7" width="21" bestFit="1" customWidth="1"/>
    <col min="8" max="9" width="21" customWidth="1"/>
    <col min="13" max="13" width="22.5" bestFit="1" customWidth="1"/>
    <col min="14" max="14" width="46.125" bestFit="1" customWidth="1"/>
    <col min="15" max="15" width="46.125" customWidth="1"/>
    <col min="16" max="16" width="20.875" bestFit="1" customWidth="1"/>
    <col min="17" max="18" width="20.875" customWidth="1"/>
    <col min="19" max="19" width="19" bestFit="1" customWidth="1"/>
    <col min="20" max="20" width="19" customWidth="1"/>
    <col min="21" max="21" width="15.75" bestFit="1" customWidth="1"/>
    <col min="23" max="24" width="15.125" customWidth="1"/>
    <col min="25" max="25" width="34" bestFit="1" customWidth="1"/>
    <col min="26" max="26" width="32.75" bestFit="1" customWidth="1"/>
    <col min="27" max="27" width="32.625" bestFit="1" customWidth="1"/>
    <col min="28" max="28" width="26.5" bestFit="1" customWidth="1"/>
    <col min="29" max="29" width="35.75" bestFit="1" customWidth="1"/>
    <col min="30" max="30" width="36.5" bestFit="1" customWidth="1"/>
    <col min="31" max="31" width="25.125" bestFit="1" customWidth="1"/>
  </cols>
  <sheetData>
    <row r="1" spans="1:31" x14ac:dyDescent="0.2">
      <c r="A1" s="53" t="s">
        <v>13</v>
      </c>
    </row>
    <row r="3" spans="1:31" x14ac:dyDescent="0.2">
      <c r="A3" s="489" t="s">
        <v>249</v>
      </c>
      <c r="B3" s="489"/>
      <c r="C3" s="489"/>
      <c r="D3" s="489"/>
      <c r="E3" s="332"/>
      <c r="F3" s="333"/>
      <c r="G3" s="333"/>
      <c r="H3" s="333"/>
      <c r="I3" s="333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</row>
    <row r="4" spans="1:31" x14ac:dyDescent="0.2">
      <c r="A4" s="33" t="s">
        <v>253</v>
      </c>
      <c r="B4" s="33" t="s">
        <v>252</v>
      </c>
      <c r="C4" s="33" t="s">
        <v>267</v>
      </c>
      <c r="D4" s="33" t="s">
        <v>268</v>
      </c>
      <c r="E4" s="33" t="s">
        <v>250</v>
      </c>
      <c r="F4" s="33" t="s">
        <v>287</v>
      </c>
      <c r="G4" s="33" t="s">
        <v>288</v>
      </c>
      <c r="H4" s="33" t="s">
        <v>289</v>
      </c>
      <c r="I4" s="33" t="s">
        <v>290</v>
      </c>
      <c r="J4" s="33" t="s">
        <v>2</v>
      </c>
      <c r="K4" s="33" t="s">
        <v>3</v>
      </c>
      <c r="L4" s="36" t="s">
        <v>23</v>
      </c>
      <c r="M4" s="36" t="s">
        <v>20</v>
      </c>
      <c r="N4" s="36" t="s">
        <v>24</v>
      </c>
      <c r="O4" s="36" t="s">
        <v>284</v>
      </c>
      <c r="P4" s="36" t="s">
        <v>142</v>
      </c>
      <c r="Q4" s="36" t="s">
        <v>262</v>
      </c>
      <c r="R4" s="36" t="s">
        <v>263</v>
      </c>
      <c r="S4" s="36" t="s">
        <v>254</v>
      </c>
      <c r="T4" s="36" t="s">
        <v>255</v>
      </c>
      <c r="U4" s="36" t="s">
        <v>209</v>
      </c>
      <c r="V4" s="36" t="s">
        <v>135</v>
      </c>
      <c r="W4" s="33" t="s">
        <v>256</v>
      </c>
      <c r="X4" s="33" t="s">
        <v>204</v>
      </c>
      <c r="Y4" s="36" t="s">
        <v>60</v>
      </c>
      <c r="Z4" s="36" t="s">
        <v>61</v>
      </c>
      <c r="AA4" s="36" t="s">
        <v>62</v>
      </c>
      <c r="AB4" s="36" t="s">
        <v>130</v>
      </c>
      <c r="AC4" s="33" t="s">
        <v>139</v>
      </c>
      <c r="AD4" s="33" t="s">
        <v>206</v>
      </c>
      <c r="AE4" s="33" t="s">
        <v>207</v>
      </c>
    </row>
    <row r="5" spans="1:31" x14ac:dyDescent="0.2">
      <c r="A5">
        <v>1</v>
      </c>
      <c r="B5" t="str">
        <f>IF('EINGABE Straßenbeleuchtung'!C8="","",'EINGABE Straßenbeleuchtung'!C8)</f>
        <v/>
      </c>
      <c r="C5" t="str">
        <f>IF('EINGABE Straßenbeleuchtung'!D8="","",'EINGABE Straßenbeleuchtung'!D8)</f>
        <v/>
      </c>
      <c r="D5" t="str">
        <f>IF('EINGABE Straßenbeleuchtung'!E8="","",'EINGABE Straßenbeleuchtung'!E8)</f>
        <v/>
      </c>
      <c r="E5" t="str">
        <f>IF('EINGABE Straßenbeleuchtung'!F8="","",'EINGABE Straßenbeleuchtung'!F8)</f>
        <v/>
      </c>
      <c r="F5" t="e">
        <f>VLOOKUP(C5,Hilftabelle!$A$2:$B$8,2,0)</f>
        <v>#N/A</v>
      </c>
      <c r="G5" t="e">
        <f>VLOOKUP(D5,Hilftabelle!$C$2:$D$6,2,0)</f>
        <v>#N/A</v>
      </c>
      <c r="H5" t="e">
        <f>F5+G5</f>
        <v>#N/A</v>
      </c>
      <c r="I5" t="str">
        <f>IFERROR(IF(H5&lt;1,"zwingender Handlungsbedarf", IF(H5&lt;=3,"mittlerer Handlungsbedarf","entspricht aktuellem Stand")),"")</f>
        <v/>
      </c>
      <c r="J5" s="42" t="str">
        <f>IF('EINGABE Straßenbeleuchtung'!H8="","",'EINGABE Straßenbeleuchtung'!H8)</f>
        <v/>
      </c>
      <c r="K5" s="42" t="str">
        <f>IF('EINGABE Straßenbeleuchtung'!I8="","",'EINGABE Straßenbeleuchtung'!I8)</f>
        <v/>
      </c>
      <c r="L5" t="str">
        <f>IF(J5="","",DATEDIF(J5,K5,"d")+1)</f>
        <v/>
      </c>
      <c r="M5" t="str">
        <f>IF('EINGABE Straßenbeleuchtung'!K8="","",'EINGABE Straßenbeleuchtung'!K8)</f>
        <v/>
      </c>
      <c r="N5" s="37" t="str">
        <f>IFERROR(IF(M5="","",M5*(365/L5)),"")</f>
        <v/>
      </c>
      <c r="O5" s="37" t="str">
        <f>IFERROR(N5/E5,"")</f>
        <v/>
      </c>
      <c r="P5" s="120" t="str">
        <f>IFERROR(N5/SUM($N$5:$N$154),"")</f>
        <v/>
      </c>
      <c r="Q5" s="120" t="str">
        <f t="shared" ref="Q5:Q36" si="0">IFERROR(N5/D5,"")</f>
        <v/>
      </c>
      <c r="R5" s="120" t="e">
        <f>IFERROR(IF(Q5="",NA(),Q5),NA())</f>
        <v>#N/A</v>
      </c>
      <c r="S5" t="str">
        <f>IF('EINGABE Straßenbeleuchtung'!L8="","",'EINGABE Straßenbeleuchtung'!L8)</f>
        <v/>
      </c>
      <c r="T5" t="str">
        <f>IFERROR(S5/M5,"")</f>
        <v/>
      </c>
      <c r="U5" s="133" t="str">
        <f>IFERROR(IF(S5="","",S5*(365/L5)),"")</f>
        <v/>
      </c>
      <c r="V5" s="120" t="str">
        <f>IFERROR(U5/SUM($U$5:$U$154),"")</f>
        <v/>
      </c>
      <c r="W5" s="35" t="str">
        <f>IFERROR(T5*100,"")</f>
        <v/>
      </c>
      <c r="X5" s="35" t="str">
        <f>IF('EINGABE Straßenbeleuchtung'!J8="","",'EINGABE Straßenbeleuchtung'!J8)</f>
        <v/>
      </c>
      <c r="Y5" t="str">
        <f>IF(X5="","",VLOOKUP(X5,'Hilfswerte Energiepreise'!$B$24:$F$26,2,FALSE))</f>
        <v/>
      </c>
      <c r="Z5" t="str">
        <f>IF(X5="","",VLOOKUP(X5,'Hilfswerte Energiepreise'!$B$24:$F$26,3,FALSE))</f>
        <v/>
      </c>
      <c r="AA5" t="str">
        <f>IF(X5="","",VLOOKUP(X5,'Hilfswerte Energiepreise'!$B$24:$F$26,4,FALSE))</f>
        <v/>
      </c>
      <c r="AB5" t="str">
        <f>IFERROR(IF(OR(X5="",AA5=0),"",FIXED(AA5,1) &amp; " | " &amp; FIXED(Z5,1) &amp; " | " &amp; FIXED(Y5,1) &amp; " ct/kWh"),"")</f>
        <v/>
      </c>
      <c r="AC5" t="str">
        <f>IFERROR(IF(OR(W5="",AB5=""),"",IF(W5&lt;AA5,"gut",IF(AND(W5&gt;AA5,W5&lt;Z5),"gut",IF(AND(W5&gt;Z5,W5&lt;Y5),"mittel",IF(W5&gt;Y5,"schlecht"))))),"")</f>
        <v/>
      </c>
      <c r="AD5" t="str">
        <f>IFERROR(VLOOKUP(X5,'Hilfswerte Energiepreise'!$B$4:$F$17,5,FALSE),"")</f>
        <v/>
      </c>
      <c r="AE5" t="str">
        <f>IFERROR(AD5*N5/1000000,"")</f>
        <v/>
      </c>
    </row>
    <row r="6" spans="1:31" x14ac:dyDescent="0.2">
      <c r="A6">
        <v>2</v>
      </c>
      <c r="B6" t="str">
        <f>IF('EINGABE Straßenbeleuchtung'!C9="","",'EINGABE Straßenbeleuchtung'!C9)</f>
        <v/>
      </c>
      <c r="C6" t="str">
        <f>IF('EINGABE Straßenbeleuchtung'!D9="","",'EINGABE Straßenbeleuchtung'!D9)</f>
        <v/>
      </c>
      <c r="D6" t="str">
        <f>IF('EINGABE Straßenbeleuchtung'!E9="","",'EINGABE Straßenbeleuchtung'!E9)</f>
        <v/>
      </c>
      <c r="E6" t="str">
        <f>IF('EINGABE Straßenbeleuchtung'!F9="","",'EINGABE Straßenbeleuchtung'!F9)</f>
        <v/>
      </c>
      <c r="F6" t="e">
        <f>VLOOKUP(C6,Hilftabelle!$A$2:$B$8,2,0)</f>
        <v>#N/A</v>
      </c>
      <c r="G6" t="e">
        <f>VLOOKUP(D6,Hilftabelle!$C$2:$D$6,2,0)</f>
        <v>#N/A</v>
      </c>
      <c r="H6" t="e">
        <f t="shared" ref="H6:H69" si="1">F6+G6</f>
        <v>#N/A</v>
      </c>
      <c r="I6" t="str">
        <f t="shared" ref="I6:I69" si="2">IFERROR(IF(H6&lt;1,"zwingender Handlungsbedarf", IF(H6&lt;=3,"mittlerer Handlungsbedarf","entspricht aktuellem Stand")),"")</f>
        <v/>
      </c>
      <c r="J6" s="42" t="str">
        <f>IF('EINGABE Straßenbeleuchtung'!H9="","",'EINGABE Straßenbeleuchtung'!H9)</f>
        <v/>
      </c>
      <c r="K6" s="42" t="str">
        <f>IF('EINGABE Straßenbeleuchtung'!I9="","",'EINGABE Straßenbeleuchtung'!I9)</f>
        <v/>
      </c>
      <c r="L6" t="str">
        <f t="shared" ref="L6:L69" si="3">IF(J6="","",DATEDIF(J6,K6,"d")+1)</f>
        <v/>
      </c>
      <c r="M6" t="str">
        <f>IF('EINGABE Straßenbeleuchtung'!K9="","",'EINGABE Straßenbeleuchtung'!K9)</f>
        <v/>
      </c>
      <c r="N6" s="37" t="str">
        <f t="shared" ref="N6:N69" si="4">IFERROR(IF(M6="","",M6*(365/L6)),"")</f>
        <v/>
      </c>
      <c r="O6" s="37" t="str">
        <f t="shared" ref="O6:O69" si="5">IFERROR(N6/E6,"")</f>
        <v/>
      </c>
      <c r="P6" s="120" t="str">
        <f t="shared" ref="P6:P69" si="6">IFERROR(N6/SUM($N$5:$N$154),"")</f>
        <v/>
      </c>
      <c r="Q6" s="120" t="str">
        <f t="shared" si="0"/>
        <v/>
      </c>
      <c r="R6" s="120" t="e">
        <f t="shared" ref="R6:R69" si="7">IFERROR(IF(Q6="",NA(),Q6),NA())</f>
        <v>#N/A</v>
      </c>
      <c r="S6" t="str">
        <f>IF('EINGABE Straßenbeleuchtung'!L9="","",'EINGABE Straßenbeleuchtung'!L9)</f>
        <v/>
      </c>
      <c r="T6" t="str">
        <f t="shared" ref="T6:T69" si="8">IFERROR(S6/M6,"")</f>
        <v/>
      </c>
      <c r="U6" s="133" t="str">
        <f t="shared" ref="U6:U69" si="9">IFERROR(IF(S6="","",S6*(365/L6)),"")</f>
        <v/>
      </c>
      <c r="V6" s="120" t="str">
        <f t="shared" ref="V6:V69" si="10">IFERROR(U6/SUM($U$5:$U$154),"")</f>
        <v/>
      </c>
      <c r="W6" s="35" t="str">
        <f t="shared" ref="W6:W69" si="11">IFERROR(T6*100,"")</f>
        <v/>
      </c>
      <c r="X6" s="35" t="str">
        <f>IF('EINGABE Straßenbeleuchtung'!J9="","",'EINGABE Straßenbeleuchtung'!J9)</f>
        <v/>
      </c>
      <c r="Y6" t="str">
        <f>IF(X6="","",VLOOKUP(X6,'Hilfswerte Energiepreise'!$B$24:$F$26,2,FALSE))</f>
        <v/>
      </c>
      <c r="Z6" t="str">
        <f>IF(X6="","",VLOOKUP(X6,'Hilfswerte Energiepreise'!$B$24:$F$26,3,FALSE))</f>
        <v/>
      </c>
      <c r="AA6" t="str">
        <f>IF(X6="","",VLOOKUP(X6,'Hilfswerte Energiepreise'!$B$24:$F$26,4,FALSE))</f>
        <v/>
      </c>
      <c r="AB6" t="str">
        <f t="shared" ref="AB6:AB69" si="12">IFERROR(IF(OR(X6="",AA6=0),"",FIXED(AA6,1) &amp; " | " &amp; FIXED(Z6,1) &amp; " | " &amp; FIXED(Y6,1) &amp; " ct/kWh"),"")</f>
        <v/>
      </c>
      <c r="AC6" t="str">
        <f t="shared" ref="AC6:AC69" si="13">IFERROR(IF(OR(W6="",AB6=""),"",IF(W6&lt;AA6,"gut",IF(AND(W6&gt;AA6,W6&lt;Z6),"gut",IF(AND(W6&gt;Z6,W6&lt;Y6),"mittel",IF(W6&gt;Y6,"schlecht"))))),"")</f>
        <v/>
      </c>
      <c r="AD6" t="str">
        <f>IFERROR(VLOOKUP(X6,'Hilfswerte Energiepreise'!$B$4:$F$17,5,FALSE),"")</f>
        <v/>
      </c>
      <c r="AE6" t="str">
        <f t="shared" ref="AE6:AE69" si="14">IFERROR(AD6*N6/1000000,"")</f>
        <v/>
      </c>
    </row>
    <row r="7" spans="1:31" x14ac:dyDescent="0.2">
      <c r="A7">
        <v>3</v>
      </c>
      <c r="B7" t="str">
        <f>IF('EINGABE Straßenbeleuchtung'!C10="","",'EINGABE Straßenbeleuchtung'!C10)</f>
        <v/>
      </c>
      <c r="C7" t="str">
        <f>IF('EINGABE Straßenbeleuchtung'!D10="","",'EINGABE Straßenbeleuchtung'!D10)</f>
        <v/>
      </c>
      <c r="D7" t="str">
        <f>IF('EINGABE Straßenbeleuchtung'!E10="","",'EINGABE Straßenbeleuchtung'!E10)</f>
        <v/>
      </c>
      <c r="E7" t="str">
        <f>IF('EINGABE Straßenbeleuchtung'!F10="","",'EINGABE Straßenbeleuchtung'!F10)</f>
        <v/>
      </c>
      <c r="F7" t="e">
        <f>VLOOKUP(C7,Hilftabelle!$A$2:$B$8,2,0)</f>
        <v>#N/A</v>
      </c>
      <c r="G7" t="e">
        <f>VLOOKUP(D7,Hilftabelle!$C$2:$D$6,2,0)</f>
        <v>#N/A</v>
      </c>
      <c r="H7" t="e">
        <f t="shared" si="1"/>
        <v>#N/A</v>
      </c>
      <c r="I7" t="str">
        <f t="shared" si="2"/>
        <v/>
      </c>
      <c r="J7" s="42" t="str">
        <f>IF('EINGABE Straßenbeleuchtung'!H10="","",'EINGABE Straßenbeleuchtung'!H10)</f>
        <v/>
      </c>
      <c r="K7" s="42" t="str">
        <f>IF('EINGABE Straßenbeleuchtung'!I10="","",'EINGABE Straßenbeleuchtung'!I10)</f>
        <v/>
      </c>
      <c r="L7" t="str">
        <f t="shared" si="3"/>
        <v/>
      </c>
      <c r="M7" t="str">
        <f>IF('EINGABE Straßenbeleuchtung'!K10="","",'EINGABE Straßenbeleuchtung'!K10)</f>
        <v/>
      </c>
      <c r="N7" s="37" t="str">
        <f t="shared" si="4"/>
        <v/>
      </c>
      <c r="O7" s="37" t="str">
        <f t="shared" si="5"/>
        <v/>
      </c>
      <c r="P7" s="120" t="str">
        <f t="shared" si="6"/>
        <v/>
      </c>
      <c r="Q7" s="120" t="str">
        <f t="shared" si="0"/>
        <v/>
      </c>
      <c r="R7" s="120" t="e">
        <f t="shared" si="7"/>
        <v>#N/A</v>
      </c>
      <c r="S7" t="str">
        <f>IF('EINGABE Straßenbeleuchtung'!L10="","",'EINGABE Straßenbeleuchtung'!L10)</f>
        <v/>
      </c>
      <c r="T7" t="str">
        <f t="shared" si="8"/>
        <v/>
      </c>
      <c r="U7" s="133" t="str">
        <f t="shared" si="9"/>
        <v/>
      </c>
      <c r="V7" s="120" t="str">
        <f t="shared" si="10"/>
        <v/>
      </c>
      <c r="W7" s="35" t="str">
        <f t="shared" si="11"/>
        <v/>
      </c>
      <c r="X7" s="35" t="str">
        <f>IF('EINGABE Straßenbeleuchtung'!J10="","",'EINGABE Straßenbeleuchtung'!J10)</f>
        <v/>
      </c>
      <c r="Y7" t="str">
        <f>IF(X7="","",VLOOKUP(X7,'Hilfswerte Energiepreise'!$B$24:$F$26,2,FALSE))</f>
        <v/>
      </c>
      <c r="Z7" t="str">
        <f>IF(X7="","",VLOOKUP(X7,'Hilfswerte Energiepreise'!$B$24:$F$26,3,FALSE))</f>
        <v/>
      </c>
      <c r="AA7" t="str">
        <f>IF(X7="","",VLOOKUP(X7,'Hilfswerte Energiepreise'!$B$24:$F$26,4,FALSE))</f>
        <v/>
      </c>
      <c r="AB7" t="str">
        <f t="shared" si="12"/>
        <v/>
      </c>
      <c r="AC7" t="str">
        <f t="shared" si="13"/>
        <v/>
      </c>
      <c r="AD7" t="str">
        <f>IFERROR(VLOOKUP(X7,'Hilfswerte Energiepreise'!$B$4:$F$17,5,FALSE),"")</f>
        <v/>
      </c>
      <c r="AE7" t="str">
        <f t="shared" si="14"/>
        <v/>
      </c>
    </row>
    <row r="8" spans="1:31" x14ac:dyDescent="0.2">
      <c r="A8">
        <v>4</v>
      </c>
      <c r="B8" t="str">
        <f>IF('EINGABE Straßenbeleuchtung'!C11="","",'EINGABE Straßenbeleuchtung'!C11)</f>
        <v/>
      </c>
      <c r="C8" t="str">
        <f>IF('EINGABE Straßenbeleuchtung'!D11="","",'EINGABE Straßenbeleuchtung'!D11)</f>
        <v/>
      </c>
      <c r="D8" t="str">
        <f>IF('EINGABE Straßenbeleuchtung'!E11="","",'EINGABE Straßenbeleuchtung'!E11)</f>
        <v/>
      </c>
      <c r="E8" t="str">
        <f>IF('EINGABE Straßenbeleuchtung'!F11="","",'EINGABE Straßenbeleuchtung'!F11)</f>
        <v/>
      </c>
      <c r="F8" t="e">
        <f>VLOOKUP(C8,Hilftabelle!$A$2:$B$8,2,0)</f>
        <v>#N/A</v>
      </c>
      <c r="G8" t="e">
        <f>VLOOKUP(D8,Hilftabelle!$C$2:$D$6,2,0)</f>
        <v>#N/A</v>
      </c>
      <c r="H8" t="e">
        <f t="shared" si="1"/>
        <v>#N/A</v>
      </c>
      <c r="I8" t="str">
        <f t="shared" si="2"/>
        <v/>
      </c>
      <c r="J8" s="42" t="str">
        <f>IF('EINGABE Straßenbeleuchtung'!H11="","",'EINGABE Straßenbeleuchtung'!H11)</f>
        <v/>
      </c>
      <c r="K8" s="42" t="str">
        <f>IF('EINGABE Straßenbeleuchtung'!I11="","",'EINGABE Straßenbeleuchtung'!I11)</f>
        <v/>
      </c>
      <c r="L8" t="str">
        <f t="shared" si="3"/>
        <v/>
      </c>
      <c r="M8" t="str">
        <f>IF('EINGABE Straßenbeleuchtung'!K11="","",'EINGABE Straßenbeleuchtung'!K11)</f>
        <v/>
      </c>
      <c r="N8" s="37" t="str">
        <f t="shared" si="4"/>
        <v/>
      </c>
      <c r="O8" s="37" t="str">
        <f t="shared" si="5"/>
        <v/>
      </c>
      <c r="P8" s="120" t="str">
        <f t="shared" si="6"/>
        <v/>
      </c>
      <c r="Q8" s="120" t="str">
        <f t="shared" si="0"/>
        <v/>
      </c>
      <c r="R8" s="120" t="e">
        <f t="shared" si="7"/>
        <v>#N/A</v>
      </c>
      <c r="S8" t="str">
        <f>IF('EINGABE Straßenbeleuchtung'!L11="","",'EINGABE Straßenbeleuchtung'!L11)</f>
        <v/>
      </c>
      <c r="T8" t="str">
        <f t="shared" si="8"/>
        <v/>
      </c>
      <c r="U8" s="133" t="str">
        <f t="shared" si="9"/>
        <v/>
      </c>
      <c r="V8" s="120" t="str">
        <f t="shared" si="10"/>
        <v/>
      </c>
      <c r="W8" s="35" t="str">
        <f t="shared" si="11"/>
        <v/>
      </c>
      <c r="X8" s="35" t="str">
        <f>IF('EINGABE Straßenbeleuchtung'!J11="","",'EINGABE Straßenbeleuchtung'!J11)</f>
        <v/>
      </c>
      <c r="Y8" t="str">
        <f>IF(X8="","",VLOOKUP(X8,'Hilfswerte Energiepreise'!$B$24:$F$26,2,FALSE))</f>
        <v/>
      </c>
      <c r="Z8" t="str">
        <f>IF(X8="","",VLOOKUP(X8,'Hilfswerte Energiepreise'!$B$24:$F$26,3,FALSE))</f>
        <v/>
      </c>
      <c r="AA8" t="str">
        <f>IF(X8="","",VLOOKUP(X8,'Hilfswerte Energiepreise'!$B$24:$F$26,4,FALSE))</f>
        <v/>
      </c>
      <c r="AB8" t="str">
        <f t="shared" si="12"/>
        <v/>
      </c>
      <c r="AC8" t="str">
        <f t="shared" si="13"/>
        <v/>
      </c>
      <c r="AD8" t="str">
        <f>IFERROR(VLOOKUP(X8,'Hilfswerte Energiepreise'!$B$4:$F$17,5,FALSE),"")</f>
        <v/>
      </c>
      <c r="AE8" t="str">
        <f t="shared" si="14"/>
        <v/>
      </c>
    </row>
    <row r="9" spans="1:31" x14ac:dyDescent="0.2">
      <c r="A9">
        <v>5</v>
      </c>
      <c r="B9" t="str">
        <f>IF('EINGABE Straßenbeleuchtung'!C12="","",'EINGABE Straßenbeleuchtung'!C12)</f>
        <v/>
      </c>
      <c r="C9" t="str">
        <f>IF('EINGABE Straßenbeleuchtung'!D12="","",'EINGABE Straßenbeleuchtung'!D12)</f>
        <v/>
      </c>
      <c r="D9" t="str">
        <f>IF('EINGABE Straßenbeleuchtung'!E12="","",'EINGABE Straßenbeleuchtung'!E12)</f>
        <v/>
      </c>
      <c r="E9" t="str">
        <f>IF('EINGABE Straßenbeleuchtung'!F12="","",'EINGABE Straßenbeleuchtung'!F12)</f>
        <v/>
      </c>
      <c r="F9" t="e">
        <f>VLOOKUP(C9,Hilftabelle!$A$2:$B$8,2,0)</f>
        <v>#N/A</v>
      </c>
      <c r="G9" t="e">
        <f>VLOOKUP(D9,Hilftabelle!$C$2:$D$6,2,0)</f>
        <v>#N/A</v>
      </c>
      <c r="H9" t="e">
        <f t="shared" si="1"/>
        <v>#N/A</v>
      </c>
      <c r="I9" t="str">
        <f t="shared" si="2"/>
        <v/>
      </c>
      <c r="J9" s="42" t="str">
        <f>IF('EINGABE Straßenbeleuchtung'!H12="","",'EINGABE Straßenbeleuchtung'!H12)</f>
        <v/>
      </c>
      <c r="K9" s="42" t="str">
        <f>IF('EINGABE Straßenbeleuchtung'!I12="","",'EINGABE Straßenbeleuchtung'!I12)</f>
        <v/>
      </c>
      <c r="L9" t="str">
        <f t="shared" si="3"/>
        <v/>
      </c>
      <c r="M9" t="str">
        <f>IF('EINGABE Straßenbeleuchtung'!K12="","",'EINGABE Straßenbeleuchtung'!K12)</f>
        <v/>
      </c>
      <c r="N9" s="37" t="str">
        <f t="shared" si="4"/>
        <v/>
      </c>
      <c r="O9" s="37" t="str">
        <f t="shared" si="5"/>
        <v/>
      </c>
      <c r="P9" s="120" t="str">
        <f t="shared" si="6"/>
        <v/>
      </c>
      <c r="Q9" s="120" t="str">
        <f t="shared" si="0"/>
        <v/>
      </c>
      <c r="R9" s="120" t="e">
        <f t="shared" si="7"/>
        <v>#N/A</v>
      </c>
      <c r="S9" t="str">
        <f>IF('EINGABE Straßenbeleuchtung'!L12="","",'EINGABE Straßenbeleuchtung'!L12)</f>
        <v/>
      </c>
      <c r="T9" t="str">
        <f t="shared" si="8"/>
        <v/>
      </c>
      <c r="U9" s="133" t="str">
        <f t="shared" si="9"/>
        <v/>
      </c>
      <c r="V9" s="120" t="str">
        <f t="shared" si="10"/>
        <v/>
      </c>
      <c r="W9" s="35" t="str">
        <f t="shared" si="11"/>
        <v/>
      </c>
      <c r="X9" s="35" t="str">
        <f>IF('EINGABE Straßenbeleuchtung'!J12="","",'EINGABE Straßenbeleuchtung'!J12)</f>
        <v/>
      </c>
      <c r="Y9" t="str">
        <f>IF(X9="","",VLOOKUP(X9,'Hilfswerte Energiepreise'!$B$24:$F$26,2,FALSE))</f>
        <v/>
      </c>
      <c r="Z9" t="str">
        <f>IF(X9="","",VLOOKUP(X9,'Hilfswerte Energiepreise'!$B$24:$F$26,3,FALSE))</f>
        <v/>
      </c>
      <c r="AA9" t="str">
        <f>IF(X9="","",VLOOKUP(X9,'Hilfswerte Energiepreise'!$B$24:$F$26,4,FALSE))</f>
        <v/>
      </c>
      <c r="AB9" t="str">
        <f t="shared" si="12"/>
        <v/>
      </c>
      <c r="AC9" t="str">
        <f t="shared" si="13"/>
        <v/>
      </c>
      <c r="AD9" t="str">
        <f>IFERROR(VLOOKUP(X9,'Hilfswerte Energiepreise'!$B$4:$F$17,5,FALSE),"")</f>
        <v/>
      </c>
      <c r="AE9" t="str">
        <f t="shared" si="14"/>
        <v/>
      </c>
    </row>
    <row r="10" spans="1:31" x14ac:dyDescent="0.2">
      <c r="A10">
        <v>6</v>
      </c>
      <c r="B10" t="str">
        <f>IF('EINGABE Straßenbeleuchtung'!C13="","",'EINGABE Straßenbeleuchtung'!C13)</f>
        <v/>
      </c>
      <c r="C10" t="str">
        <f>IF('EINGABE Straßenbeleuchtung'!D13="","",'EINGABE Straßenbeleuchtung'!D13)</f>
        <v/>
      </c>
      <c r="D10" t="str">
        <f>IF('EINGABE Straßenbeleuchtung'!E13="","",'EINGABE Straßenbeleuchtung'!E13)</f>
        <v/>
      </c>
      <c r="E10" t="str">
        <f>IF('EINGABE Straßenbeleuchtung'!F13="","",'EINGABE Straßenbeleuchtung'!F13)</f>
        <v/>
      </c>
      <c r="F10" t="e">
        <f>VLOOKUP(C10,Hilftabelle!$A$2:$B$8,2,0)</f>
        <v>#N/A</v>
      </c>
      <c r="G10" t="e">
        <f>VLOOKUP(D10,Hilftabelle!$C$2:$D$6,2,0)</f>
        <v>#N/A</v>
      </c>
      <c r="H10" t="e">
        <f t="shared" si="1"/>
        <v>#N/A</v>
      </c>
      <c r="I10" t="str">
        <f t="shared" si="2"/>
        <v/>
      </c>
      <c r="J10" s="42" t="str">
        <f>IF('EINGABE Straßenbeleuchtung'!H13="","",'EINGABE Straßenbeleuchtung'!H13)</f>
        <v/>
      </c>
      <c r="K10" s="42" t="str">
        <f>IF('EINGABE Straßenbeleuchtung'!I13="","",'EINGABE Straßenbeleuchtung'!I13)</f>
        <v/>
      </c>
      <c r="L10" t="str">
        <f t="shared" si="3"/>
        <v/>
      </c>
      <c r="M10" t="str">
        <f>IF('EINGABE Straßenbeleuchtung'!K13="","",'EINGABE Straßenbeleuchtung'!K13)</f>
        <v/>
      </c>
      <c r="N10" s="37" t="str">
        <f t="shared" si="4"/>
        <v/>
      </c>
      <c r="O10" s="37" t="str">
        <f t="shared" si="5"/>
        <v/>
      </c>
      <c r="P10" s="120" t="str">
        <f t="shared" si="6"/>
        <v/>
      </c>
      <c r="Q10" s="120" t="str">
        <f t="shared" si="0"/>
        <v/>
      </c>
      <c r="R10" s="120" t="e">
        <f t="shared" si="7"/>
        <v>#N/A</v>
      </c>
      <c r="S10" t="str">
        <f>IF('EINGABE Straßenbeleuchtung'!L13="","",'EINGABE Straßenbeleuchtung'!L13)</f>
        <v/>
      </c>
      <c r="T10" t="str">
        <f t="shared" si="8"/>
        <v/>
      </c>
      <c r="U10" s="133" t="str">
        <f t="shared" si="9"/>
        <v/>
      </c>
      <c r="V10" s="120" t="str">
        <f t="shared" si="10"/>
        <v/>
      </c>
      <c r="W10" s="35" t="str">
        <f t="shared" si="11"/>
        <v/>
      </c>
      <c r="X10" s="35" t="str">
        <f>IF('EINGABE Straßenbeleuchtung'!J13="","",'EINGABE Straßenbeleuchtung'!J13)</f>
        <v/>
      </c>
      <c r="Y10" t="str">
        <f>IF(X10="","",VLOOKUP(X10,'Hilfswerte Energiepreise'!$B$24:$F$26,2,FALSE))</f>
        <v/>
      </c>
      <c r="Z10" t="str">
        <f>IF(X10="","",VLOOKUP(X10,'Hilfswerte Energiepreise'!$B$24:$F$26,3,FALSE))</f>
        <v/>
      </c>
      <c r="AA10" t="str">
        <f>IF(X10="","",VLOOKUP(X10,'Hilfswerte Energiepreise'!$B$24:$F$26,4,FALSE))</f>
        <v/>
      </c>
      <c r="AB10" t="str">
        <f t="shared" si="12"/>
        <v/>
      </c>
      <c r="AC10" t="str">
        <f t="shared" si="13"/>
        <v/>
      </c>
      <c r="AD10" t="str">
        <f>IFERROR(VLOOKUP(X10,'Hilfswerte Energiepreise'!$B$4:$F$17,5,FALSE),"")</f>
        <v/>
      </c>
      <c r="AE10" t="str">
        <f t="shared" si="14"/>
        <v/>
      </c>
    </row>
    <row r="11" spans="1:31" x14ac:dyDescent="0.2">
      <c r="A11">
        <v>7</v>
      </c>
      <c r="B11" t="str">
        <f>IF('EINGABE Straßenbeleuchtung'!C14="","",'EINGABE Straßenbeleuchtung'!C14)</f>
        <v/>
      </c>
      <c r="C11" t="str">
        <f>IF('EINGABE Straßenbeleuchtung'!D14="","",'EINGABE Straßenbeleuchtung'!D14)</f>
        <v/>
      </c>
      <c r="D11" t="str">
        <f>IF('EINGABE Straßenbeleuchtung'!E14="","",'EINGABE Straßenbeleuchtung'!E14)</f>
        <v/>
      </c>
      <c r="E11" t="str">
        <f>IF('EINGABE Straßenbeleuchtung'!F14="","",'EINGABE Straßenbeleuchtung'!F14)</f>
        <v/>
      </c>
      <c r="F11" t="e">
        <f>VLOOKUP(C11,Hilftabelle!$A$2:$B$8,2,0)</f>
        <v>#N/A</v>
      </c>
      <c r="G11" t="e">
        <f>VLOOKUP(D11,Hilftabelle!$C$2:$D$6,2,0)</f>
        <v>#N/A</v>
      </c>
      <c r="H11" t="e">
        <f t="shared" si="1"/>
        <v>#N/A</v>
      </c>
      <c r="I11" t="str">
        <f t="shared" si="2"/>
        <v/>
      </c>
      <c r="J11" s="42" t="str">
        <f>IF('EINGABE Straßenbeleuchtung'!H14="","",'EINGABE Straßenbeleuchtung'!H14)</f>
        <v/>
      </c>
      <c r="K11" s="42" t="str">
        <f>IF('EINGABE Straßenbeleuchtung'!I14="","",'EINGABE Straßenbeleuchtung'!I14)</f>
        <v/>
      </c>
      <c r="L11" t="str">
        <f t="shared" si="3"/>
        <v/>
      </c>
      <c r="M11" t="str">
        <f>IF('EINGABE Straßenbeleuchtung'!K14="","",'EINGABE Straßenbeleuchtung'!K14)</f>
        <v/>
      </c>
      <c r="N11" s="37" t="str">
        <f t="shared" si="4"/>
        <v/>
      </c>
      <c r="O11" s="37" t="str">
        <f t="shared" si="5"/>
        <v/>
      </c>
      <c r="P11" s="120" t="str">
        <f t="shared" si="6"/>
        <v/>
      </c>
      <c r="Q11" s="120" t="str">
        <f t="shared" si="0"/>
        <v/>
      </c>
      <c r="R11" s="120" t="e">
        <f t="shared" si="7"/>
        <v>#N/A</v>
      </c>
      <c r="S11" t="str">
        <f>IF('EINGABE Straßenbeleuchtung'!L14="","",'EINGABE Straßenbeleuchtung'!L14)</f>
        <v/>
      </c>
      <c r="T11" t="str">
        <f t="shared" si="8"/>
        <v/>
      </c>
      <c r="U11" s="133" t="str">
        <f t="shared" si="9"/>
        <v/>
      </c>
      <c r="V11" s="120" t="str">
        <f t="shared" si="10"/>
        <v/>
      </c>
      <c r="W11" s="35" t="str">
        <f t="shared" si="11"/>
        <v/>
      </c>
      <c r="X11" s="35" t="str">
        <f>IF('EINGABE Straßenbeleuchtung'!J14="","",'EINGABE Straßenbeleuchtung'!J14)</f>
        <v/>
      </c>
      <c r="Y11" t="str">
        <f>IF(X11="","",VLOOKUP(X11,'Hilfswerte Energiepreise'!$B$24:$F$26,2,FALSE))</f>
        <v/>
      </c>
      <c r="Z11" t="str">
        <f>IF(X11="","",VLOOKUP(X11,'Hilfswerte Energiepreise'!$B$24:$F$26,3,FALSE))</f>
        <v/>
      </c>
      <c r="AA11" t="str">
        <f>IF(X11="","",VLOOKUP(X11,'Hilfswerte Energiepreise'!$B$24:$F$26,4,FALSE))</f>
        <v/>
      </c>
      <c r="AB11" t="str">
        <f t="shared" si="12"/>
        <v/>
      </c>
      <c r="AC11" t="str">
        <f t="shared" si="13"/>
        <v/>
      </c>
      <c r="AD11" t="str">
        <f>IFERROR(VLOOKUP(X11,'Hilfswerte Energiepreise'!$B$4:$F$17,5,FALSE),"")</f>
        <v/>
      </c>
      <c r="AE11" t="str">
        <f t="shared" si="14"/>
        <v/>
      </c>
    </row>
    <row r="12" spans="1:31" x14ac:dyDescent="0.2">
      <c r="A12">
        <v>8</v>
      </c>
      <c r="B12" t="str">
        <f>IF('EINGABE Straßenbeleuchtung'!C15="","",'EINGABE Straßenbeleuchtung'!C15)</f>
        <v/>
      </c>
      <c r="C12" t="str">
        <f>IF('EINGABE Straßenbeleuchtung'!D15="","",'EINGABE Straßenbeleuchtung'!D15)</f>
        <v/>
      </c>
      <c r="D12" t="str">
        <f>IF('EINGABE Straßenbeleuchtung'!E15="","",'EINGABE Straßenbeleuchtung'!E15)</f>
        <v/>
      </c>
      <c r="E12" t="str">
        <f>IF('EINGABE Straßenbeleuchtung'!F15="","",'EINGABE Straßenbeleuchtung'!F15)</f>
        <v/>
      </c>
      <c r="F12" t="e">
        <f>VLOOKUP(C12,Hilftabelle!$A$2:$B$8,2,0)</f>
        <v>#N/A</v>
      </c>
      <c r="G12" t="e">
        <f>VLOOKUP(D12,Hilftabelle!$C$2:$D$6,2,0)</f>
        <v>#N/A</v>
      </c>
      <c r="H12" t="e">
        <f t="shared" si="1"/>
        <v>#N/A</v>
      </c>
      <c r="I12" t="str">
        <f t="shared" si="2"/>
        <v/>
      </c>
      <c r="J12" s="42" t="str">
        <f>IF('EINGABE Straßenbeleuchtung'!H15="","",'EINGABE Straßenbeleuchtung'!H15)</f>
        <v/>
      </c>
      <c r="K12" s="42" t="str">
        <f>IF('EINGABE Straßenbeleuchtung'!I15="","",'EINGABE Straßenbeleuchtung'!I15)</f>
        <v/>
      </c>
      <c r="L12" t="str">
        <f t="shared" si="3"/>
        <v/>
      </c>
      <c r="M12" t="str">
        <f>IF('EINGABE Straßenbeleuchtung'!K15="","",'EINGABE Straßenbeleuchtung'!K15)</f>
        <v/>
      </c>
      <c r="N12" s="37" t="str">
        <f t="shared" si="4"/>
        <v/>
      </c>
      <c r="O12" s="37" t="str">
        <f t="shared" si="5"/>
        <v/>
      </c>
      <c r="P12" s="120" t="str">
        <f t="shared" si="6"/>
        <v/>
      </c>
      <c r="Q12" s="120" t="str">
        <f t="shared" si="0"/>
        <v/>
      </c>
      <c r="R12" s="120" t="e">
        <f t="shared" si="7"/>
        <v>#N/A</v>
      </c>
      <c r="S12" t="str">
        <f>IF('EINGABE Straßenbeleuchtung'!L15="","",'EINGABE Straßenbeleuchtung'!L15)</f>
        <v/>
      </c>
      <c r="T12" t="str">
        <f t="shared" si="8"/>
        <v/>
      </c>
      <c r="U12" s="133" t="str">
        <f t="shared" si="9"/>
        <v/>
      </c>
      <c r="V12" s="120" t="str">
        <f t="shared" si="10"/>
        <v/>
      </c>
      <c r="W12" s="35" t="str">
        <f t="shared" si="11"/>
        <v/>
      </c>
      <c r="X12" s="35" t="str">
        <f>IF('EINGABE Straßenbeleuchtung'!J15="","",'EINGABE Straßenbeleuchtung'!J15)</f>
        <v/>
      </c>
      <c r="Y12" t="str">
        <f>IF(X12="","",VLOOKUP(X12,'Hilfswerte Energiepreise'!$B$24:$F$26,2,FALSE))</f>
        <v/>
      </c>
      <c r="Z12" t="str">
        <f>IF(X12="","",VLOOKUP(X12,'Hilfswerte Energiepreise'!$B$24:$F$26,3,FALSE))</f>
        <v/>
      </c>
      <c r="AA12" t="str">
        <f>IF(X12="","",VLOOKUP(X12,'Hilfswerte Energiepreise'!$B$24:$F$26,4,FALSE))</f>
        <v/>
      </c>
      <c r="AB12" t="str">
        <f t="shared" si="12"/>
        <v/>
      </c>
      <c r="AC12" t="str">
        <f t="shared" si="13"/>
        <v/>
      </c>
      <c r="AD12" t="str">
        <f>IFERROR(VLOOKUP(X12,'Hilfswerte Energiepreise'!$B$4:$F$17,5,FALSE),"")</f>
        <v/>
      </c>
      <c r="AE12" t="str">
        <f t="shared" si="14"/>
        <v/>
      </c>
    </row>
    <row r="13" spans="1:31" x14ac:dyDescent="0.2">
      <c r="A13">
        <v>9</v>
      </c>
      <c r="B13" t="str">
        <f>IF('EINGABE Straßenbeleuchtung'!C16="","",'EINGABE Straßenbeleuchtung'!C16)</f>
        <v/>
      </c>
      <c r="C13" t="str">
        <f>IF('EINGABE Straßenbeleuchtung'!D16="","",'EINGABE Straßenbeleuchtung'!D16)</f>
        <v/>
      </c>
      <c r="D13" t="str">
        <f>IF('EINGABE Straßenbeleuchtung'!E16="","",'EINGABE Straßenbeleuchtung'!E16)</f>
        <v/>
      </c>
      <c r="E13" t="str">
        <f>IF('EINGABE Straßenbeleuchtung'!F16="","",'EINGABE Straßenbeleuchtung'!F16)</f>
        <v/>
      </c>
      <c r="F13" t="e">
        <f>VLOOKUP(C13,Hilftabelle!$A$2:$B$8,2,0)</f>
        <v>#N/A</v>
      </c>
      <c r="G13" t="e">
        <f>VLOOKUP(D13,Hilftabelle!$C$2:$D$6,2,0)</f>
        <v>#N/A</v>
      </c>
      <c r="H13" t="e">
        <f t="shared" si="1"/>
        <v>#N/A</v>
      </c>
      <c r="I13" t="str">
        <f t="shared" si="2"/>
        <v/>
      </c>
      <c r="J13" s="42" t="str">
        <f>IF('EINGABE Straßenbeleuchtung'!H16="","",'EINGABE Straßenbeleuchtung'!H16)</f>
        <v/>
      </c>
      <c r="K13" s="42" t="str">
        <f>IF('EINGABE Straßenbeleuchtung'!I16="","",'EINGABE Straßenbeleuchtung'!I16)</f>
        <v/>
      </c>
      <c r="L13" t="str">
        <f t="shared" si="3"/>
        <v/>
      </c>
      <c r="M13" t="str">
        <f>IF('EINGABE Straßenbeleuchtung'!K16="","",'EINGABE Straßenbeleuchtung'!K16)</f>
        <v/>
      </c>
      <c r="N13" s="37" t="str">
        <f t="shared" si="4"/>
        <v/>
      </c>
      <c r="O13" s="37" t="str">
        <f t="shared" si="5"/>
        <v/>
      </c>
      <c r="P13" s="120" t="str">
        <f t="shared" si="6"/>
        <v/>
      </c>
      <c r="Q13" s="120" t="str">
        <f t="shared" si="0"/>
        <v/>
      </c>
      <c r="R13" s="120" t="e">
        <f t="shared" si="7"/>
        <v>#N/A</v>
      </c>
      <c r="S13" t="str">
        <f>IF('EINGABE Straßenbeleuchtung'!L16="","",'EINGABE Straßenbeleuchtung'!L16)</f>
        <v/>
      </c>
      <c r="T13" t="str">
        <f t="shared" si="8"/>
        <v/>
      </c>
      <c r="U13" s="133" t="str">
        <f t="shared" si="9"/>
        <v/>
      </c>
      <c r="V13" s="120" t="str">
        <f t="shared" si="10"/>
        <v/>
      </c>
      <c r="W13" s="35" t="str">
        <f t="shared" si="11"/>
        <v/>
      </c>
      <c r="X13" s="35" t="str">
        <f>IF('EINGABE Straßenbeleuchtung'!J16="","",'EINGABE Straßenbeleuchtung'!J16)</f>
        <v/>
      </c>
      <c r="Y13" t="str">
        <f>IF(X13="","",VLOOKUP(X13,'Hilfswerte Energiepreise'!$B$24:$F$26,2,FALSE))</f>
        <v/>
      </c>
      <c r="Z13" t="str">
        <f>IF(X13="","",VLOOKUP(X13,'Hilfswerte Energiepreise'!$B$24:$F$26,3,FALSE))</f>
        <v/>
      </c>
      <c r="AA13" t="str">
        <f>IF(X13="","",VLOOKUP(X13,'Hilfswerte Energiepreise'!$B$24:$F$26,4,FALSE))</f>
        <v/>
      </c>
      <c r="AB13" t="str">
        <f t="shared" si="12"/>
        <v/>
      </c>
      <c r="AC13" t="str">
        <f t="shared" si="13"/>
        <v/>
      </c>
      <c r="AD13" t="str">
        <f>IFERROR(VLOOKUP(X13,'Hilfswerte Energiepreise'!$B$4:$F$17,5,FALSE),"")</f>
        <v/>
      </c>
      <c r="AE13" t="str">
        <f t="shared" si="14"/>
        <v/>
      </c>
    </row>
    <row r="14" spans="1:31" x14ac:dyDescent="0.2">
      <c r="A14">
        <v>10</v>
      </c>
      <c r="B14" t="str">
        <f>IF('EINGABE Straßenbeleuchtung'!C17="","",'EINGABE Straßenbeleuchtung'!C17)</f>
        <v/>
      </c>
      <c r="C14" t="str">
        <f>IF('EINGABE Straßenbeleuchtung'!D17="","",'EINGABE Straßenbeleuchtung'!D17)</f>
        <v/>
      </c>
      <c r="D14" t="str">
        <f>IF('EINGABE Straßenbeleuchtung'!E17="","",'EINGABE Straßenbeleuchtung'!E17)</f>
        <v/>
      </c>
      <c r="E14" t="str">
        <f>IF('EINGABE Straßenbeleuchtung'!F17="","",'EINGABE Straßenbeleuchtung'!F17)</f>
        <v/>
      </c>
      <c r="F14" t="e">
        <f>VLOOKUP(C14,Hilftabelle!$A$2:$B$8,2,0)</f>
        <v>#N/A</v>
      </c>
      <c r="G14" t="e">
        <f>VLOOKUP(D14,Hilftabelle!$C$2:$D$6,2,0)</f>
        <v>#N/A</v>
      </c>
      <c r="H14" t="e">
        <f t="shared" si="1"/>
        <v>#N/A</v>
      </c>
      <c r="I14" t="str">
        <f t="shared" si="2"/>
        <v/>
      </c>
      <c r="J14" s="42" t="str">
        <f>IF('EINGABE Straßenbeleuchtung'!H17="","",'EINGABE Straßenbeleuchtung'!H17)</f>
        <v/>
      </c>
      <c r="K14" s="42" t="str">
        <f>IF('EINGABE Straßenbeleuchtung'!I17="","",'EINGABE Straßenbeleuchtung'!I17)</f>
        <v/>
      </c>
      <c r="L14" t="str">
        <f t="shared" si="3"/>
        <v/>
      </c>
      <c r="M14" t="str">
        <f>IF('EINGABE Straßenbeleuchtung'!K17="","",'EINGABE Straßenbeleuchtung'!K17)</f>
        <v/>
      </c>
      <c r="N14" s="37" t="str">
        <f t="shared" si="4"/>
        <v/>
      </c>
      <c r="O14" s="37" t="str">
        <f t="shared" si="5"/>
        <v/>
      </c>
      <c r="P14" s="120" t="str">
        <f t="shared" si="6"/>
        <v/>
      </c>
      <c r="Q14" s="120" t="str">
        <f t="shared" si="0"/>
        <v/>
      </c>
      <c r="R14" s="120" t="e">
        <f t="shared" si="7"/>
        <v>#N/A</v>
      </c>
      <c r="S14" t="str">
        <f>IF('EINGABE Straßenbeleuchtung'!L17="","",'EINGABE Straßenbeleuchtung'!L17)</f>
        <v/>
      </c>
      <c r="T14" t="str">
        <f t="shared" si="8"/>
        <v/>
      </c>
      <c r="U14" s="133" t="str">
        <f t="shared" si="9"/>
        <v/>
      </c>
      <c r="V14" s="120" t="str">
        <f t="shared" si="10"/>
        <v/>
      </c>
      <c r="W14" s="35" t="str">
        <f t="shared" si="11"/>
        <v/>
      </c>
      <c r="X14" s="35" t="str">
        <f>IF('EINGABE Straßenbeleuchtung'!J17="","",'EINGABE Straßenbeleuchtung'!J17)</f>
        <v/>
      </c>
      <c r="Y14" t="str">
        <f>IF(X14="","",VLOOKUP(X14,'Hilfswerte Energiepreise'!$B$24:$F$26,2,FALSE))</f>
        <v/>
      </c>
      <c r="Z14" t="str">
        <f>IF(X14="","",VLOOKUP(X14,'Hilfswerte Energiepreise'!$B$24:$F$26,3,FALSE))</f>
        <v/>
      </c>
      <c r="AA14" t="str">
        <f>IF(X14="","",VLOOKUP(X14,'Hilfswerte Energiepreise'!$B$24:$F$26,4,FALSE))</f>
        <v/>
      </c>
      <c r="AB14" t="str">
        <f t="shared" si="12"/>
        <v/>
      </c>
      <c r="AC14" t="str">
        <f t="shared" si="13"/>
        <v/>
      </c>
      <c r="AD14" t="str">
        <f>IFERROR(VLOOKUP(X14,'Hilfswerte Energiepreise'!$B$4:$F$17,5,FALSE),"")</f>
        <v/>
      </c>
      <c r="AE14" t="str">
        <f t="shared" si="14"/>
        <v/>
      </c>
    </row>
    <row r="15" spans="1:31" x14ac:dyDescent="0.2">
      <c r="A15">
        <v>11</v>
      </c>
      <c r="B15" t="str">
        <f>IF('EINGABE Straßenbeleuchtung'!C18="","",'EINGABE Straßenbeleuchtung'!C18)</f>
        <v/>
      </c>
      <c r="C15" t="str">
        <f>IF('EINGABE Straßenbeleuchtung'!D18="","",'EINGABE Straßenbeleuchtung'!D18)</f>
        <v/>
      </c>
      <c r="D15" t="str">
        <f>IF('EINGABE Straßenbeleuchtung'!E18="","",'EINGABE Straßenbeleuchtung'!E18)</f>
        <v/>
      </c>
      <c r="E15" t="str">
        <f>IF('EINGABE Straßenbeleuchtung'!F18="","",'EINGABE Straßenbeleuchtung'!F18)</f>
        <v/>
      </c>
      <c r="F15" t="e">
        <f>VLOOKUP(C15,Hilftabelle!$A$2:$B$8,2,0)</f>
        <v>#N/A</v>
      </c>
      <c r="G15" t="e">
        <f>VLOOKUP(D15,Hilftabelle!$C$2:$D$6,2,0)</f>
        <v>#N/A</v>
      </c>
      <c r="H15" t="e">
        <f t="shared" si="1"/>
        <v>#N/A</v>
      </c>
      <c r="I15" t="str">
        <f t="shared" si="2"/>
        <v/>
      </c>
      <c r="J15" s="42" t="str">
        <f>IF('EINGABE Straßenbeleuchtung'!H18="","",'EINGABE Straßenbeleuchtung'!H18)</f>
        <v/>
      </c>
      <c r="K15" s="42" t="str">
        <f>IF('EINGABE Straßenbeleuchtung'!I18="","",'EINGABE Straßenbeleuchtung'!I18)</f>
        <v/>
      </c>
      <c r="L15" t="str">
        <f t="shared" si="3"/>
        <v/>
      </c>
      <c r="M15" t="str">
        <f>IF('EINGABE Straßenbeleuchtung'!K18="","",'EINGABE Straßenbeleuchtung'!K18)</f>
        <v/>
      </c>
      <c r="N15" s="37" t="str">
        <f t="shared" si="4"/>
        <v/>
      </c>
      <c r="O15" s="37" t="str">
        <f t="shared" si="5"/>
        <v/>
      </c>
      <c r="P15" s="120" t="str">
        <f t="shared" si="6"/>
        <v/>
      </c>
      <c r="Q15" s="120" t="str">
        <f t="shared" si="0"/>
        <v/>
      </c>
      <c r="R15" s="120" t="e">
        <f t="shared" si="7"/>
        <v>#N/A</v>
      </c>
      <c r="S15" t="str">
        <f>IF('EINGABE Straßenbeleuchtung'!L18="","",'EINGABE Straßenbeleuchtung'!L18)</f>
        <v/>
      </c>
      <c r="T15" t="str">
        <f t="shared" si="8"/>
        <v/>
      </c>
      <c r="U15" s="133" t="str">
        <f t="shared" si="9"/>
        <v/>
      </c>
      <c r="V15" s="120" t="str">
        <f t="shared" si="10"/>
        <v/>
      </c>
      <c r="W15" s="35" t="str">
        <f t="shared" si="11"/>
        <v/>
      </c>
      <c r="X15" s="35" t="str">
        <f>IF('EINGABE Straßenbeleuchtung'!J18="","",'EINGABE Straßenbeleuchtung'!J18)</f>
        <v/>
      </c>
      <c r="Y15" t="str">
        <f>IF(X15="","",VLOOKUP(X15,'Hilfswerte Energiepreise'!$B$24:$F$26,2,FALSE))</f>
        <v/>
      </c>
      <c r="Z15" t="str">
        <f>IF(X15="","",VLOOKUP(X15,'Hilfswerte Energiepreise'!$B$24:$F$26,3,FALSE))</f>
        <v/>
      </c>
      <c r="AA15" t="str">
        <f>IF(X15="","",VLOOKUP(X15,'Hilfswerte Energiepreise'!$B$24:$F$26,4,FALSE))</f>
        <v/>
      </c>
      <c r="AB15" t="str">
        <f t="shared" si="12"/>
        <v/>
      </c>
      <c r="AC15" t="str">
        <f t="shared" si="13"/>
        <v/>
      </c>
      <c r="AD15" t="str">
        <f>IFERROR(VLOOKUP(X15,'Hilfswerte Energiepreise'!$B$4:$F$17,5,FALSE),"")</f>
        <v/>
      </c>
      <c r="AE15" t="str">
        <f t="shared" si="14"/>
        <v/>
      </c>
    </row>
    <row r="16" spans="1:31" x14ac:dyDescent="0.2">
      <c r="A16">
        <v>12</v>
      </c>
      <c r="B16" t="str">
        <f>IF('EINGABE Straßenbeleuchtung'!C19="","",'EINGABE Straßenbeleuchtung'!C19)</f>
        <v/>
      </c>
      <c r="C16" t="str">
        <f>IF('EINGABE Straßenbeleuchtung'!D19="","",'EINGABE Straßenbeleuchtung'!D19)</f>
        <v/>
      </c>
      <c r="D16" t="str">
        <f>IF('EINGABE Straßenbeleuchtung'!E19="","",'EINGABE Straßenbeleuchtung'!E19)</f>
        <v/>
      </c>
      <c r="E16" t="str">
        <f>IF('EINGABE Straßenbeleuchtung'!F19="","",'EINGABE Straßenbeleuchtung'!F19)</f>
        <v/>
      </c>
      <c r="F16" t="e">
        <f>VLOOKUP(C16,Hilftabelle!$A$2:$B$8,2,0)</f>
        <v>#N/A</v>
      </c>
      <c r="G16" t="e">
        <f>VLOOKUP(D16,Hilftabelle!$C$2:$D$6,2,0)</f>
        <v>#N/A</v>
      </c>
      <c r="H16" t="e">
        <f t="shared" si="1"/>
        <v>#N/A</v>
      </c>
      <c r="I16" t="str">
        <f t="shared" si="2"/>
        <v/>
      </c>
      <c r="J16" s="42" t="str">
        <f>IF('EINGABE Straßenbeleuchtung'!H19="","",'EINGABE Straßenbeleuchtung'!H19)</f>
        <v/>
      </c>
      <c r="K16" s="42" t="str">
        <f>IF('EINGABE Straßenbeleuchtung'!I19="","",'EINGABE Straßenbeleuchtung'!I19)</f>
        <v/>
      </c>
      <c r="L16" t="str">
        <f t="shared" si="3"/>
        <v/>
      </c>
      <c r="M16" t="str">
        <f>IF('EINGABE Straßenbeleuchtung'!K19="","",'EINGABE Straßenbeleuchtung'!K19)</f>
        <v/>
      </c>
      <c r="N16" s="37" t="str">
        <f t="shared" si="4"/>
        <v/>
      </c>
      <c r="O16" s="37" t="str">
        <f t="shared" si="5"/>
        <v/>
      </c>
      <c r="P16" s="120" t="str">
        <f t="shared" si="6"/>
        <v/>
      </c>
      <c r="Q16" s="120" t="str">
        <f t="shared" si="0"/>
        <v/>
      </c>
      <c r="R16" s="120" t="e">
        <f t="shared" si="7"/>
        <v>#N/A</v>
      </c>
      <c r="S16" t="str">
        <f>IF('EINGABE Straßenbeleuchtung'!L19="","",'EINGABE Straßenbeleuchtung'!L19)</f>
        <v/>
      </c>
      <c r="T16" t="str">
        <f t="shared" si="8"/>
        <v/>
      </c>
      <c r="U16" s="133" t="str">
        <f t="shared" si="9"/>
        <v/>
      </c>
      <c r="V16" s="120" t="str">
        <f t="shared" si="10"/>
        <v/>
      </c>
      <c r="W16" s="35" t="str">
        <f t="shared" si="11"/>
        <v/>
      </c>
      <c r="X16" s="35" t="str">
        <f>IF('EINGABE Straßenbeleuchtung'!J19="","",'EINGABE Straßenbeleuchtung'!J19)</f>
        <v/>
      </c>
      <c r="Y16" t="str">
        <f>IF(X16="","",VLOOKUP(X16,'Hilfswerte Energiepreise'!$B$24:$F$26,2,FALSE))</f>
        <v/>
      </c>
      <c r="Z16" t="str">
        <f>IF(X16="","",VLOOKUP(X16,'Hilfswerte Energiepreise'!$B$24:$F$26,3,FALSE))</f>
        <v/>
      </c>
      <c r="AA16" t="str">
        <f>IF(X16="","",VLOOKUP(X16,'Hilfswerte Energiepreise'!$B$24:$F$26,4,FALSE))</f>
        <v/>
      </c>
      <c r="AB16" t="str">
        <f t="shared" si="12"/>
        <v/>
      </c>
      <c r="AC16" t="str">
        <f t="shared" si="13"/>
        <v/>
      </c>
      <c r="AD16" t="str">
        <f>IFERROR(VLOOKUP(X16,'Hilfswerte Energiepreise'!$B$4:$F$17,5,FALSE),"")</f>
        <v/>
      </c>
      <c r="AE16" t="str">
        <f t="shared" si="14"/>
        <v/>
      </c>
    </row>
    <row r="17" spans="1:31" x14ac:dyDescent="0.2">
      <c r="A17">
        <v>13</v>
      </c>
      <c r="B17" t="str">
        <f>IF('EINGABE Straßenbeleuchtung'!C20="","",'EINGABE Straßenbeleuchtung'!C20)</f>
        <v/>
      </c>
      <c r="C17" t="str">
        <f>IF('EINGABE Straßenbeleuchtung'!D20="","",'EINGABE Straßenbeleuchtung'!D20)</f>
        <v/>
      </c>
      <c r="D17" t="str">
        <f>IF('EINGABE Straßenbeleuchtung'!E20="","",'EINGABE Straßenbeleuchtung'!E20)</f>
        <v/>
      </c>
      <c r="E17" t="str">
        <f>IF('EINGABE Straßenbeleuchtung'!F20="","",'EINGABE Straßenbeleuchtung'!F20)</f>
        <v/>
      </c>
      <c r="F17" t="e">
        <f>VLOOKUP(C17,Hilftabelle!$A$2:$B$8,2,0)</f>
        <v>#N/A</v>
      </c>
      <c r="G17" t="e">
        <f>VLOOKUP(D17,Hilftabelle!$C$2:$D$6,2,0)</f>
        <v>#N/A</v>
      </c>
      <c r="H17" t="e">
        <f t="shared" si="1"/>
        <v>#N/A</v>
      </c>
      <c r="I17" t="str">
        <f t="shared" si="2"/>
        <v/>
      </c>
      <c r="J17" s="42" t="str">
        <f>IF('EINGABE Straßenbeleuchtung'!H20="","",'EINGABE Straßenbeleuchtung'!H20)</f>
        <v/>
      </c>
      <c r="K17" s="42" t="str">
        <f>IF('EINGABE Straßenbeleuchtung'!I20="","",'EINGABE Straßenbeleuchtung'!I20)</f>
        <v/>
      </c>
      <c r="L17" t="str">
        <f t="shared" si="3"/>
        <v/>
      </c>
      <c r="M17" t="str">
        <f>IF('EINGABE Straßenbeleuchtung'!K20="","",'EINGABE Straßenbeleuchtung'!K20)</f>
        <v/>
      </c>
      <c r="N17" s="37" t="str">
        <f t="shared" si="4"/>
        <v/>
      </c>
      <c r="O17" s="37" t="str">
        <f t="shared" si="5"/>
        <v/>
      </c>
      <c r="P17" s="120" t="str">
        <f t="shared" si="6"/>
        <v/>
      </c>
      <c r="Q17" s="120" t="str">
        <f t="shared" si="0"/>
        <v/>
      </c>
      <c r="R17" s="120" t="e">
        <f t="shared" si="7"/>
        <v>#N/A</v>
      </c>
      <c r="S17" t="str">
        <f>IF('EINGABE Straßenbeleuchtung'!L20="","",'EINGABE Straßenbeleuchtung'!L20)</f>
        <v/>
      </c>
      <c r="T17" t="str">
        <f t="shared" si="8"/>
        <v/>
      </c>
      <c r="U17" s="133" t="str">
        <f t="shared" si="9"/>
        <v/>
      </c>
      <c r="V17" s="120" t="str">
        <f t="shared" si="10"/>
        <v/>
      </c>
      <c r="W17" s="35" t="str">
        <f t="shared" si="11"/>
        <v/>
      </c>
      <c r="X17" s="35" t="str">
        <f>IF('EINGABE Straßenbeleuchtung'!J20="","",'EINGABE Straßenbeleuchtung'!J20)</f>
        <v/>
      </c>
      <c r="Y17" t="str">
        <f>IF(X17="","",VLOOKUP(X17,'Hilfswerte Energiepreise'!$B$24:$F$26,2,FALSE))</f>
        <v/>
      </c>
      <c r="Z17" t="str">
        <f>IF(X17="","",VLOOKUP(X17,'Hilfswerte Energiepreise'!$B$24:$F$26,3,FALSE))</f>
        <v/>
      </c>
      <c r="AA17" t="str">
        <f>IF(X17="","",VLOOKUP(X17,'Hilfswerte Energiepreise'!$B$24:$F$26,4,FALSE))</f>
        <v/>
      </c>
      <c r="AB17" t="str">
        <f t="shared" si="12"/>
        <v/>
      </c>
      <c r="AC17" t="str">
        <f t="shared" si="13"/>
        <v/>
      </c>
      <c r="AD17" t="str">
        <f>IFERROR(VLOOKUP(X17,'Hilfswerte Energiepreise'!$B$4:$F$17,5,FALSE),"")</f>
        <v/>
      </c>
      <c r="AE17" t="str">
        <f t="shared" si="14"/>
        <v/>
      </c>
    </row>
    <row r="18" spans="1:31" x14ac:dyDescent="0.2">
      <c r="A18">
        <v>14</v>
      </c>
      <c r="B18" t="str">
        <f>IF('EINGABE Straßenbeleuchtung'!C21="","",'EINGABE Straßenbeleuchtung'!C21)</f>
        <v/>
      </c>
      <c r="C18" t="str">
        <f>IF('EINGABE Straßenbeleuchtung'!D21="","",'EINGABE Straßenbeleuchtung'!D21)</f>
        <v/>
      </c>
      <c r="D18" t="str">
        <f>IF('EINGABE Straßenbeleuchtung'!E21="","",'EINGABE Straßenbeleuchtung'!E21)</f>
        <v/>
      </c>
      <c r="E18" t="str">
        <f>IF('EINGABE Straßenbeleuchtung'!F21="","",'EINGABE Straßenbeleuchtung'!F21)</f>
        <v/>
      </c>
      <c r="F18" t="e">
        <f>VLOOKUP(C18,Hilftabelle!$A$2:$B$8,2,0)</f>
        <v>#N/A</v>
      </c>
      <c r="G18" t="e">
        <f>VLOOKUP(D18,Hilftabelle!$C$2:$D$6,2,0)</f>
        <v>#N/A</v>
      </c>
      <c r="H18" t="e">
        <f t="shared" si="1"/>
        <v>#N/A</v>
      </c>
      <c r="I18" t="str">
        <f t="shared" si="2"/>
        <v/>
      </c>
      <c r="J18" s="42" t="str">
        <f>IF('EINGABE Straßenbeleuchtung'!H21="","",'EINGABE Straßenbeleuchtung'!H21)</f>
        <v/>
      </c>
      <c r="K18" s="42" t="str">
        <f>IF('EINGABE Straßenbeleuchtung'!I21="","",'EINGABE Straßenbeleuchtung'!I21)</f>
        <v/>
      </c>
      <c r="L18" t="str">
        <f t="shared" si="3"/>
        <v/>
      </c>
      <c r="M18" t="str">
        <f>IF('EINGABE Straßenbeleuchtung'!K21="","",'EINGABE Straßenbeleuchtung'!K21)</f>
        <v/>
      </c>
      <c r="N18" s="37" t="str">
        <f t="shared" si="4"/>
        <v/>
      </c>
      <c r="O18" s="37" t="str">
        <f t="shared" si="5"/>
        <v/>
      </c>
      <c r="P18" s="120" t="str">
        <f t="shared" si="6"/>
        <v/>
      </c>
      <c r="Q18" s="120" t="str">
        <f t="shared" si="0"/>
        <v/>
      </c>
      <c r="R18" s="120" t="e">
        <f t="shared" si="7"/>
        <v>#N/A</v>
      </c>
      <c r="S18" t="str">
        <f>IF('EINGABE Straßenbeleuchtung'!L21="","",'EINGABE Straßenbeleuchtung'!L21)</f>
        <v/>
      </c>
      <c r="T18" t="str">
        <f t="shared" si="8"/>
        <v/>
      </c>
      <c r="U18" s="133" t="str">
        <f t="shared" si="9"/>
        <v/>
      </c>
      <c r="V18" s="120" t="str">
        <f t="shared" si="10"/>
        <v/>
      </c>
      <c r="W18" s="35" t="str">
        <f t="shared" si="11"/>
        <v/>
      </c>
      <c r="X18" s="35" t="str">
        <f>IF('EINGABE Straßenbeleuchtung'!J21="","",'EINGABE Straßenbeleuchtung'!J21)</f>
        <v/>
      </c>
      <c r="Y18" t="str">
        <f>IF(X18="","",VLOOKUP(X18,'Hilfswerte Energiepreise'!$B$24:$F$26,2,FALSE))</f>
        <v/>
      </c>
      <c r="Z18" t="str">
        <f>IF(X18="","",VLOOKUP(X18,'Hilfswerte Energiepreise'!$B$24:$F$26,3,FALSE))</f>
        <v/>
      </c>
      <c r="AA18" t="str">
        <f>IF(X18="","",VLOOKUP(X18,'Hilfswerte Energiepreise'!$B$24:$F$26,4,FALSE))</f>
        <v/>
      </c>
      <c r="AB18" t="str">
        <f t="shared" si="12"/>
        <v/>
      </c>
      <c r="AC18" t="str">
        <f t="shared" si="13"/>
        <v/>
      </c>
      <c r="AD18" t="str">
        <f>IFERROR(VLOOKUP(X18,'Hilfswerte Energiepreise'!$B$4:$F$17,5,FALSE),"")</f>
        <v/>
      </c>
      <c r="AE18" t="str">
        <f t="shared" si="14"/>
        <v/>
      </c>
    </row>
    <row r="19" spans="1:31" x14ac:dyDescent="0.2">
      <c r="A19">
        <v>15</v>
      </c>
      <c r="B19" t="str">
        <f>IF('EINGABE Straßenbeleuchtung'!C22="","",'EINGABE Straßenbeleuchtung'!C22)</f>
        <v/>
      </c>
      <c r="C19" t="str">
        <f>IF('EINGABE Straßenbeleuchtung'!D22="","",'EINGABE Straßenbeleuchtung'!D22)</f>
        <v/>
      </c>
      <c r="D19" t="str">
        <f>IF('EINGABE Straßenbeleuchtung'!E22="","",'EINGABE Straßenbeleuchtung'!E22)</f>
        <v/>
      </c>
      <c r="E19" t="str">
        <f>IF('EINGABE Straßenbeleuchtung'!F22="","",'EINGABE Straßenbeleuchtung'!F22)</f>
        <v/>
      </c>
      <c r="F19" t="e">
        <f>VLOOKUP(C19,Hilftabelle!$A$2:$B$8,2,0)</f>
        <v>#N/A</v>
      </c>
      <c r="G19" t="e">
        <f>VLOOKUP(D19,Hilftabelle!$C$2:$D$6,2,0)</f>
        <v>#N/A</v>
      </c>
      <c r="H19" t="e">
        <f t="shared" si="1"/>
        <v>#N/A</v>
      </c>
      <c r="I19" t="str">
        <f t="shared" si="2"/>
        <v/>
      </c>
      <c r="J19" s="42" t="str">
        <f>IF('EINGABE Straßenbeleuchtung'!H22="","",'EINGABE Straßenbeleuchtung'!H22)</f>
        <v/>
      </c>
      <c r="K19" s="42" t="str">
        <f>IF('EINGABE Straßenbeleuchtung'!I22="","",'EINGABE Straßenbeleuchtung'!I22)</f>
        <v/>
      </c>
      <c r="L19" t="str">
        <f t="shared" si="3"/>
        <v/>
      </c>
      <c r="M19" t="str">
        <f>IF('EINGABE Straßenbeleuchtung'!K22="","",'EINGABE Straßenbeleuchtung'!K22)</f>
        <v/>
      </c>
      <c r="N19" s="37" t="str">
        <f t="shared" si="4"/>
        <v/>
      </c>
      <c r="O19" s="37" t="str">
        <f t="shared" si="5"/>
        <v/>
      </c>
      <c r="P19" s="120" t="str">
        <f t="shared" si="6"/>
        <v/>
      </c>
      <c r="Q19" s="120" t="str">
        <f t="shared" si="0"/>
        <v/>
      </c>
      <c r="R19" s="120" t="e">
        <f t="shared" si="7"/>
        <v>#N/A</v>
      </c>
      <c r="S19" t="str">
        <f>IF('EINGABE Straßenbeleuchtung'!L22="","",'EINGABE Straßenbeleuchtung'!L22)</f>
        <v/>
      </c>
      <c r="T19" t="str">
        <f t="shared" si="8"/>
        <v/>
      </c>
      <c r="U19" s="133" t="str">
        <f t="shared" si="9"/>
        <v/>
      </c>
      <c r="V19" s="120" t="str">
        <f t="shared" si="10"/>
        <v/>
      </c>
      <c r="W19" s="35" t="str">
        <f t="shared" si="11"/>
        <v/>
      </c>
      <c r="X19" s="35" t="str">
        <f>IF('EINGABE Straßenbeleuchtung'!J22="","",'EINGABE Straßenbeleuchtung'!J22)</f>
        <v/>
      </c>
      <c r="Y19" t="str">
        <f>IF(X19="","",VLOOKUP(X19,'Hilfswerte Energiepreise'!$B$24:$F$26,2,FALSE))</f>
        <v/>
      </c>
      <c r="Z19" t="str">
        <f>IF(X19="","",VLOOKUP(X19,'Hilfswerte Energiepreise'!$B$24:$F$26,3,FALSE))</f>
        <v/>
      </c>
      <c r="AA19" t="str">
        <f>IF(X19="","",VLOOKUP(X19,'Hilfswerte Energiepreise'!$B$24:$F$26,4,FALSE))</f>
        <v/>
      </c>
      <c r="AB19" t="str">
        <f t="shared" si="12"/>
        <v/>
      </c>
      <c r="AC19" t="str">
        <f t="shared" si="13"/>
        <v/>
      </c>
      <c r="AD19" t="str">
        <f>IFERROR(VLOOKUP(X19,'Hilfswerte Energiepreise'!$B$4:$F$17,5,FALSE),"")</f>
        <v/>
      </c>
      <c r="AE19" t="str">
        <f t="shared" si="14"/>
        <v/>
      </c>
    </row>
    <row r="20" spans="1:31" x14ac:dyDescent="0.2">
      <c r="A20">
        <v>16</v>
      </c>
      <c r="B20" t="str">
        <f>IF('EINGABE Straßenbeleuchtung'!C23="","",'EINGABE Straßenbeleuchtung'!C23)</f>
        <v/>
      </c>
      <c r="C20" t="str">
        <f>IF('EINGABE Straßenbeleuchtung'!D23="","",'EINGABE Straßenbeleuchtung'!D23)</f>
        <v/>
      </c>
      <c r="D20" t="str">
        <f>IF('EINGABE Straßenbeleuchtung'!E23="","",'EINGABE Straßenbeleuchtung'!E23)</f>
        <v/>
      </c>
      <c r="E20" t="str">
        <f>IF('EINGABE Straßenbeleuchtung'!F23="","",'EINGABE Straßenbeleuchtung'!F23)</f>
        <v/>
      </c>
      <c r="F20" t="e">
        <f>VLOOKUP(C20,Hilftabelle!$A$2:$B$8,2,0)</f>
        <v>#N/A</v>
      </c>
      <c r="G20" t="e">
        <f>VLOOKUP(D20,Hilftabelle!$C$2:$D$6,2,0)</f>
        <v>#N/A</v>
      </c>
      <c r="H20" t="e">
        <f t="shared" si="1"/>
        <v>#N/A</v>
      </c>
      <c r="I20" t="str">
        <f t="shared" si="2"/>
        <v/>
      </c>
      <c r="J20" s="42" t="str">
        <f>IF('EINGABE Straßenbeleuchtung'!H23="","",'EINGABE Straßenbeleuchtung'!H23)</f>
        <v/>
      </c>
      <c r="K20" s="42" t="str">
        <f>IF('EINGABE Straßenbeleuchtung'!I23="","",'EINGABE Straßenbeleuchtung'!I23)</f>
        <v/>
      </c>
      <c r="L20" t="str">
        <f t="shared" si="3"/>
        <v/>
      </c>
      <c r="M20" t="str">
        <f>IF('EINGABE Straßenbeleuchtung'!K23="","",'EINGABE Straßenbeleuchtung'!K23)</f>
        <v/>
      </c>
      <c r="N20" s="37" t="str">
        <f t="shared" si="4"/>
        <v/>
      </c>
      <c r="O20" s="37" t="str">
        <f t="shared" si="5"/>
        <v/>
      </c>
      <c r="P20" s="120" t="str">
        <f t="shared" si="6"/>
        <v/>
      </c>
      <c r="Q20" s="120" t="str">
        <f t="shared" si="0"/>
        <v/>
      </c>
      <c r="R20" s="120" t="e">
        <f t="shared" si="7"/>
        <v>#N/A</v>
      </c>
      <c r="S20" t="str">
        <f>IF('EINGABE Straßenbeleuchtung'!L23="","",'EINGABE Straßenbeleuchtung'!L23)</f>
        <v/>
      </c>
      <c r="T20" t="str">
        <f t="shared" si="8"/>
        <v/>
      </c>
      <c r="U20" s="133" t="str">
        <f t="shared" si="9"/>
        <v/>
      </c>
      <c r="V20" s="120" t="str">
        <f t="shared" si="10"/>
        <v/>
      </c>
      <c r="W20" s="35" t="str">
        <f t="shared" si="11"/>
        <v/>
      </c>
      <c r="X20" s="35" t="str">
        <f>IF('EINGABE Straßenbeleuchtung'!J23="","",'EINGABE Straßenbeleuchtung'!J23)</f>
        <v/>
      </c>
      <c r="Y20" t="str">
        <f>IF(X20="","",VLOOKUP(X20,'Hilfswerte Energiepreise'!$B$24:$F$26,2,FALSE))</f>
        <v/>
      </c>
      <c r="Z20" t="str">
        <f>IF(X20="","",VLOOKUP(X20,'Hilfswerte Energiepreise'!$B$24:$F$26,3,FALSE))</f>
        <v/>
      </c>
      <c r="AA20" t="str">
        <f>IF(X20="","",VLOOKUP(X20,'Hilfswerte Energiepreise'!$B$24:$F$26,4,FALSE))</f>
        <v/>
      </c>
      <c r="AB20" t="str">
        <f t="shared" si="12"/>
        <v/>
      </c>
      <c r="AC20" t="str">
        <f t="shared" si="13"/>
        <v/>
      </c>
      <c r="AD20" t="str">
        <f>IFERROR(VLOOKUP(X20,'Hilfswerte Energiepreise'!$B$4:$F$17,5,FALSE),"")</f>
        <v/>
      </c>
      <c r="AE20" t="str">
        <f t="shared" si="14"/>
        <v/>
      </c>
    </row>
    <row r="21" spans="1:31" x14ac:dyDescent="0.2">
      <c r="A21">
        <v>17</v>
      </c>
      <c r="B21" t="str">
        <f>IF('EINGABE Straßenbeleuchtung'!C24="","",'EINGABE Straßenbeleuchtung'!C24)</f>
        <v/>
      </c>
      <c r="C21" t="str">
        <f>IF('EINGABE Straßenbeleuchtung'!D24="","",'EINGABE Straßenbeleuchtung'!D24)</f>
        <v/>
      </c>
      <c r="D21" t="str">
        <f>IF('EINGABE Straßenbeleuchtung'!E24="","",'EINGABE Straßenbeleuchtung'!E24)</f>
        <v/>
      </c>
      <c r="E21" t="str">
        <f>IF('EINGABE Straßenbeleuchtung'!F24="","",'EINGABE Straßenbeleuchtung'!F24)</f>
        <v/>
      </c>
      <c r="F21" t="e">
        <f>VLOOKUP(C21,Hilftabelle!$A$2:$B$8,2,0)</f>
        <v>#N/A</v>
      </c>
      <c r="G21" t="e">
        <f>VLOOKUP(D21,Hilftabelle!$C$2:$D$6,2,0)</f>
        <v>#N/A</v>
      </c>
      <c r="H21" t="e">
        <f t="shared" si="1"/>
        <v>#N/A</v>
      </c>
      <c r="I21" t="str">
        <f t="shared" si="2"/>
        <v/>
      </c>
      <c r="J21" s="42" t="str">
        <f>IF('EINGABE Straßenbeleuchtung'!H24="","",'EINGABE Straßenbeleuchtung'!H24)</f>
        <v/>
      </c>
      <c r="K21" s="42" t="str">
        <f>IF('EINGABE Straßenbeleuchtung'!I24="","",'EINGABE Straßenbeleuchtung'!I24)</f>
        <v/>
      </c>
      <c r="L21" t="str">
        <f t="shared" si="3"/>
        <v/>
      </c>
      <c r="M21" t="str">
        <f>IF('EINGABE Straßenbeleuchtung'!K24="","",'EINGABE Straßenbeleuchtung'!K24)</f>
        <v/>
      </c>
      <c r="N21" s="37" t="str">
        <f t="shared" si="4"/>
        <v/>
      </c>
      <c r="O21" s="37" t="str">
        <f t="shared" si="5"/>
        <v/>
      </c>
      <c r="P21" s="120" t="str">
        <f t="shared" si="6"/>
        <v/>
      </c>
      <c r="Q21" s="120" t="str">
        <f t="shared" si="0"/>
        <v/>
      </c>
      <c r="R21" s="120" t="e">
        <f t="shared" si="7"/>
        <v>#N/A</v>
      </c>
      <c r="S21" t="str">
        <f>IF('EINGABE Straßenbeleuchtung'!L24="","",'EINGABE Straßenbeleuchtung'!L24)</f>
        <v/>
      </c>
      <c r="T21" t="str">
        <f t="shared" si="8"/>
        <v/>
      </c>
      <c r="U21" s="133" t="str">
        <f t="shared" si="9"/>
        <v/>
      </c>
      <c r="V21" s="120" t="str">
        <f t="shared" si="10"/>
        <v/>
      </c>
      <c r="W21" s="35" t="str">
        <f t="shared" si="11"/>
        <v/>
      </c>
      <c r="X21" s="35" t="str">
        <f>IF('EINGABE Straßenbeleuchtung'!J24="","",'EINGABE Straßenbeleuchtung'!J24)</f>
        <v/>
      </c>
      <c r="Y21" t="str">
        <f>IF(X21="","",VLOOKUP(X21,'Hilfswerte Energiepreise'!$B$24:$F$26,2,FALSE))</f>
        <v/>
      </c>
      <c r="Z21" t="str">
        <f>IF(X21="","",VLOOKUP(X21,'Hilfswerte Energiepreise'!$B$24:$F$26,3,FALSE))</f>
        <v/>
      </c>
      <c r="AA21" t="str">
        <f>IF(X21="","",VLOOKUP(X21,'Hilfswerte Energiepreise'!$B$24:$F$26,4,FALSE))</f>
        <v/>
      </c>
      <c r="AB21" t="str">
        <f t="shared" si="12"/>
        <v/>
      </c>
      <c r="AC21" t="str">
        <f t="shared" si="13"/>
        <v/>
      </c>
      <c r="AD21" t="str">
        <f>IFERROR(VLOOKUP(X21,'Hilfswerte Energiepreise'!$B$4:$F$17,5,FALSE),"")</f>
        <v/>
      </c>
      <c r="AE21" t="str">
        <f t="shared" si="14"/>
        <v/>
      </c>
    </row>
    <row r="22" spans="1:31" x14ac:dyDescent="0.2">
      <c r="A22">
        <v>18</v>
      </c>
      <c r="B22" t="str">
        <f>IF('EINGABE Straßenbeleuchtung'!C25="","",'EINGABE Straßenbeleuchtung'!C25)</f>
        <v/>
      </c>
      <c r="C22" t="str">
        <f>IF('EINGABE Straßenbeleuchtung'!D25="","",'EINGABE Straßenbeleuchtung'!D25)</f>
        <v/>
      </c>
      <c r="D22" t="str">
        <f>IF('EINGABE Straßenbeleuchtung'!E25="","",'EINGABE Straßenbeleuchtung'!E25)</f>
        <v/>
      </c>
      <c r="E22" t="str">
        <f>IF('EINGABE Straßenbeleuchtung'!F25="","",'EINGABE Straßenbeleuchtung'!F25)</f>
        <v/>
      </c>
      <c r="F22" t="e">
        <f>VLOOKUP(C22,Hilftabelle!$A$2:$B$8,2,0)</f>
        <v>#N/A</v>
      </c>
      <c r="G22" t="e">
        <f>VLOOKUP(D22,Hilftabelle!$C$2:$D$6,2,0)</f>
        <v>#N/A</v>
      </c>
      <c r="H22" t="e">
        <f t="shared" si="1"/>
        <v>#N/A</v>
      </c>
      <c r="I22" t="str">
        <f t="shared" si="2"/>
        <v/>
      </c>
      <c r="J22" s="42" t="str">
        <f>IF('EINGABE Straßenbeleuchtung'!H25="","",'EINGABE Straßenbeleuchtung'!H25)</f>
        <v/>
      </c>
      <c r="K22" s="42" t="str">
        <f>IF('EINGABE Straßenbeleuchtung'!I25="","",'EINGABE Straßenbeleuchtung'!I25)</f>
        <v/>
      </c>
      <c r="L22" t="str">
        <f t="shared" si="3"/>
        <v/>
      </c>
      <c r="M22" t="str">
        <f>IF('EINGABE Straßenbeleuchtung'!K25="","",'EINGABE Straßenbeleuchtung'!K25)</f>
        <v/>
      </c>
      <c r="N22" s="37" t="str">
        <f t="shared" si="4"/>
        <v/>
      </c>
      <c r="O22" s="37" t="str">
        <f t="shared" si="5"/>
        <v/>
      </c>
      <c r="P22" s="120" t="str">
        <f t="shared" si="6"/>
        <v/>
      </c>
      <c r="Q22" s="120" t="str">
        <f t="shared" si="0"/>
        <v/>
      </c>
      <c r="R22" s="120" t="e">
        <f t="shared" si="7"/>
        <v>#N/A</v>
      </c>
      <c r="S22" t="str">
        <f>IF('EINGABE Straßenbeleuchtung'!L25="","",'EINGABE Straßenbeleuchtung'!L25)</f>
        <v/>
      </c>
      <c r="T22" t="str">
        <f t="shared" si="8"/>
        <v/>
      </c>
      <c r="U22" s="133" t="str">
        <f t="shared" si="9"/>
        <v/>
      </c>
      <c r="V22" s="120" t="str">
        <f t="shared" si="10"/>
        <v/>
      </c>
      <c r="W22" s="35" t="str">
        <f t="shared" si="11"/>
        <v/>
      </c>
      <c r="X22" s="35" t="str">
        <f>IF('EINGABE Straßenbeleuchtung'!J25="","",'EINGABE Straßenbeleuchtung'!J25)</f>
        <v/>
      </c>
      <c r="Y22" t="str">
        <f>IF(X22="","",VLOOKUP(X22,'Hilfswerte Energiepreise'!$B$24:$F$26,2,FALSE))</f>
        <v/>
      </c>
      <c r="Z22" t="str">
        <f>IF(X22="","",VLOOKUP(X22,'Hilfswerte Energiepreise'!$B$24:$F$26,3,FALSE))</f>
        <v/>
      </c>
      <c r="AA22" t="str">
        <f>IF(X22="","",VLOOKUP(X22,'Hilfswerte Energiepreise'!$B$24:$F$26,4,FALSE))</f>
        <v/>
      </c>
      <c r="AB22" t="str">
        <f t="shared" si="12"/>
        <v/>
      </c>
      <c r="AC22" t="str">
        <f t="shared" si="13"/>
        <v/>
      </c>
      <c r="AD22" t="str">
        <f>IFERROR(VLOOKUP(X22,'Hilfswerte Energiepreise'!$B$4:$F$17,5,FALSE),"")</f>
        <v/>
      </c>
      <c r="AE22" t="str">
        <f t="shared" si="14"/>
        <v/>
      </c>
    </row>
    <row r="23" spans="1:31" x14ac:dyDescent="0.2">
      <c r="A23">
        <v>19</v>
      </c>
      <c r="B23" t="str">
        <f>IF('EINGABE Straßenbeleuchtung'!C26="","",'EINGABE Straßenbeleuchtung'!C26)</f>
        <v/>
      </c>
      <c r="C23" t="str">
        <f>IF('EINGABE Straßenbeleuchtung'!D26="","",'EINGABE Straßenbeleuchtung'!D26)</f>
        <v/>
      </c>
      <c r="D23" t="str">
        <f>IF('EINGABE Straßenbeleuchtung'!E26="","",'EINGABE Straßenbeleuchtung'!E26)</f>
        <v/>
      </c>
      <c r="E23" t="str">
        <f>IF('EINGABE Straßenbeleuchtung'!F26="","",'EINGABE Straßenbeleuchtung'!F26)</f>
        <v/>
      </c>
      <c r="F23" t="e">
        <f>VLOOKUP(C23,Hilftabelle!$A$2:$B$8,2,0)</f>
        <v>#N/A</v>
      </c>
      <c r="G23" t="e">
        <f>VLOOKUP(D23,Hilftabelle!$C$2:$D$6,2,0)</f>
        <v>#N/A</v>
      </c>
      <c r="H23" t="e">
        <f t="shared" si="1"/>
        <v>#N/A</v>
      </c>
      <c r="I23" t="str">
        <f t="shared" si="2"/>
        <v/>
      </c>
      <c r="J23" s="42" t="str">
        <f>IF('EINGABE Straßenbeleuchtung'!H26="","",'EINGABE Straßenbeleuchtung'!H26)</f>
        <v/>
      </c>
      <c r="K23" s="42" t="str">
        <f>IF('EINGABE Straßenbeleuchtung'!I26="","",'EINGABE Straßenbeleuchtung'!I26)</f>
        <v/>
      </c>
      <c r="L23" t="str">
        <f t="shared" si="3"/>
        <v/>
      </c>
      <c r="M23" t="str">
        <f>IF('EINGABE Straßenbeleuchtung'!K26="","",'EINGABE Straßenbeleuchtung'!K26)</f>
        <v/>
      </c>
      <c r="N23" s="37" t="str">
        <f t="shared" si="4"/>
        <v/>
      </c>
      <c r="O23" s="37" t="str">
        <f t="shared" si="5"/>
        <v/>
      </c>
      <c r="P23" s="120" t="str">
        <f t="shared" si="6"/>
        <v/>
      </c>
      <c r="Q23" s="120" t="str">
        <f t="shared" si="0"/>
        <v/>
      </c>
      <c r="R23" s="120" t="e">
        <f t="shared" si="7"/>
        <v>#N/A</v>
      </c>
      <c r="S23" t="str">
        <f>IF('EINGABE Straßenbeleuchtung'!L26="","",'EINGABE Straßenbeleuchtung'!L26)</f>
        <v/>
      </c>
      <c r="T23" t="str">
        <f t="shared" si="8"/>
        <v/>
      </c>
      <c r="U23" s="133" t="str">
        <f t="shared" si="9"/>
        <v/>
      </c>
      <c r="V23" s="120" t="str">
        <f t="shared" si="10"/>
        <v/>
      </c>
      <c r="W23" s="35" t="str">
        <f t="shared" si="11"/>
        <v/>
      </c>
      <c r="X23" s="35" t="str">
        <f>IF('EINGABE Straßenbeleuchtung'!J26="","",'EINGABE Straßenbeleuchtung'!J26)</f>
        <v/>
      </c>
      <c r="Y23" t="str">
        <f>IF(X23="","",VLOOKUP(X23,'Hilfswerte Energiepreise'!$B$24:$F$26,2,FALSE))</f>
        <v/>
      </c>
      <c r="Z23" t="str">
        <f>IF(X23="","",VLOOKUP(X23,'Hilfswerte Energiepreise'!$B$24:$F$26,3,FALSE))</f>
        <v/>
      </c>
      <c r="AA23" t="str">
        <f>IF(X23="","",VLOOKUP(X23,'Hilfswerte Energiepreise'!$B$24:$F$26,4,FALSE))</f>
        <v/>
      </c>
      <c r="AB23" t="str">
        <f t="shared" si="12"/>
        <v/>
      </c>
      <c r="AC23" t="str">
        <f t="shared" si="13"/>
        <v/>
      </c>
      <c r="AD23" t="str">
        <f>IFERROR(VLOOKUP(X23,'Hilfswerte Energiepreise'!$B$4:$F$17,5,FALSE),"")</f>
        <v/>
      </c>
      <c r="AE23" t="str">
        <f t="shared" si="14"/>
        <v/>
      </c>
    </row>
    <row r="24" spans="1:31" x14ac:dyDescent="0.2">
      <c r="A24">
        <v>20</v>
      </c>
      <c r="B24" t="str">
        <f>IF('EINGABE Straßenbeleuchtung'!C27="","",'EINGABE Straßenbeleuchtung'!C27)</f>
        <v/>
      </c>
      <c r="C24" t="str">
        <f>IF('EINGABE Straßenbeleuchtung'!D27="","",'EINGABE Straßenbeleuchtung'!D27)</f>
        <v/>
      </c>
      <c r="D24" t="str">
        <f>IF('EINGABE Straßenbeleuchtung'!E27="","",'EINGABE Straßenbeleuchtung'!E27)</f>
        <v/>
      </c>
      <c r="E24" t="str">
        <f>IF('EINGABE Straßenbeleuchtung'!F27="","",'EINGABE Straßenbeleuchtung'!F27)</f>
        <v/>
      </c>
      <c r="F24" t="e">
        <f>VLOOKUP(C24,Hilftabelle!$A$2:$B$8,2,0)</f>
        <v>#N/A</v>
      </c>
      <c r="G24" t="e">
        <f>VLOOKUP(D24,Hilftabelle!$C$2:$D$6,2,0)</f>
        <v>#N/A</v>
      </c>
      <c r="H24" t="e">
        <f t="shared" si="1"/>
        <v>#N/A</v>
      </c>
      <c r="I24" t="str">
        <f t="shared" si="2"/>
        <v/>
      </c>
      <c r="J24" s="42" t="str">
        <f>IF('EINGABE Straßenbeleuchtung'!H27="","",'EINGABE Straßenbeleuchtung'!H27)</f>
        <v/>
      </c>
      <c r="K24" s="42" t="str">
        <f>IF('EINGABE Straßenbeleuchtung'!I27="","",'EINGABE Straßenbeleuchtung'!I27)</f>
        <v/>
      </c>
      <c r="L24" t="str">
        <f t="shared" si="3"/>
        <v/>
      </c>
      <c r="M24" t="str">
        <f>IF('EINGABE Straßenbeleuchtung'!K27="","",'EINGABE Straßenbeleuchtung'!K27)</f>
        <v/>
      </c>
      <c r="N24" s="37" t="str">
        <f t="shared" si="4"/>
        <v/>
      </c>
      <c r="O24" s="37" t="str">
        <f t="shared" si="5"/>
        <v/>
      </c>
      <c r="P24" s="120" t="str">
        <f t="shared" si="6"/>
        <v/>
      </c>
      <c r="Q24" s="120" t="str">
        <f t="shared" si="0"/>
        <v/>
      </c>
      <c r="R24" s="120" t="e">
        <f t="shared" si="7"/>
        <v>#N/A</v>
      </c>
      <c r="S24" t="str">
        <f>IF('EINGABE Straßenbeleuchtung'!L27="","",'EINGABE Straßenbeleuchtung'!L27)</f>
        <v/>
      </c>
      <c r="T24" t="str">
        <f t="shared" si="8"/>
        <v/>
      </c>
      <c r="U24" s="133" t="str">
        <f t="shared" si="9"/>
        <v/>
      </c>
      <c r="V24" s="120" t="str">
        <f t="shared" si="10"/>
        <v/>
      </c>
      <c r="W24" s="35" t="str">
        <f t="shared" si="11"/>
        <v/>
      </c>
      <c r="X24" s="35" t="str">
        <f>IF('EINGABE Straßenbeleuchtung'!J27="","",'EINGABE Straßenbeleuchtung'!J27)</f>
        <v/>
      </c>
      <c r="Y24" t="str">
        <f>IF(X24="","",VLOOKUP(X24,'Hilfswerte Energiepreise'!$B$24:$F$26,2,FALSE))</f>
        <v/>
      </c>
      <c r="Z24" t="str">
        <f>IF(X24="","",VLOOKUP(X24,'Hilfswerte Energiepreise'!$B$24:$F$26,3,FALSE))</f>
        <v/>
      </c>
      <c r="AA24" t="str">
        <f>IF(X24="","",VLOOKUP(X24,'Hilfswerte Energiepreise'!$B$24:$F$26,4,FALSE))</f>
        <v/>
      </c>
      <c r="AB24" t="str">
        <f t="shared" si="12"/>
        <v/>
      </c>
      <c r="AC24" t="str">
        <f t="shared" si="13"/>
        <v/>
      </c>
      <c r="AD24" t="str">
        <f>IFERROR(VLOOKUP(X24,'Hilfswerte Energiepreise'!$B$4:$F$17,5,FALSE),"")</f>
        <v/>
      </c>
      <c r="AE24" t="str">
        <f t="shared" si="14"/>
        <v/>
      </c>
    </row>
    <row r="25" spans="1:31" x14ac:dyDescent="0.2">
      <c r="A25">
        <v>21</v>
      </c>
      <c r="B25" t="str">
        <f>IF('EINGABE Straßenbeleuchtung'!C28="","",'EINGABE Straßenbeleuchtung'!C28)</f>
        <v/>
      </c>
      <c r="C25" t="str">
        <f>IF('EINGABE Straßenbeleuchtung'!D28="","",'EINGABE Straßenbeleuchtung'!D28)</f>
        <v/>
      </c>
      <c r="D25" t="str">
        <f>IF('EINGABE Straßenbeleuchtung'!E28="","",'EINGABE Straßenbeleuchtung'!E28)</f>
        <v/>
      </c>
      <c r="E25" t="str">
        <f>IF('EINGABE Straßenbeleuchtung'!F28="","",'EINGABE Straßenbeleuchtung'!F28)</f>
        <v/>
      </c>
      <c r="F25" t="e">
        <f>VLOOKUP(C25,Hilftabelle!$A$2:$B$8,2,0)</f>
        <v>#N/A</v>
      </c>
      <c r="G25" t="e">
        <f>VLOOKUP(D25,Hilftabelle!$C$2:$D$6,2,0)</f>
        <v>#N/A</v>
      </c>
      <c r="H25" t="e">
        <f t="shared" si="1"/>
        <v>#N/A</v>
      </c>
      <c r="I25" t="str">
        <f t="shared" si="2"/>
        <v/>
      </c>
      <c r="J25" s="42" t="str">
        <f>IF('EINGABE Straßenbeleuchtung'!H28="","",'EINGABE Straßenbeleuchtung'!H28)</f>
        <v/>
      </c>
      <c r="K25" s="42" t="str">
        <f>IF('EINGABE Straßenbeleuchtung'!I28="","",'EINGABE Straßenbeleuchtung'!I28)</f>
        <v/>
      </c>
      <c r="L25" t="str">
        <f t="shared" si="3"/>
        <v/>
      </c>
      <c r="M25" t="str">
        <f>IF('EINGABE Straßenbeleuchtung'!K28="","",'EINGABE Straßenbeleuchtung'!K28)</f>
        <v/>
      </c>
      <c r="N25" s="37" t="str">
        <f t="shared" si="4"/>
        <v/>
      </c>
      <c r="O25" s="37" t="str">
        <f t="shared" si="5"/>
        <v/>
      </c>
      <c r="P25" s="120" t="str">
        <f t="shared" si="6"/>
        <v/>
      </c>
      <c r="Q25" s="120" t="str">
        <f t="shared" si="0"/>
        <v/>
      </c>
      <c r="R25" s="120" t="e">
        <f t="shared" si="7"/>
        <v>#N/A</v>
      </c>
      <c r="S25" t="str">
        <f>IF('EINGABE Straßenbeleuchtung'!L28="","",'EINGABE Straßenbeleuchtung'!L28)</f>
        <v/>
      </c>
      <c r="T25" t="str">
        <f t="shared" si="8"/>
        <v/>
      </c>
      <c r="U25" s="133" t="str">
        <f t="shared" si="9"/>
        <v/>
      </c>
      <c r="V25" s="120" t="str">
        <f t="shared" si="10"/>
        <v/>
      </c>
      <c r="W25" s="35" t="str">
        <f t="shared" si="11"/>
        <v/>
      </c>
      <c r="X25" s="35" t="str">
        <f>IF('EINGABE Straßenbeleuchtung'!J28="","",'EINGABE Straßenbeleuchtung'!J28)</f>
        <v/>
      </c>
      <c r="Y25" t="str">
        <f>IF(X25="","",VLOOKUP(X25,'Hilfswerte Energiepreise'!$B$24:$F$26,2,FALSE))</f>
        <v/>
      </c>
      <c r="Z25" t="str">
        <f>IF(X25="","",VLOOKUP(X25,'Hilfswerte Energiepreise'!$B$24:$F$26,3,FALSE))</f>
        <v/>
      </c>
      <c r="AA25" t="str">
        <f>IF(X25="","",VLOOKUP(X25,'Hilfswerte Energiepreise'!$B$24:$F$26,4,FALSE))</f>
        <v/>
      </c>
      <c r="AB25" t="str">
        <f t="shared" si="12"/>
        <v/>
      </c>
      <c r="AC25" t="str">
        <f t="shared" si="13"/>
        <v/>
      </c>
      <c r="AD25" t="str">
        <f>IFERROR(VLOOKUP(X25,'Hilfswerte Energiepreise'!$B$4:$F$17,5,FALSE),"")</f>
        <v/>
      </c>
      <c r="AE25" t="str">
        <f t="shared" si="14"/>
        <v/>
      </c>
    </row>
    <row r="26" spans="1:31" x14ac:dyDescent="0.2">
      <c r="A26">
        <v>22</v>
      </c>
      <c r="B26" t="str">
        <f>IF('EINGABE Straßenbeleuchtung'!C29="","",'EINGABE Straßenbeleuchtung'!C29)</f>
        <v/>
      </c>
      <c r="C26" t="str">
        <f>IF('EINGABE Straßenbeleuchtung'!D29="","",'EINGABE Straßenbeleuchtung'!D29)</f>
        <v/>
      </c>
      <c r="D26" t="str">
        <f>IF('EINGABE Straßenbeleuchtung'!E29="","",'EINGABE Straßenbeleuchtung'!E29)</f>
        <v/>
      </c>
      <c r="E26" t="str">
        <f>IF('EINGABE Straßenbeleuchtung'!F29="","",'EINGABE Straßenbeleuchtung'!F29)</f>
        <v/>
      </c>
      <c r="F26" t="e">
        <f>VLOOKUP(C26,Hilftabelle!$A$2:$B$8,2,0)</f>
        <v>#N/A</v>
      </c>
      <c r="G26" t="e">
        <f>VLOOKUP(D26,Hilftabelle!$C$2:$D$6,2,0)</f>
        <v>#N/A</v>
      </c>
      <c r="H26" t="e">
        <f t="shared" si="1"/>
        <v>#N/A</v>
      </c>
      <c r="I26" t="str">
        <f t="shared" si="2"/>
        <v/>
      </c>
      <c r="J26" s="42" t="str">
        <f>IF('EINGABE Straßenbeleuchtung'!H29="","",'EINGABE Straßenbeleuchtung'!H29)</f>
        <v/>
      </c>
      <c r="K26" s="42" t="str">
        <f>IF('EINGABE Straßenbeleuchtung'!I29="","",'EINGABE Straßenbeleuchtung'!I29)</f>
        <v/>
      </c>
      <c r="L26" t="str">
        <f t="shared" si="3"/>
        <v/>
      </c>
      <c r="M26" t="str">
        <f>IF('EINGABE Straßenbeleuchtung'!K29="","",'EINGABE Straßenbeleuchtung'!K29)</f>
        <v/>
      </c>
      <c r="N26" s="37" t="str">
        <f t="shared" si="4"/>
        <v/>
      </c>
      <c r="O26" s="37" t="str">
        <f t="shared" si="5"/>
        <v/>
      </c>
      <c r="P26" s="120" t="str">
        <f t="shared" si="6"/>
        <v/>
      </c>
      <c r="Q26" s="120" t="str">
        <f t="shared" si="0"/>
        <v/>
      </c>
      <c r="R26" s="120" t="e">
        <f t="shared" si="7"/>
        <v>#N/A</v>
      </c>
      <c r="S26" t="str">
        <f>IF('EINGABE Straßenbeleuchtung'!L29="","",'EINGABE Straßenbeleuchtung'!L29)</f>
        <v/>
      </c>
      <c r="T26" t="str">
        <f t="shared" si="8"/>
        <v/>
      </c>
      <c r="U26" s="133" t="str">
        <f t="shared" si="9"/>
        <v/>
      </c>
      <c r="V26" s="120" t="str">
        <f t="shared" si="10"/>
        <v/>
      </c>
      <c r="W26" s="35" t="str">
        <f t="shared" si="11"/>
        <v/>
      </c>
      <c r="X26" s="35" t="str">
        <f>IF('EINGABE Straßenbeleuchtung'!J29="","",'EINGABE Straßenbeleuchtung'!J29)</f>
        <v/>
      </c>
      <c r="Y26" t="str">
        <f>IF(X26="","",VLOOKUP(X26,'Hilfswerte Energiepreise'!$B$24:$F$26,2,FALSE))</f>
        <v/>
      </c>
      <c r="Z26" t="str">
        <f>IF(X26="","",VLOOKUP(X26,'Hilfswerte Energiepreise'!$B$24:$F$26,3,FALSE))</f>
        <v/>
      </c>
      <c r="AA26" t="str">
        <f>IF(X26="","",VLOOKUP(X26,'Hilfswerte Energiepreise'!$B$24:$F$26,4,FALSE))</f>
        <v/>
      </c>
      <c r="AB26" t="str">
        <f t="shared" si="12"/>
        <v/>
      </c>
      <c r="AC26" t="str">
        <f t="shared" si="13"/>
        <v/>
      </c>
      <c r="AD26" t="str">
        <f>IFERROR(VLOOKUP(X26,'Hilfswerte Energiepreise'!$B$4:$F$17,5,FALSE),"")</f>
        <v/>
      </c>
      <c r="AE26" t="str">
        <f t="shared" si="14"/>
        <v/>
      </c>
    </row>
    <row r="27" spans="1:31" x14ac:dyDescent="0.2">
      <c r="A27">
        <v>23</v>
      </c>
      <c r="B27" t="str">
        <f>IF('EINGABE Straßenbeleuchtung'!C30="","",'EINGABE Straßenbeleuchtung'!C30)</f>
        <v/>
      </c>
      <c r="C27" t="str">
        <f>IF('EINGABE Straßenbeleuchtung'!D30="","",'EINGABE Straßenbeleuchtung'!D30)</f>
        <v/>
      </c>
      <c r="D27" t="str">
        <f>IF('EINGABE Straßenbeleuchtung'!E30="","",'EINGABE Straßenbeleuchtung'!E30)</f>
        <v/>
      </c>
      <c r="E27" t="str">
        <f>IF('EINGABE Straßenbeleuchtung'!F30="","",'EINGABE Straßenbeleuchtung'!F30)</f>
        <v/>
      </c>
      <c r="F27" t="e">
        <f>VLOOKUP(C27,Hilftabelle!$A$2:$B$8,2,0)</f>
        <v>#N/A</v>
      </c>
      <c r="G27" t="e">
        <f>VLOOKUP(D27,Hilftabelle!$C$2:$D$6,2,0)</f>
        <v>#N/A</v>
      </c>
      <c r="H27" t="e">
        <f t="shared" si="1"/>
        <v>#N/A</v>
      </c>
      <c r="I27" t="str">
        <f t="shared" si="2"/>
        <v/>
      </c>
      <c r="J27" s="42" t="str">
        <f>IF('EINGABE Straßenbeleuchtung'!H30="","",'EINGABE Straßenbeleuchtung'!H30)</f>
        <v/>
      </c>
      <c r="K27" s="42" t="str">
        <f>IF('EINGABE Straßenbeleuchtung'!I30="","",'EINGABE Straßenbeleuchtung'!I30)</f>
        <v/>
      </c>
      <c r="L27" t="str">
        <f t="shared" si="3"/>
        <v/>
      </c>
      <c r="M27" t="str">
        <f>IF('EINGABE Straßenbeleuchtung'!K30="","",'EINGABE Straßenbeleuchtung'!K30)</f>
        <v/>
      </c>
      <c r="N27" s="37" t="str">
        <f t="shared" si="4"/>
        <v/>
      </c>
      <c r="O27" s="37" t="str">
        <f t="shared" si="5"/>
        <v/>
      </c>
      <c r="P27" s="120" t="str">
        <f t="shared" si="6"/>
        <v/>
      </c>
      <c r="Q27" s="120" t="str">
        <f t="shared" si="0"/>
        <v/>
      </c>
      <c r="R27" s="120" t="e">
        <f t="shared" si="7"/>
        <v>#N/A</v>
      </c>
      <c r="S27" t="str">
        <f>IF('EINGABE Straßenbeleuchtung'!L30="","",'EINGABE Straßenbeleuchtung'!L30)</f>
        <v/>
      </c>
      <c r="T27" t="str">
        <f t="shared" si="8"/>
        <v/>
      </c>
      <c r="U27" s="133" t="str">
        <f t="shared" si="9"/>
        <v/>
      </c>
      <c r="V27" s="120" t="str">
        <f t="shared" si="10"/>
        <v/>
      </c>
      <c r="W27" s="35" t="str">
        <f t="shared" si="11"/>
        <v/>
      </c>
      <c r="X27" s="35" t="str">
        <f>IF('EINGABE Straßenbeleuchtung'!J30="","",'EINGABE Straßenbeleuchtung'!J30)</f>
        <v/>
      </c>
      <c r="Y27" t="str">
        <f>IF(X27="","",VLOOKUP(X27,'Hilfswerte Energiepreise'!$B$24:$F$26,2,FALSE))</f>
        <v/>
      </c>
      <c r="Z27" t="str">
        <f>IF(X27="","",VLOOKUP(X27,'Hilfswerte Energiepreise'!$B$24:$F$26,3,FALSE))</f>
        <v/>
      </c>
      <c r="AA27" t="str">
        <f>IF(X27="","",VLOOKUP(X27,'Hilfswerte Energiepreise'!$B$24:$F$26,4,FALSE))</f>
        <v/>
      </c>
      <c r="AB27" t="str">
        <f t="shared" si="12"/>
        <v/>
      </c>
      <c r="AC27" t="str">
        <f t="shared" si="13"/>
        <v/>
      </c>
      <c r="AD27" t="str">
        <f>IFERROR(VLOOKUP(X27,'Hilfswerte Energiepreise'!$B$4:$F$17,5,FALSE),"")</f>
        <v/>
      </c>
      <c r="AE27" t="str">
        <f t="shared" si="14"/>
        <v/>
      </c>
    </row>
    <row r="28" spans="1:31" x14ac:dyDescent="0.2">
      <c r="A28">
        <v>24</v>
      </c>
      <c r="B28" t="str">
        <f>IF('EINGABE Straßenbeleuchtung'!C31="","",'EINGABE Straßenbeleuchtung'!C31)</f>
        <v/>
      </c>
      <c r="C28" t="str">
        <f>IF('EINGABE Straßenbeleuchtung'!D31="","",'EINGABE Straßenbeleuchtung'!D31)</f>
        <v/>
      </c>
      <c r="D28" t="str">
        <f>IF('EINGABE Straßenbeleuchtung'!E31="","",'EINGABE Straßenbeleuchtung'!E31)</f>
        <v/>
      </c>
      <c r="E28" t="str">
        <f>IF('EINGABE Straßenbeleuchtung'!F31="","",'EINGABE Straßenbeleuchtung'!F31)</f>
        <v/>
      </c>
      <c r="F28" t="e">
        <f>VLOOKUP(C28,Hilftabelle!$A$2:$B$8,2,0)</f>
        <v>#N/A</v>
      </c>
      <c r="G28" t="e">
        <f>VLOOKUP(D28,Hilftabelle!$C$2:$D$6,2,0)</f>
        <v>#N/A</v>
      </c>
      <c r="H28" t="e">
        <f t="shared" si="1"/>
        <v>#N/A</v>
      </c>
      <c r="I28" t="str">
        <f t="shared" si="2"/>
        <v/>
      </c>
      <c r="J28" s="42" t="str">
        <f>IF('EINGABE Straßenbeleuchtung'!H31="","",'EINGABE Straßenbeleuchtung'!H31)</f>
        <v/>
      </c>
      <c r="K28" s="42" t="str">
        <f>IF('EINGABE Straßenbeleuchtung'!I31="","",'EINGABE Straßenbeleuchtung'!I31)</f>
        <v/>
      </c>
      <c r="L28" t="str">
        <f t="shared" si="3"/>
        <v/>
      </c>
      <c r="M28" t="str">
        <f>IF('EINGABE Straßenbeleuchtung'!K31="","",'EINGABE Straßenbeleuchtung'!K31)</f>
        <v/>
      </c>
      <c r="N28" s="37" t="str">
        <f t="shared" si="4"/>
        <v/>
      </c>
      <c r="O28" s="37" t="str">
        <f t="shared" si="5"/>
        <v/>
      </c>
      <c r="P28" s="120" t="str">
        <f t="shared" si="6"/>
        <v/>
      </c>
      <c r="Q28" s="120" t="str">
        <f t="shared" si="0"/>
        <v/>
      </c>
      <c r="R28" s="120" t="e">
        <f t="shared" si="7"/>
        <v>#N/A</v>
      </c>
      <c r="S28" t="str">
        <f>IF('EINGABE Straßenbeleuchtung'!L31="","",'EINGABE Straßenbeleuchtung'!L31)</f>
        <v/>
      </c>
      <c r="T28" t="str">
        <f t="shared" si="8"/>
        <v/>
      </c>
      <c r="U28" s="133" t="str">
        <f t="shared" si="9"/>
        <v/>
      </c>
      <c r="V28" s="120" t="str">
        <f t="shared" si="10"/>
        <v/>
      </c>
      <c r="W28" s="35" t="str">
        <f t="shared" si="11"/>
        <v/>
      </c>
      <c r="X28" s="35" t="str">
        <f>IF('EINGABE Straßenbeleuchtung'!J31="","",'EINGABE Straßenbeleuchtung'!J31)</f>
        <v/>
      </c>
      <c r="Y28" t="str">
        <f>IF(X28="","",VLOOKUP(X28,'Hilfswerte Energiepreise'!$B$24:$F$26,2,FALSE))</f>
        <v/>
      </c>
      <c r="Z28" t="str">
        <f>IF(X28="","",VLOOKUP(X28,'Hilfswerte Energiepreise'!$B$24:$F$26,3,FALSE))</f>
        <v/>
      </c>
      <c r="AA28" t="str">
        <f>IF(X28="","",VLOOKUP(X28,'Hilfswerte Energiepreise'!$B$24:$F$26,4,FALSE))</f>
        <v/>
      </c>
      <c r="AB28" t="str">
        <f t="shared" si="12"/>
        <v/>
      </c>
      <c r="AC28" t="str">
        <f t="shared" si="13"/>
        <v/>
      </c>
      <c r="AD28" t="str">
        <f>IFERROR(VLOOKUP(X28,'Hilfswerte Energiepreise'!$B$4:$F$17,5,FALSE),"")</f>
        <v/>
      </c>
      <c r="AE28" t="str">
        <f t="shared" si="14"/>
        <v/>
      </c>
    </row>
    <row r="29" spans="1:31" x14ac:dyDescent="0.2">
      <c r="A29">
        <v>25</v>
      </c>
      <c r="B29" t="str">
        <f>IF('EINGABE Straßenbeleuchtung'!C32="","",'EINGABE Straßenbeleuchtung'!C32)</f>
        <v/>
      </c>
      <c r="C29" t="str">
        <f>IF('EINGABE Straßenbeleuchtung'!D32="","",'EINGABE Straßenbeleuchtung'!D32)</f>
        <v/>
      </c>
      <c r="D29" t="str">
        <f>IF('EINGABE Straßenbeleuchtung'!E32="","",'EINGABE Straßenbeleuchtung'!E32)</f>
        <v/>
      </c>
      <c r="E29" t="str">
        <f>IF('EINGABE Straßenbeleuchtung'!F32="","",'EINGABE Straßenbeleuchtung'!F32)</f>
        <v/>
      </c>
      <c r="F29" t="e">
        <f>VLOOKUP(C29,Hilftabelle!$A$2:$B$8,2,0)</f>
        <v>#N/A</v>
      </c>
      <c r="G29" t="e">
        <f>VLOOKUP(D29,Hilftabelle!$C$2:$D$6,2,0)</f>
        <v>#N/A</v>
      </c>
      <c r="H29" t="e">
        <f t="shared" si="1"/>
        <v>#N/A</v>
      </c>
      <c r="I29" t="str">
        <f t="shared" si="2"/>
        <v/>
      </c>
      <c r="J29" s="42" t="str">
        <f>IF('EINGABE Straßenbeleuchtung'!H32="","",'EINGABE Straßenbeleuchtung'!H32)</f>
        <v/>
      </c>
      <c r="K29" s="42" t="str">
        <f>IF('EINGABE Straßenbeleuchtung'!I32="","",'EINGABE Straßenbeleuchtung'!I32)</f>
        <v/>
      </c>
      <c r="L29" t="str">
        <f t="shared" si="3"/>
        <v/>
      </c>
      <c r="M29" t="str">
        <f>IF('EINGABE Straßenbeleuchtung'!K32="","",'EINGABE Straßenbeleuchtung'!K32)</f>
        <v/>
      </c>
      <c r="N29" s="37" t="str">
        <f t="shared" si="4"/>
        <v/>
      </c>
      <c r="O29" s="37" t="str">
        <f t="shared" si="5"/>
        <v/>
      </c>
      <c r="P29" s="120" t="str">
        <f t="shared" si="6"/>
        <v/>
      </c>
      <c r="Q29" s="120" t="str">
        <f t="shared" si="0"/>
        <v/>
      </c>
      <c r="R29" s="120" t="e">
        <f t="shared" si="7"/>
        <v>#N/A</v>
      </c>
      <c r="S29" t="str">
        <f>IF('EINGABE Straßenbeleuchtung'!L32="","",'EINGABE Straßenbeleuchtung'!L32)</f>
        <v/>
      </c>
      <c r="T29" t="str">
        <f t="shared" si="8"/>
        <v/>
      </c>
      <c r="U29" s="133" t="str">
        <f t="shared" si="9"/>
        <v/>
      </c>
      <c r="V29" s="120" t="str">
        <f t="shared" si="10"/>
        <v/>
      </c>
      <c r="W29" s="35" t="str">
        <f t="shared" si="11"/>
        <v/>
      </c>
      <c r="X29" s="35" t="str">
        <f>IF('EINGABE Straßenbeleuchtung'!J32="","",'EINGABE Straßenbeleuchtung'!J32)</f>
        <v/>
      </c>
      <c r="Y29" t="str">
        <f>IF(X29="","",VLOOKUP(X29,'Hilfswerte Energiepreise'!$B$24:$F$26,2,FALSE))</f>
        <v/>
      </c>
      <c r="Z29" t="str">
        <f>IF(X29="","",VLOOKUP(X29,'Hilfswerte Energiepreise'!$B$24:$F$26,3,FALSE))</f>
        <v/>
      </c>
      <c r="AA29" t="str">
        <f>IF(X29="","",VLOOKUP(X29,'Hilfswerte Energiepreise'!$B$24:$F$26,4,FALSE))</f>
        <v/>
      </c>
      <c r="AB29" t="str">
        <f t="shared" si="12"/>
        <v/>
      </c>
      <c r="AC29" t="str">
        <f t="shared" si="13"/>
        <v/>
      </c>
      <c r="AD29" t="str">
        <f>IFERROR(VLOOKUP(X29,'Hilfswerte Energiepreise'!$B$4:$F$17,5,FALSE),"")</f>
        <v/>
      </c>
      <c r="AE29" t="str">
        <f t="shared" si="14"/>
        <v/>
      </c>
    </row>
    <row r="30" spans="1:31" x14ac:dyDescent="0.2">
      <c r="A30">
        <v>26</v>
      </c>
      <c r="B30" t="str">
        <f>IF('EINGABE Straßenbeleuchtung'!C33="","",'EINGABE Straßenbeleuchtung'!C33)</f>
        <v/>
      </c>
      <c r="C30" t="str">
        <f>IF('EINGABE Straßenbeleuchtung'!D33="","",'EINGABE Straßenbeleuchtung'!D33)</f>
        <v/>
      </c>
      <c r="D30" t="str">
        <f>IF('EINGABE Straßenbeleuchtung'!E33="","",'EINGABE Straßenbeleuchtung'!E33)</f>
        <v/>
      </c>
      <c r="E30" t="str">
        <f>IF('EINGABE Straßenbeleuchtung'!F33="","",'EINGABE Straßenbeleuchtung'!F33)</f>
        <v/>
      </c>
      <c r="F30" t="e">
        <f>VLOOKUP(C30,Hilftabelle!$A$2:$B$8,2,0)</f>
        <v>#N/A</v>
      </c>
      <c r="G30" t="e">
        <f>VLOOKUP(D30,Hilftabelle!$C$2:$D$6,2,0)</f>
        <v>#N/A</v>
      </c>
      <c r="H30" t="e">
        <f t="shared" si="1"/>
        <v>#N/A</v>
      </c>
      <c r="I30" t="str">
        <f t="shared" si="2"/>
        <v/>
      </c>
      <c r="J30" s="42" t="str">
        <f>IF('EINGABE Straßenbeleuchtung'!H33="","",'EINGABE Straßenbeleuchtung'!H33)</f>
        <v/>
      </c>
      <c r="K30" s="42" t="str">
        <f>IF('EINGABE Straßenbeleuchtung'!I33="","",'EINGABE Straßenbeleuchtung'!I33)</f>
        <v/>
      </c>
      <c r="L30" t="str">
        <f t="shared" si="3"/>
        <v/>
      </c>
      <c r="M30" t="str">
        <f>IF('EINGABE Straßenbeleuchtung'!K33="","",'EINGABE Straßenbeleuchtung'!K33)</f>
        <v/>
      </c>
      <c r="N30" s="37" t="str">
        <f t="shared" si="4"/>
        <v/>
      </c>
      <c r="O30" s="37" t="str">
        <f t="shared" si="5"/>
        <v/>
      </c>
      <c r="P30" s="120" t="str">
        <f t="shared" si="6"/>
        <v/>
      </c>
      <c r="Q30" s="120" t="str">
        <f t="shared" si="0"/>
        <v/>
      </c>
      <c r="R30" s="120" t="e">
        <f t="shared" si="7"/>
        <v>#N/A</v>
      </c>
      <c r="S30" t="str">
        <f>IF('EINGABE Straßenbeleuchtung'!L33="","",'EINGABE Straßenbeleuchtung'!L33)</f>
        <v/>
      </c>
      <c r="T30" t="str">
        <f t="shared" si="8"/>
        <v/>
      </c>
      <c r="U30" s="133" t="str">
        <f t="shared" si="9"/>
        <v/>
      </c>
      <c r="V30" s="120" t="str">
        <f t="shared" si="10"/>
        <v/>
      </c>
      <c r="W30" s="35" t="str">
        <f t="shared" si="11"/>
        <v/>
      </c>
      <c r="X30" s="35" t="str">
        <f>IF('EINGABE Straßenbeleuchtung'!J33="","",'EINGABE Straßenbeleuchtung'!J33)</f>
        <v/>
      </c>
      <c r="Y30" t="str">
        <f>IF(X30="","",VLOOKUP(X30,'Hilfswerte Energiepreise'!$B$24:$F$26,2,FALSE))</f>
        <v/>
      </c>
      <c r="Z30" t="str">
        <f>IF(X30="","",VLOOKUP(X30,'Hilfswerte Energiepreise'!$B$24:$F$26,3,FALSE))</f>
        <v/>
      </c>
      <c r="AA30" t="str">
        <f>IF(X30="","",VLOOKUP(X30,'Hilfswerte Energiepreise'!$B$24:$F$26,4,FALSE))</f>
        <v/>
      </c>
      <c r="AB30" t="str">
        <f t="shared" si="12"/>
        <v/>
      </c>
      <c r="AC30" t="str">
        <f t="shared" si="13"/>
        <v/>
      </c>
      <c r="AD30" t="str">
        <f>IFERROR(VLOOKUP(X30,'Hilfswerte Energiepreise'!$B$4:$F$17,5,FALSE),"")</f>
        <v/>
      </c>
      <c r="AE30" t="str">
        <f t="shared" si="14"/>
        <v/>
      </c>
    </row>
    <row r="31" spans="1:31" x14ac:dyDescent="0.2">
      <c r="A31">
        <v>27</v>
      </c>
      <c r="B31" t="str">
        <f>IF('EINGABE Straßenbeleuchtung'!C34="","",'EINGABE Straßenbeleuchtung'!C34)</f>
        <v/>
      </c>
      <c r="C31" t="str">
        <f>IF('EINGABE Straßenbeleuchtung'!D34="","",'EINGABE Straßenbeleuchtung'!D34)</f>
        <v/>
      </c>
      <c r="D31" t="str">
        <f>IF('EINGABE Straßenbeleuchtung'!E34="","",'EINGABE Straßenbeleuchtung'!E34)</f>
        <v/>
      </c>
      <c r="E31" t="str">
        <f>IF('EINGABE Straßenbeleuchtung'!F34="","",'EINGABE Straßenbeleuchtung'!F34)</f>
        <v/>
      </c>
      <c r="F31" t="e">
        <f>VLOOKUP(C31,Hilftabelle!$A$2:$B$8,2,0)</f>
        <v>#N/A</v>
      </c>
      <c r="G31" t="e">
        <f>VLOOKUP(D31,Hilftabelle!$C$2:$D$6,2,0)</f>
        <v>#N/A</v>
      </c>
      <c r="H31" t="e">
        <f t="shared" si="1"/>
        <v>#N/A</v>
      </c>
      <c r="I31" t="str">
        <f t="shared" si="2"/>
        <v/>
      </c>
      <c r="J31" s="42" t="str">
        <f>IF('EINGABE Straßenbeleuchtung'!H34="","",'EINGABE Straßenbeleuchtung'!H34)</f>
        <v/>
      </c>
      <c r="K31" s="42" t="str">
        <f>IF('EINGABE Straßenbeleuchtung'!I34="","",'EINGABE Straßenbeleuchtung'!I34)</f>
        <v/>
      </c>
      <c r="L31" t="str">
        <f t="shared" si="3"/>
        <v/>
      </c>
      <c r="M31" t="str">
        <f>IF('EINGABE Straßenbeleuchtung'!K34="","",'EINGABE Straßenbeleuchtung'!K34)</f>
        <v/>
      </c>
      <c r="N31" s="37" t="str">
        <f t="shared" si="4"/>
        <v/>
      </c>
      <c r="O31" s="37" t="str">
        <f t="shared" si="5"/>
        <v/>
      </c>
      <c r="P31" s="120" t="str">
        <f t="shared" si="6"/>
        <v/>
      </c>
      <c r="Q31" s="120" t="str">
        <f t="shared" si="0"/>
        <v/>
      </c>
      <c r="R31" s="120" t="e">
        <f t="shared" si="7"/>
        <v>#N/A</v>
      </c>
      <c r="S31" t="str">
        <f>IF('EINGABE Straßenbeleuchtung'!L34="","",'EINGABE Straßenbeleuchtung'!L34)</f>
        <v/>
      </c>
      <c r="T31" t="str">
        <f t="shared" si="8"/>
        <v/>
      </c>
      <c r="U31" s="133" t="str">
        <f t="shared" si="9"/>
        <v/>
      </c>
      <c r="V31" s="120" t="str">
        <f t="shared" si="10"/>
        <v/>
      </c>
      <c r="W31" s="35" t="str">
        <f t="shared" si="11"/>
        <v/>
      </c>
      <c r="X31" s="35" t="str">
        <f>IF('EINGABE Straßenbeleuchtung'!J34="","",'EINGABE Straßenbeleuchtung'!J34)</f>
        <v/>
      </c>
      <c r="Y31" t="str">
        <f>IF(X31="","",VLOOKUP(X31,'Hilfswerte Energiepreise'!$B$24:$F$26,2,FALSE))</f>
        <v/>
      </c>
      <c r="Z31" t="str">
        <f>IF(X31="","",VLOOKUP(X31,'Hilfswerte Energiepreise'!$B$24:$F$26,3,FALSE))</f>
        <v/>
      </c>
      <c r="AA31" t="str">
        <f>IF(X31="","",VLOOKUP(X31,'Hilfswerte Energiepreise'!$B$24:$F$26,4,FALSE))</f>
        <v/>
      </c>
      <c r="AB31" t="str">
        <f t="shared" si="12"/>
        <v/>
      </c>
      <c r="AC31" t="str">
        <f t="shared" si="13"/>
        <v/>
      </c>
      <c r="AD31" t="str">
        <f>IFERROR(VLOOKUP(X31,'Hilfswerte Energiepreise'!$B$4:$F$17,5,FALSE),"")</f>
        <v/>
      </c>
      <c r="AE31" t="str">
        <f t="shared" si="14"/>
        <v/>
      </c>
    </row>
    <row r="32" spans="1:31" x14ac:dyDescent="0.2">
      <c r="A32">
        <v>28</v>
      </c>
      <c r="B32" t="str">
        <f>IF('EINGABE Straßenbeleuchtung'!C35="","",'EINGABE Straßenbeleuchtung'!C35)</f>
        <v/>
      </c>
      <c r="C32" t="str">
        <f>IF('EINGABE Straßenbeleuchtung'!D35="","",'EINGABE Straßenbeleuchtung'!D35)</f>
        <v/>
      </c>
      <c r="D32" t="str">
        <f>IF('EINGABE Straßenbeleuchtung'!E35="","",'EINGABE Straßenbeleuchtung'!E35)</f>
        <v/>
      </c>
      <c r="E32" t="str">
        <f>IF('EINGABE Straßenbeleuchtung'!F35="","",'EINGABE Straßenbeleuchtung'!F35)</f>
        <v/>
      </c>
      <c r="F32" t="e">
        <f>VLOOKUP(C32,Hilftabelle!$A$2:$B$8,2,0)</f>
        <v>#N/A</v>
      </c>
      <c r="G32" t="e">
        <f>VLOOKUP(D32,Hilftabelle!$C$2:$D$6,2,0)</f>
        <v>#N/A</v>
      </c>
      <c r="H32" t="e">
        <f t="shared" si="1"/>
        <v>#N/A</v>
      </c>
      <c r="I32" t="str">
        <f t="shared" si="2"/>
        <v/>
      </c>
      <c r="J32" s="42" t="str">
        <f>IF('EINGABE Straßenbeleuchtung'!H35="","",'EINGABE Straßenbeleuchtung'!H35)</f>
        <v/>
      </c>
      <c r="K32" s="42" t="str">
        <f>IF('EINGABE Straßenbeleuchtung'!I35="","",'EINGABE Straßenbeleuchtung'!I35)</f>
        <v/>
      </c>
      <c r="L32" t="str">
        <f t="shared" si="3"/>
        <v/>
      </c>
      <c r="M32" t="str">
        <f>IF('EINGABE Straßenbeleuchtung'!K35="","",'EINGABE Straßenbeleuchtung'!K35)</f>
        <v/>
      </c>
      <c r="N32" s="37" t="str">
        <f t="shared" si="4"/>
        <v/>
      </c>
      <c r="O32" s="37" t="str">
        <f t="shared" si="5"/>
        <v/>
      </c>
      <c r="P32" s="120" t="str">
        <f t="shared" si="6"/>
        <v/>
      </c>
      <c r="Q32" s="120" t="str">
        <f t="shared" si="0"/>
        <v/>
      </c>
      <c r="R32" s="120" t="e">
        <f t="shared" si="7"/>
        <v>#N/A</v>
      </c>
      <c r="S32" t="str">
        <f>IF('EINGABE Straßenbeleuchtung'!L35="","",'EINGABE Straßenbeleuchtung'!L35)</f>
        <v/>
      </c>
      <c r="T32" t="str">
        <f t="shared" si="8"/>
        <v/>
      </c>
      <c r="U32" s="133" t="str">
        <f t="shared" si="9"/>
        <v/>
      </c>
      <c r="V32" s="120" t="str">
        <f t="shared" si="10"/>
        <v/>
      </c>
      <c r="W32" s="35" t="str">
        <f t="shared" si="11"/>
        <v/>
      </c>
      <c r="X32" s="35" t="str">
        <f>IF('EINGABE Straßenbeleuchtung'!J35="","",'EINGABE Straßenbeleuchtung'!J35)</f>
        <v/>
      </c>
      <c r="Y32" t="str">
        <f>IF(X32="","",VLOOKUP(X32,'Hilfswerte Energiepreise'!$B$24:$F$26,2,FALSE))</f>
        <v/>
      </c>
      <c r="Z32" t="str">
        <f>IF(X32="","",VLOOKUP(X32,'Hilfswerte Energiepreise'!$B$24:$F$26,3,FALSE))</f>
        <v/>
      </c>
      <c r="AA32" t="str">
        <f>IF(X32="","",VLOOKUP(X32,'Hilfswerte Energiepreise'!$B$24:$F$26,4,FALSE))</f>
        <v/>
      </c>
      <c r="AB32" t="str">
        <f t="shared" si="12"/>
        <v/>
      </c>
      <c r="AC32" t="str">
        <f t="shared" si="13"/>
        <v/>
      </c>
      <c r="AD32" t="str">
        <f>IFERROR(VLOOKUP(X32,'Hilfswerte Energiepreise'!$B$4:$F$17,5,FALSE),"")</f>
        <v/>
      </c>
      <c r="AE32" t="str">
        <f t="shared" si="14"/>
        <v/>
      </c>
    </row>
    <row r="33" spans="1:31" x14ac:dyDescent="0.2">
      <c r="A33">
        <v>29</v>
      </c>
      <c r="B33" t="str">
        <f>IF('EINGABE Straßenbeleuchtung'!C36="","",'EINGABE Straßenbeleuchtung'!C36)</f>
        <v/>
      </c>
      <c r="C33" t="str">
        <f>IF('EINGABE Straßenbeleuchtung'!D36="","",'EINGABE Straßenbeleuchtung'!D36)</f>
        <v/>
      </c>
      <c r="D33" t="str">
        <f>IF('EINGABE Straßenbeleuchtung'!E36="","",'EINGABE Straßenbeleuchtung'!E36)</f>
        <v/>
      </c>
      <c r="E33" t="str">
        <f>IF('EINGABE Straßenbeleuchtung'!F36="","",'EINGABE Straßenbeleuchtung'!F36)</f>
        <v/>
      </c>
      <c r="F33" t="e">
        <f>VLOOKUP(C33,Hilftabelle!$A$2:$B$8,2,0)</f>
        <v>#N/A</v>
      </c>
      <c r="G33" t="e">
        <f>VLOOKUP(D33,Hilftabelle!$C$2:$D$6,2,0)</f>
        <v>#N/A</v>
      </c>
      <c r="H33" t="e">
        <f t="shared" si="1"/>
        <v>#N/A</v>
      </c>
      <c r="I33" t="str">
        <f t="shared" si="2"/>
        <v/>
      </c>
      <c r="J33" s="42" t="str">
        <f>IF('EINGABE Straßenbeleuchtung'!H36="","",'EINGABE Straßenbeleuchtung'!H36)</f>
        <v/>
      </c>
      <c r="K33" s="42" t="str">
        <f>IF('EINGABE Straßenbeleuchtung'!I36="","",'EINGABE Straßenbeleuchtung'!I36)</f>
        <v/>
      </c>
      <c r="L33" t="str">
        <f t="shared" si="3"/>
        <v/>
      </c>
      <c r="M33" t="str">
        <f>IF('EINGABE Straßenbeleuchtung'!K36="","",'EINGABE Straßenbeleuchtung'!K36)</f>
        <v/>
      </c>
      <c r="N33" s="37" t="str">
        <f t="shared" si="4"/>
        <v/>
      </c>
      <c r="O33" s="37" t="str">
        <f t="shared" si="5"/>
        <v/>
      </c>
      <c r="P33" s="120" t="str">
        <f t="shared" si="6"/>
        <v/>
      </c>
      <c r="Q33" s="120" t="str">
        <f t="shared" si="0"/>
        <v/>
      </c>
      <c r="R33" s="120" t="e">
        <f t="shared" si="7"/>
        <v>#N/A</v>
      </c>
      <c r="S33" t="str">
        <f>IF('EINGABE Straßenbeleuchtung'!L36="","",'EINGABE Straßenbeleuchtung'!L36)</f>
        <v/>
      </c>
      <c r="T33" t="str">
        <f t="shared" si="8"/>
        <v/>
      </c>
      <c r="U33" s="133" t="str">
        <f t="shared" si="9"/>
        <v/>
      </c>
      <c r="V33" s="120" t="str">
        <f t="shared" si="10"/>
        <v/>
      </c>
      <c r="W33" s="35" t="str">
        <f t="shared" si="11"/>
        <v/>
      </c>
      <c r="X33" s="35" t="str">
        <f>IF('EINGABE Straßenbeleuchtung'!J36="","",'EINGABE Straßenbeleuchtung'!J36)</f>
        <v/>
      </c>
      <c r="Y33" t="str">
        <f>IF(X33="","",VLOOKUP(X33,'Hilfswerte Energiepreise'!$B$24:$F$26,2,FALSE))</f>
        <v/>
      </c>
      <c r="Z33" t="str">
        <f>IF(X33="","",VLOOKUP(X33,'Hilfswerte Energiepreise'!$B$24:$F$26,3,FALSE))</f>
        <v/>
      </c>
      <c r="AA33" t="str">
        <f>IF(X33="","",VLOOKUP(X33,'Hilfswerte Energiepreise'!$B$24:$F$26,4,FALSE))</f>
        <v/>
      </c>
      <c r="AB33" t="str">
        <f t="shared" si="12"/>
        <v/>
      </c>
      <c r="AC33" t="str">
        <f t="shared" si="13"/>
        <v/>
      </c>
      <c r="AD33" t="str">
        <f>IFERROR(VLOOKUP(X33,'Hilfswerte Energiepreise'!$B$4:$F$17,5,FALSE),"")</f>
        <v/>
      </c>
      <c r="AE33" t="str">
        <f t="shared" si="14"/>
        <v/>
      </c>
    </row>
    <row r="34" spans="1:31" x14ac:dyDescent="0.2">
      <c r="A34">
        <v>30</v>
      </c>
      <c r="B34" t="str">
        <f>IF('EINGABE Straßenbeleuchtung'!C37="","",'EINGABE Straßenbeleuchtung'!C37)</f>
        <v/>
      </c>
      <c r="C34" t="str">
        <f>IF('EINGABE Straßenbeleuchtung'!D37="","",'EINGABE Straßenbeleuchtung'!D37)</f>
        <v/>
      </c>
      <c r="D34" t="str">
        <f>IF('EINGABE Straßenbeleuchtung'!E37="","",'EINGABE Straßenbeleuchtung'!E37)</f>
        <v/>
      </c>
      <c r="E34" t="str">
        <f>IF('EINGABE Straßenbeleuchtung'!F37="","",'EINGABE Straßenbeleuchtung'!F37)</f>
        <v/>
      </c>
      <c r="F34" t="e">
        <f>VLOOKUP(C34,Hilftabelle!$A$2:$B$8,2,0)</f>
        <v>#N/A</v>
      </c>
      <c r="G34" t="e">
        <f>VLOOKUP(D34,Hilftabelle!$C$2:$D$6,2,0)</f>
        <v>#N/A</v>
      </c>
      <c r="H34" t="e">
        <f t="shared" si="1"/>
        <v>#N/A</v>
      </c>
      <c r="I34" t="str">
        <f t="shared" si="2"/>
        <v/>
      </c>
      <c r="J34" s="42" t="str">
        <f>IF('EINGABE Straßenbeleuchtung'!H37="","",'EINGABE Straßenbeleuchtung'!H37)</f>
        <v/>
      </c>
      <c r="K34" s="42" t="str">
        <f>IF('EINGABE Straßenbeleuchtung'!I37="","",'EINGABE Straßenbeleuchtung'!I37)</f>
        <v/>
      </c>
      <c r="L34" t="str">
        <f t="shared" si="3"/>
        <v/>
      </c>
      <c r="M34" t="str">
        <f>IF('EINGABE Straßenbeleuchtung'!K37="","",'EINGABE Straßenbeleuchtung'!K37)</f>
        <v/>
      </c>
      <c r="N34" s="37" t="str">
        <f t="shared" si="4"/>
        <v/>
      </c>
      <c r="O34" s="37" t="str">
        <f t="shared" si="5"/>
        <v/>
      </c>
      <c r="P34" s="120" t="str">
        <f t="shared" si="6"/>
        <v/>
      </c>
      <c r="Q34" s="120" t="str">
        <f t="shared" si="0"/>
        <v/>
      </c>
      <c r="R34" s="120" t="e">
        <f t="shared" si="7"/>
        <v>#N/A</v>
      </c>
      <c r="S34" t="str">
        <f>IF('EINGABE Straßenbeleuchtung'!L37="","",'EINGABE Straßenbeleuchtung'!L37)</f>
        <v/>
      </c>
      <c r="T34" t="str">
        <f t="shared" si="8"/>
        <v/>
      </c>
      <c r="U34" s="133" t="str">
        <f t="shared" si="9"/>
        <v/>
      </c>
      <c r="V34" s="120" t="str">
        <f t="shared" si="10"/>
        <v/>
      </c>
      <c r="W34" s="35" t="str">
        <f t="shared" si="11"/>
        <v/>
      </c>
      <c r="X34" s="35" t="str">
        <f>IF('EINGABE Straßenbeleuchtung'!J37="","",'EINGABE Straßenbeleuchtung'!J37)</f>
        <v/>
      </c>
      <c r="Y34" t="str">
        <f>IF(X34="","",VLOOKUP(X34,'Hilfswerte Energiepreise'!$B$24:$F$26,2,FALSE))</f>
        <v/>
      </c>
      <c r="Z34" t="str">
        <f>IF(X34="","",VLOOKUP(X34,'Hilfswerte Energiepreise'!$B$24:$F$26,3,FALSE))</f>
        <v/>
      </c>
      <c r="AA34" t="str">
        <f>IF(X34="","",VLOOKUP(X34,'Hilfswerte Energiepreise'!$B$24:$F$26,4,FALSE))</f>
        <v/>
      </c>
      <c r="AB34" t="str">
        <f t="shared" si="12"/>
        <v/>
      </c>
      <c r="AC34" t="str">
        <f t="shared" si="13"/>
        <v/>
      </c>
      <c r="AD34" t="str">
        <f>IFERROR(VLOOKUP(X34,'Hilfswerte Energiepreise'!$B$4:$F$17,5,FALSE),"")</f>
        <v/>
      </c>
      <c r="AE34" t="str">
        <f t="shared" si="14"/>
        <v/>
      </c>
    </row>
    <row r="35" spans="1:31" x14ac:dyDescent="0.2">
      <c r="A35">
        <v>31</v>
      </c>
      <c r="B35" t="str">
        <f>IF('EINGABE Straßenbeleuchtung'!C38="","",'EINGABE Straßenbeleuchtung'!C38)</f>
        <v/>
      </c>
      <c r="C35" t="str">
        <f>IF('EINGABE Straßenbeleuchtung'!D38="","",'EINGABE Straßenbeleuchtung'!D38)</f>
        <v/>
      </c>
      <c r="D35" t="str">
        <f>IF('EINGABE Straßenbeleuchtung'!E38="","",'EINGABE Straßenbeleuchtung'!E38)</f>
        <v/>
      </c>
      <c r="E35" t="str">
        <f>IF('EINGABE Straßenbeleuchtung'!F38="","",'EINGABE Straßenbeleuchtung'!F38)</f>
        <v/>
      </c>
      <c r="F35" t="e">
        <f>VLOOKUP(C35,Hilftabelle!$A$2:$B$8,2,0)</f>
        <v>#N/A</v>
      </c>
      <c r="G35" t="e">
        <f>VLOOKUP(D35,Hilftabelle!$C$2:$D$6,2,0)</f>
        <v>#N/A</v>
      </c>
      <c r="H35" t="e">
        <f t="shared" si="1"/>
        <v>#N/A</v>
      </c>
      <c r="I35" t="str">
        <f t="shared" si="2"/>
        <v/>
      </c>
      <c r="J35" s="42" t="str">
        <f>IF('EINGABE Straßenbeleuchtung'!H38="","",'EINGABE Straßenbeleuchtung'!H38)</f>
        <v/>
      </c>
      <c r="K35" s="42" t="str">
        <f>IF('EINGABE Straßenbeleuchtung'!I38="","",'EINGABE Straßenbeleuchtung'!I38)</f>
        <v/>
      </c>
      <c r="L35" t="str">
        <f t="shared" si="3"/>
        <v/>
      </c>
      <c r="M35" t="str">
        <f>IF('EINGABE Straßenbeleuchtung'!K38="","",'EINGABE Straßenbeleuchtung'!K38)</f>
        <v/>
      </c>
      <c r="N35" s="37" t="str">
        <f t="shared" si="4"/>
        <v/>
      </c>
      <c r="O35" s="37" t="str">
        <f t="shared" si="5"/>
        <v/>
      </c>
      <c r="P35" s="120" t="str">
        <f t="shared" si="6"/>
        <v/>
      </c>
      <c r="Q35" s="120" t="str">
        <f t="shared" si="0"/>
        <v/>
      </c>
      <c r="R35" s="120" t="e">
        <f t="shared" si="7"/>
        <v>#N/A</v>
      </c>
      <c r="S35" t="str">
        <f>IF('EINGABE Straßenbeleuchtung'!L38="","",'EINGABE Straßenbeleuchtung'!L38)</f>
        <v/>
      </c>
      <c r="T35" t="str">
        <f t="shared" si="8"/>
        <v/>
      </c>
      <c r="U35" s="133" t="str">
        <f t="shared" si="9"/>
        <v/>
      </c>
      <c r="V35" s="120" t="str">
        <f t="shared" si="10"/>
        <v/>
      </c>
      <c r="W35" s="35" t="str">
        <f t="shared" si="11"/>
        <v/>
      </c>
      <c r="X35" s="35" t="str">
        <f>IF('EINGABE Straßenbeleuchtung'!J38="","",'EINGABE Straßenbeleuchtung'!J38)</f>
        <v/>
      </c>
      <c r="Y35" t="str">
        <f>IF(X35="","",VLOOKUP(X35,'Hilfswerte Energiepreise'!$B$24:$F$26,2,FALSE))</f>
        <v/>
      </c>
      <c r="Z35" t="str">
        <f>IF(X35="","",VLOOKUP(X35,'Hilfswerte Energiepreise'!$B$24:$F$26,3,FALSE))</f>
        <v/>
      </c>
      <c r="AA35" t="str">
        <f>IF(X35="","",VLOOKUP(X35,'Hilfswerte Energiepreise'!$B$24:$F$26,4,FALSE))</f>
        <v/>
      </c>
      <c r="AB35" t="str">
        <f t="shared" si="12"/>
        <v/>
      </c>
      <c r="AC35" t="str">
        <f t="shared" si="13"/>
        <v/>
      </c>
      <c r="AD35" t="str">
        <f>IFERROR(VLOOKUP(X35,'Hilfswerte Energiepreise'!$B$4:$F$17,5,FALSE),"")</f>
        <v/>
      </c>
      <c r="AE35" t="str">
        <f t="shared" si="14"/>
        <v/>
      </c>
    </row>
    <row r="36" spans="1:31" x14ac:dyDescent="0.2">
      <c r="A36">
        <v>32</v>
      </c>
      <c r="B36" t="str">
        <f>IF('EINGABE Straßenbeleuchtung'!C39="","",'EINGABE Straßenbeleuchtung'!C39)</f>
        <v/>
      </c>
      <c r="C36" t="str">
        <f>IF('EINGABE Straßenbeleuchtung'!D39="","",'EINGABE Straßenbeleuchtung'!D39)</f>
        <v/>
      </c>
      <c r="D36" t="str">
        <f>IF('EINGABE Straßenbeleuchtung'!E39="","",'EINGABE Straßenbeleuchtung'!E39)</f>
        <v/>
      </c>
      <c r="E36" t="str">
        <f>IF('EINGABE Straßenbeleuchtung'!F39="","",'EINGABE Straßenbeleuchtung'!F39)</f>
        <v/>
      </c>
      <c r="F36" t="e">
        <f>VLOOKUP(C36,Hilftabelle!$A$2:$B$8,2,0)</f>
        <v>#N/A</v>
      </c>
      <c r="G36" t="e">
        <f>VLOOKUP(D36,Hilftabelle!$C$2:$D$6,2,0)</f>
        <v>#N/A</v>
      </c>
      <c r="H36" t="e">
        <f t="shared" si="1"/>
        <v>#N/A</v>
      </c>
      <c r="I36" t="str">
        <f t="shared" si="2"/>
        <v/>
      </c>
      <c r="J36" s="42" t="str">
        <f>IF('EINGABE Straßenbeleuchtung'!H39="","",'EINGABE Straßenbeleuchtung'!H39)</f>
        <v/>
      </c>
      <c r="K36" s="42" t="str">
        <f>IF('EINGABE Straßenbeleuchtung'!I39="","",'EINGABE Straßenbeleuchtung'!I39)</f>
        <v/>
      </c>
      <c r="L36" t="str">
        <f t="shared" si="3"/>
        <v/>
      </c>
      <c r="M36" t="str">
        <f>IF('EINGABE Straßenbeleuchtung'!K39="","",'EINGABE Straßenbeleuchtung'!K39)</f>
        <v/>
      </c>
      <c r="N36" s="37" t="str">
        <f t="shared" si="4"/>
        <v/>
      </c>
      <c r="O36" s="37" t="str">
        <f t="shared" si="5"/>
        <v/>
      </c>
      <c r="P36" s="120" t="str">
        <f t="shared" si="6"/>
        <v/>
      </c>
      <c r="Q36" s="120" t="str">
        <f t="shared" si="0"/>
        <v/>
      </c>
      <c r="R36" s="120" t="e">
        <f t="shared" si="7"/>
        <v>#N/A</v>
      </c>
      <c r="S36" t="str">
        <f>IF('EINGABE Straßenbeleuchtung'!L39="","",'EINGABE Straßenbeleuchtung'!L39)</f>
        <v/>
      </c>
      <c r="T36" t="str">
        <f t="shared" si="8"/>
        <v/>
      </c>
      <c r="U36" s="133" t="str">
        <f t="shared" si="9"/>
        <v/>
      </c>
      <c r="V36" s="120" t="str">
        <f t="shared" si="10"/>
        <v/>
      </c>
      <c r="W36" s="35" t="str">
        <f t="shared" si="11"/>
        <v/>
      </c>
      <c r="X36" s="35" t="str">
        <f>IF('EINGABE Straßenbeleuchtung'!J39="","",'EINGABE Straßenbeleuchtung'!J39)</f>
        <v/>
      </c>
      <c r="Y36" t="str">
        <f>IF(X36="","",VLOOKUP(X36,'Hilfswerte Energiepreise'!$B$24:$F$26,2,FALSE))</f>
        <v/>
      </c>
      <c r="Z36" t="str">
        <f>IF(X36="","",VLOOKUP(X36,'Hilfswerte Energiepreise'!$B$24:$F$26,3,FALSE))</f>
        <v/>
      </c>
      <c r="AA36" t="str">
        <f>IF(X36="","",VLOOKUP(X36,'Hilfswerte Energiepreise'!$B$24:$F$26,4,FALSE))</f>
        <v/>
      </c>
      <c r="AB36" t="str">
        <f t="shared" si="12"/>
        <v/>
      </c>
      <c r="AC36" t="str">
        <f t="shared" si="13"/>
        <v/>
      </c>
      <c r="AD36" t="str">
        <f>IFERROR(VLOOKUP(X36,'Hilfswerte Energiepreise'!$B$4:$F$17,5,FALSE),"")</f>
        <v/>
      </c>
      <c r="AE36" t="str">
        <f t="shared" si="14"/>
        <v/>
      </c>
    </row>
    <row r="37" spans="1:31" x14ac:dyDescent="0.2">
      <c r="A37">
        <v>33</v>
      </c>
      <c r="B37" t="str">
        <f>IF('EINGABE Straßenbeleuchtung'!C40="","",'EINGABE Straßenbeleuchtung'!C40)</f>
        <v/>
      </c>
      <c r="C37" t="str">
        <f>IF('EINGABE Straßenbeleuchtung'!D40="","",'EINGABE Straßenbeleuchtung'!D40)</f>
        <v/>
      </c>
      <c r="D37" t="str">
        <f>IF('EINGABE Straßenbeleuchtung'!E40="","",'EINGABE Straßenbeleuchtung'!E40)</f>
        <v/>
      </c>
      <c r="E37" t="str">
        <f>IF('EINGABE Straßenbeleuchtung'!F40="","",'EINGABE Straßenbeleuchtung'!F40)</f>
        <v/>
      </c>
      <c r="F37" t="e">
        <f>VLOOKUP(C37,Hilftabelle!$A$2:$B$8,2,0)</f>
        <v>#N/A</v>
      </c>
      <c r="G37" t="e">
        <f>VLOOKUP(D37,Hilftabelle!$C$2:$D$6,2,0)</f>
        <v>#N/A</v>
      </c>
      <c r="H37" t="e">
        <f t="shared" si="1"/>
        <v>#N/A</v>
      </c>
      <c r="I37" t="str">
        <f t="shared" si="2"/>
        <v/>
      </c>
      <c r="J37" s="42" t="str">
        <f>IF('EINGABE Straßenbeleuchtung'!H40="","",'EINGABE Straßenbeleuchtung'!H40)</f>
        <v/>
      </c>
      <c r="K37" s="42" t="str">
        <f>IF('EINGABE Straßenbeleuchtung'!I40="","",'EINGABE Straßenbeleuchtung'!I40)</f>
        <v/>
      </c>
      <c r="L37" t="str">
        <f t="shared" si="3"/>
        <v/>
      </c>
      <c r="M37" t="str">
        <f>IF('EINGABE Straßenbeleuchtung'!K40="","",'EINGABE Straßenbeleuchtung'!K40)</f>
        <v/>
      </c>
      <c r="N37" s="37" t="str">
        <f t="shared" si="4"/>
        <v/>
      </c>
      <c r="O37" s="37" t="str">
        <f t="shared" si="5"/>
        <v/>
      </c>
      <c r="P37" s="120" t="str">
        <f t="shared" si="6"/>
        <v/>
      </c>
      <c r="Q37" s="120" t="str">
        <f t="shared" ref="Q37:Q68" si="15">IFERROR(N37/D37,"")</f>
        <v/>
      </c>
      <c r="R37" s="120" t="e">
        <f t="shared" si="7"/>
        <v>#N/A</v>
      </c>
      <c r="S37" t="str">
        <f>IF('EINGABE Straßenbeleuchtung'!L40="","",'EINGABE Straßenbeleuchtung'!L40)</f>
        <v/>
      </c>
      <c r="T37" t="str">
        <f t="shared" si="8"/>
        <v/>
      </c>
      <c r="U37" s="133" t="str">
        <f t="shared" si="9"/>
        <v/>
      </c>
      <c r="V37" s="120" t="str">
        <f t="shared" si="10"/>
        <v/>
      </c>
      <c r="W37" s="35" t="str">
        <f t="shared" si="11"/>
        <v/>
      </c>
      <c r="X37" s="35" t="str">
        <f>IF('EINGABE Straßenbeleuchtung'!J40="","",'EINGABE Straßenbeleuchtung'!J40)</f>
        <v/>
      </c>
      <c r="Y37" t="str">
        <f>IF(X37="","",VLOOKUP(X37,'Hilfswerte Energiepreise'!$B$24:$F$26,2,FALSE))</f>
        <v/>
      </c>
      <c r="Z37" t="str">
        <f>IF(X37="","",VLOOKUP(X37,'Hilfswerte Energiepreise'!$B$24:$F$26,3,FALSE))</f>
        <v/>
      </c>
      <c r="AA37" t="str">
        <f>IF(X37="","",VLOOKUP(X37,'Hilfswerte Energiepreise'!$B$24:$F$26,4,FALSE))</f>
        <v/>
      </c>
      <c r="AB37" t="str">
        <f t="shared" si="12"/>
        <v/>
      </c>
      <c r="AC37" t="str">
        <f t="shared" si="13"/>
        <v/>
      </c>
      <c r="AD37" t="str">
        <f>IFERROR(VLOOKUP(X37,'Hilfswerte Energiepreise'!$B$4:$F$17,5,FALSE),"")</f>
        <v/>
      </c>
      <c r="AE37" t="str">
        <f t="shared" si="14"/>
        <v/>
      </c>
    </row>
    <row r="38" spans="1:31" x14ac:dyDescent="0.2">
      <c r="A38">
        <v>34</v>
      </c>
      <c r="B38" t="str">
        <f>IF('EINGABE Straßenbeleuchtung'!C41="","",'EINGABE Straßenbeleuchtung'!C41)</f>
        <v/>
      </c>
      <c r="C38" t="str">
        <f>IF('EINGABE Straßenbeleuchtung'!D41="","",'EINGABE Straßenbeleuchtung'!D41)</f>
        <v/>
      </c>
      <c r="D38" t="str">
        <f>IF('EINGABE Straßenbeleuchtung'!E41="","",'EINGABE Straßenbeleuchtung'!E41)</f>
        <v/>
      </c>
      <c r="E38" t="str">
        <f>IF('EINGABE Straßenbeleuchtung'!F41="","",'EINGABE Straßenbeleuchtung'!F41)</f>
        <v/>
      </c>
      <c r="F38" t="e">
        <f>VLOOKUP(C38,Hilftabelle!$A$2:$B$8,2,0)</f>
        <v>#N/A</v>
      </c>
      <c r="G38" t="e">
        <f>VLOOKUP(D38,Hilftabelle!$C$2:$D$6,2,0)</f>
        <v>#N/A</v>
      </c>
      <c r="H38" t="e">
        <f t="shared" si="1"/>
        <v>#N/A</v>
      </c>
      <c r="I38" t="str">
        <f t="shared" si="2"/>
        <v/>
      </c>
      <c r="J38" s="42" t="str">
        <f>IF('EINGABE Straßenbeleuchtung'!H41="","",'EINGABE Straßenbeleuchtung'!H41)</f>
        <v/>
      </c>
      <c r="K38" s="42" t="str">
        <f>IF('EINGABE Straßenbeleuchtung'!I41="","",'EINGABE Straßenbeleuchtung'!I41)</f>
        <v/>
      </c>
      <c r="L38" t="str">
        <f t="shared" si="3"/>
        <v/>
      </c>
      <c r="M38" t="str">
        <f>IF('EINGABE Straßenbeleuchtung'!K41="","",'EINGABE Straßenbeleuchtung'!K41)</f>
        <v/>
      </c>
      <c r="N38" s="37" t="str">
        <f t="shared" si="4"/>
        <v/>
      </c>
      <c r="O38" s="37" t="str">
        <f t="shared" si="5"/>
        <v/>
      </c>
      <c r="P38" s="120" t="str">
        <f t="shared" si="6"/>
        <v/>
      </c>
      <c r="Q38" s="120" t="str">
        <f t="shared" si="15"/>
        <v/>
      </c>
      <c r="R38" s="120" t="e">
        <f t="shared" si="7"/>
        <v>#N/A</v>
      </c>
      <c r="S38" t="str">
        <f>IF('EINGABE Straßenbeleuchtung'!L41="","",'EINGABE Straßenbeleuchtung'!L41)</f>
        <v/>
      </c>
      <c r="T38" t="str">
        <f t="shared" si="8"/>
        <v/>
      </c>
      <c r="U38" s="133" t="str">
        <f t="shared" si="9"/>
        <v/>
      </c>
      <c r="V38" s="120" t="str">
        <f t="shared" si="10"/>
        <v/>
      </c>
      <c r="W38" s="35" t="str">
        <f t="shared" si="11"/>
        <v/>
      </c>
      <c r="X38" s="35" t="str">
        <f>IF('EINGABE Straßenbeleuchtung'!J41="","",'EINGABE Straßenbeleuchtung'!J41)</f>
        <v/>
      </c>
      <c r="Y38" t="str">
        <f>IF(X38="","",VLOOKUP(X38,'Hilfswerte Energiepreise'!$B$24:$F$26,2,FALSE))</f>
        <v/>
      </c>
      <c r="Z38" t="str">
        <f>IF(X38="","",VLOOKUP(X38,'Hilfswerte Energiepreise'!$B$24:$F$26,3,FALSE))</f>
        <v/>
      </c>
      <c r="AA38" t="str">
        <f>IF(X38="","",VLOOKUP(X38,'Hilfswerte Energiepreise'!$B$24:$F$26,4,FALSE))</f>
        <v/>
      </c>
      <c r="AB38" t="str">
        <f t="shared" si="12"/>
        <v/>
      </c>
      <c r="AC38" t="str">
        <f t="shared" si="13"/>
        <v/>
      </c>
      <c r="AD38" t="str">
        <f>IFERROR(VLOOKUP(X38,'Hilfswerte Energiepreise'!$B$4:$F$17,5,FALSE),"")</f>
        <v/>
      </c>
      <c r="AE38" t="str">
        <f t="shared" si="14"/>
        <v/>
      </c>
    </row>
    <row r="39" spans="1:31" x14ac:dyDescent="0.2">
      <c r="A39">
        <v>35</v>
      </c>
      <c r="B39" t="str">
        <f>IF('EINGABE Straßenbeleuchtung'!C42="","",'EINGABE Straßenbeleuchtung'!C42)</f>
        <v/>
      </c>
      <c r="C39" t="str">
        <f>IF('EINGABE Straßenbeleuchtung'!D42="","",'EINGABE Straßenbeleuchtung'!D42)</f>
        <v/>
      </c>
      <c r="D39" t="str">
        <f>IF('EINGABE Straßenbeleuchtung'!E42="","",'EINGABE Straßenbeleuchtung'!E42)</f>
        <v/>
      </c>
      <c r="E39" t="str">
        <f>IF('EINGABE Straßenbeleuchtung'!F42="","",'EINGABE Straßenbeleuchtung'!F42)</f>
        <v/>
      </c>
      <c r="F39" t="e">
        <f>VLOOKUP(C39,Hilftabelle!$A$2:$B$8,2,0)</f>
        <v>#N/A</v>
      </c>
      <c r="G39" t="e">
        <f>VLOOKUP(D39,Hilftabelle!$C$2:$D$6,2,0)</f>
        <v>#N/A</v>
      </c>
      <c r="H39" t="e">
        <f t="shared" si="1"/>
        <v>#N/A</v>
      </c>
      <c r="I39" t="str">
        <f t="shared" si="2"/>
        <v/>
      </c>
      <c r="J39" s="42" t="str">
        <f>IF('EINGABE Straßenbeleuchtung'!H42="","",'EINGABE Straßenbeleuchtung'!H42)</f>
        <v/>
      </c>
      <c r="K39" s="42" t="str">
        <f>IF('EINGABE Straßenbeleuchtung'!I42="","",'EINGABE Straßenbeleuchtung'!I42)</f>
        <v/>
      </c>
      <c r="L39" t="str">
        <f t="shared" si="3"/>
        <v/>
      </c>
      <c r="M39" t="str">
        <f>IF('EINGABE Straßenbeleuchtung'!K42="","",'EINGABE Straßenbeleuchtung'!K42)</f>
        <v/>
      </c>
      <c r="N39" s="37" t="str">
        <f t="shared" si="4"/>
        <v/>
      </c>
      <c r="O39" s="37" t="str">
        <f t="shared" si="5"/>
        <v/>
      </c>
      <c r="P39" s="120" t="str">
        <f t="shared" si="6"/>
        <v/>
      </c>
      <c r="Q39" s="120" t="str">
        <f t="shared" si="15"/>
        <v/>
      </c>
      <c r="R39" s="120" t="e">
        <f t="shared" si="7"/>
        <v>#N/A</v>
      </c>
      <c r="S39" t="str">
        <f>IF('EINGABE Straßenbeleuchtung'!L42="","",'EINGABE Straßenbeleuchtung'!L42)</f>
        <v/>
      </c>
      <c r="T39" t="str">
        <f t="shared" si="8"/>
        <v/>
      </c>
      <c r="U39" s="133" t="str">
        <f t="shared" si="9"/>
        <v/>
      </c>
      <c r="V39" s="120" t="str">
        <f t="shared" si="10"/>
        <v/>
      </c>
      <c r="W39" s="35" t="str">
        <f t="shared" si="11"/>
        <v/>
      </c>
      <c r="X39" s="35" t="str">
        <f>IF('EINGABE Straßenbeleuchtung'!J42="","",'EINGABE Straßenbeleuchtung'!J42)</f>
        <v/>
      </c>
      <c r="Y39" t="str">
        <f>IF(X39="","",VLOOKUP(X39,'Hilfswerte Energiepreise'!$B$24:$F$26,2,FALSE))</f>
        <v/>
      </c>
      <c r="Z39" t="str">
        <f>IF(X39="","",VLOOKUP(X39,'Hilfswerte Energiepreise'!$B$24:$F$26,3,FALSE))</f>
        <v/>
      </c>
      <c r="AA39" t="str">
        <f>IF(X39="","",VLOOKUP(X39,'Hilfswerte Energiepreise'!$B$24:$F$26,4,FALSE))</f>
        <v/>
      </c>
      <c r="AB39" t="str">
        <f t="shared" si="12"/>
        <v/>
      </c>
      <c r="AC39" t="str">
        <f t="shared" si="13"/>
        <v/>
      </c>
      <c r="AD39" t="str">
        <f>IFERROR(VLOOKUP(X39,'Hilfswerte Energiepreise'!$B$4:$F$17,5,FALSE),"")</f>
        <v/>
      </c>
      <c r="AE39" t="str">
        <f t="shared" si="14"/>
        <v/>
      </c>
    </row>
    <row r="40" spans="1:31" x14ac:dyDescent="0.2">
      <c r="A40">
        <v>36</v>
      </c>
      <c r="B40" t="str">
        <f>IF('EINGABE Straßenbeleuchtung'!C43="","",'EINGABE Straßenbeleuchtung'!C43)</f>
        <v/>
      </c>
      <c r="C40" t="str">
        <f>IF('EINGABE Straßenbeleuchtung'!D43="","",'EINGABE Straßenbeleuchtung'!D43)</f>
        <v/>
      </c>
      <c r="D40" t="str">
        <f>IF('EINGABE Straßenbeleuchtung'!E43="","",'EINGABE Straßenbeleuchtung'!E43)</f>
        <v/>
      </c>
      <c r="E40" t="str">
        <f>IF('EINGABE Straßenbeleuchtung'!F43="","",'EINGABE Straßenbeleuchtung'!F43)</f>
        <v/>
      </c>
      <c r="F40" t="e">
        <f>VLOOKUP(C40,Hilftabelle!$A$2:$B$8,2,0)</f>
        <v>#N/A</v>
      </c>
      <c r="G40" t="e">
        <f>VLOOKUP(D40,Hilftabelle!$C$2:$D$6,2,0)</f>
        <v>#N/A</v>
      </c>
      <c r="H40" t="e">
        <f t="shared" si="1"/>
        <v>#N/A</v>
      </c>
      <c r="I40" t="str">
        <f t="shared" si="2"/>
        <v/>
      </c>
      <c r="J40" s="42" t="str">
        <f>IF('EINGABE Straßenbeleuchtung'!H43="","",'EINGABE Straßenbeleuchtung'!H43)</f>
        <v/>
      </c>
      <c r="K40" s="42" t="str">
        <f>IF('EINGABE Straßenbeleuchtung'!I43="","",'EINGABE Straßenbeleuchtung'!I43)</f>
        <v/>
      </c>
      <c r="L40" t="str">
        <f t="shared" si="3"/>
        <v/>
      </c>
      <c r="M40" t="str">
        <f>IF('EINGABE Straßenbeleuchtung'!K43="","",'EINGABE Straßenbeleuchtung'!K43)</f>
        <v/>
      </c>
      <c r="N40" s="37" t="str">
        <f t="shared" si="4"/>
        <v/>
      </c>
      <c r="O40" s="37" t="str">
        <f t="shared" si="5"/>
        <v/>
      </c>
      <c r="P40" s="120" t="str">
        <f t="shared" si="6"/>
        <v/>
      </c>
      <c r="Q40" s="120" t="str">
        <f t="shared" si="15"/>
        <v/>
      </c>
      <c r="R40" s="120" t="e">
        <f t="shared" si="7"/>
        <v>#N/A</v>
      </c>
      <c r="S40" t="str">
        <f>IF('EINGABE Straßenbeleuchtung'!L43="","",'EINGABE Straßenbeleuchtung'!L43)</f>
        <v/>
      </c>
      <c r="T40" t="str">
        <f t="shared" si="8"/>
        <v/>
      </c>
      <c r="U40" s="133" t="str">
        <f t="shared" si="9"/>
        <v/>
      </c>
      <c r="V40" s="120" t="str">
        <f t="shared" si="10"/>
        <v/>
      </c>
      <c r="W40" s="35" t="str">
        <f t="shared" si="11"/>
        <v/>
      </c>
      <c r="X40" s="35" t="str">
        <f>IF('EINGABE Straßenbeleuchtung'!J43="","",'EINGABE Straßenbeleuchtung'!J43)</f>
        <v/>
      </c>
      <c r="Y40" t="str">
        <f>IF(X40="","",VLOOKUP(X40,'Hilfswerte Energiepreise'!$B$24:$F$26,2,FALSE))</f>
        <v/>
      </c>
      <c r="Z40" t="str">
        <f>IF(X40="","",VLOOKUP(X40,'Hilfswerte Energiepreise'!$B$24:$F$26,3,FALSE))</f>
        <v/>
      </c>
      <c r="AA40" t="str">
        <f>IF(X40="","",VLOOKUP(X40,'Hilfswerte Energiepreise'!$B$24:$F$26,4,FALSE))</f>
        <v/>
      </c>
      <c r="AB40" t="str">
        <f t="shared" si="12"/>
        <v/>
      </c>
      <c r="AC40" t="str">
        <f t="shared" si="13"/>
        <v/>
      </c>
      <c r="AD40" t="str">
        <f>IFERROR(VLOOKUP(X40,'Hilfswerte Energiepreise'!$B$4:$F$17,5,FALSE),"")</f>
        <v/>
      </c>
      <c r="AE40" t="str">
        <f t="shared" si="14"/>
        <v/>
      </c>
    </row>
    <row r="41" spans="1:31" x14ac:dyDescent="0.2">
      <c r="A41">
        <v>37</v>
      </c>
      <c r="B41" t="str">
        <f>IF('EINGABE Straßenbeleuchtung'!C44="","",'EINGABE Straßenbeleuchtung'!C44)</f>
        <v/>
      </c>
      <c r="C41" t="str">
        <f>IF('EINGABE Straßenbeleuchtung'!D44="","",'EINGABE Straßenbeleuchtung'!D44)</f>
        <v/>
      </c>
      <c r="D41" t="str">
        <f>IF('EINGABE Straßenbeleuchtung'!E44="","",'EINGABE Straßenbeleuchtung'!E44)</f>
        <v/>
      </c>
      <c r="E41" t="str">
        <f>IF('EINGABE Straßenbeleuchtung'!F44="","",'EINGABE Straßenbeleuchtung'!F44)</f>
        <v/>
      </c>
      <c r="F41" t="e">
        <f>VLOOKUP(C41,Hilftabelle!$A$2:$B$8,2,0)</f>
        <v>#N/A</v>
      </c>
      <c r="G41" t="e">
        <f>VLOOKUP(D41,Hilftabelle!$C$2:$D$6,2,0)</f>
        <v>#N/A</v>
      </c>
      <c r="H41" t="e">
        <f t="shared" si="1"/>
        <v>#N/A</v>
      </c>
      <c r="I41" t="str">
        <f t="shared" si="2"/>
        <v/>
      </c>
      <c r="J41" s="42" t="str">
        <f>IF('EINGABE Straßenbeleuchtung'!H44="","",'EINGABE Straßenbeleuchtung'!H44)</f>
        <v/>
      </c>
      <c r="K41" s="42" t="str">
        <f>IF('EINGABE Straßenbeleuchtung'!I44="","",'EINGABE Straßenbeleuchtung'!I44)</f>
        <v/>
      </c>
      <c r="L41" t="str">
        <f t="shared" si="3"/>
        <v/>
      </c>
      <c r="M41" t="str">
        <f>IF('EINGABE Straßenbeleuchtung'!K44="","",'EINGABE Straßenbeleuchtung'!K44)</f>
        <v/>
      </c>
      <c r="N41" s="37" t="str">
        <f t="shared" si="4"/>
        <v/>
      </c>
      <c r="O41" s="37" t="str">
        <f t="shared" si="5"/>
        <v/>
      </c>
      <c r="P41" s="120" t="str">
        <f t="shared" si="6"/>
        <v/>
      </c>
      <c r="Q41" s="120" t="str">
        <f t="shared" si="15"/>
        <v/>
      </c>
      <c r="R41" s="120" t="e">
        <f t="shared" si="7"/>
        <v>#N/A</v>
      </c>
      <c r="S41" t="str">
        <f>IF('EINGABE Straßenbeleuchtung'!L44="","",'EINGABE Straßenbeleuchtung'!L44)</f>
        <v/>
      </c>
      <c r="T41" t="str">
        <f t="shared" si="8"/>
        <v/>
      </c>
      <c r="U41" s="133" t="str">
        <f t="shared" si="9"/>
        <v/>
      </c>
      <c r="V41" s="120" t="str">
        <f t="shared" si="10"/>
        <v/>
      </c>
      <c r="W41" s="35" t="str">
        <f t="shared" si="11"/>
        <v/>
      </c>
      <c r="X41" s="35" t="str">
        <f>IF('EINGABE Straßenbeleuchtung'!J44="","",'EINGABE Straßenbeleuchtung'!J44)</f>
        <v/>
      </c>
      <c r="Y41" t="str">
        <f>IF(X41="","",VLOOKUP(X41,'Hilfswerte Energiepreise'!$B$24:$F$26,2,FALSE))</f>
        <v/>
      </c>
      <c r="Z41" t="str">
        <f>IF(X41="","",VLOOKUP(X41,'Hilfswerte Energiepreise'!$B$24:$F$26,3,FALSE))</f>
        <v/>
      </c>
      <c r="AA41" t="str">
        <f>IF(X41="","",VLOOKUP(X41,'Hilfswerte Energiepreise'!$B$24:$F$26,4,FALSE))</f>
        <v/>
      </c>
      <c r="AB41" t="str">
        <f t="shared" si="12"/>
        <v/>
      </c>
      <c r="AC41" t="str">
        <f t="shared" si="13"/>
        <v/>
      </c>
      <c r="AD41" t="str">
        <f>IFERROR(VLOOKUP(X41,'Hilfswerte Energiepreise'!$B$4:$F$17,5,FALSE),"")</f>
        <v/>
      </c>
      <c r="AE41" t="str">
        <f t="shared" si="14"/>
        <v/>
      </c>
    </row>
    <row r="42" spans="1:31" x14ac:dyDescent="0.2">
      <c r="A42">
        <v>38</v>
      </c>
      <c r="B42" t="str">
        <f>IF('EINGABE Straßenbeleuchtung'!C45="","",'EINGABE Straßenbeleuchtung'!C45)</f>
        <v/>
      </c>
      <c r="C42" t="str">
        <f>IF('EINGABE Straßenbeleuchtung'!D45="","",'EINGABE Straßenbeleuchtung'!D45)</f>
        <v/>
      </c>
      <c r="D42" t="str">
        <f>IF('EINGABE Straßenbeleuchtung'!E45="","",'EINGABE Straßenbeleuchtung'!E45)</f>
        <v/>
      </c>
      <c r="E42" t="str">
        <f>IF('EINGABE Straßenbeleuchtung'!F45="","",'EINGABE Straßenbeleuchtung'!F45)</f>
        <v/>
      </c>
      <c r="F42" t="e">
        <f>VLOOKUP(C42,Hilftabelle!$A$2:$B$8,2,0)</f>
        <v>#N/A</v>
      </c>
      <c r="G42" t="e">
        <f>VLOOKUP(D42,Hilftabelle!$C$2:$D$6,2,0)</f>
        <v>#N/A</v>
      </c>
      <c r="H42" t="e">
        <f t="shared" si="1"/>
        <v>#N/A</v>
      </c>
      <c r="I42" t="str">
        <f t="shared" si="2"/>
        <v/>
      </c>
      <c r="J42" s="42" t="str">
        <f>IF('EINGABE Straßenbeleuchtung'!H45="","",'EINGABE Straßenbeleuchtung'!H45)</f>
        <v/>
      </c>
      <c r="K42" s="42" t="str">
        <f>IF('EINGABE Straßenbeleuchtung'!I45="","",'EINGABE Straßenbeleuchtung'!I45)</f>
        <v/>
      </c>
      <c r="L42" t="str">
        <f t="shared" si="3"/>
        <v/>
      </c>
      <c r="M42" t="str">
        <f>IF('EINGABE Straßenbeleuchtung'!K45="","",'EINGABE Straßenbeleuchtung'!K45)</f>
        <v/>
      </c>
      <c r="N42" s="37" t="str">
        <f t="shared" si="4"/>
        <v/>
      </c>
      <c r="O42" s="37" t="str">
        <f t="shared" si="5"/>
        <v/>
      </c>
      <c r="P42" s="120" t="str">
        <f t="shared" si="6"/>
        <v/>
      </c>
      <c r="Q42" s="120" t="str">
        <f t="shared" si="15"/>
        <v/>
      </c>
      <c r="R42" s="120" t="e">
        <f t="shared" si="7"/>
        <v>#N/A</v>
      </c>
      <c r="S42" t="str">
        <f>IF('EINGABE Straßenbeleuchtung'!L45="","",'EINGABE Straßenbeleuchtung'!L45)</f>
        <v/>
      </c>
      <c r="T42" t="str">
        <f t="shared" si="8"/>
        <v/>
      </c>
      <c r="U42" s="133" t="str">
        <f t="shared" si="9"/>
        <v/>
      </c>
      <c r="V42" s="120" t="str">
        <f t="shared" si="10"/>
        <v/>
      </c>
      <c r="W42" s="35" t="str">
        <f t="shared" si="11"/>
        <v/>
      </c>
      <c r="X42" s="35" t="str">
        <f>IF('EINGABE Straßenbeleuchtung'!J45="","",'EINGABE Straßenbeleuchtung'!J45)</f>
        <v/>
      </c>
      <c r="Y42" t="str">
        <f>IF(X42="","",VLOOKUP(X42,'Hilfswerte Energiepreise'!$B$24:$F$26,2,FALSE))</f>
        <v/>
      </c>
      <c r="Z42" t="str">
        <f>IF(X42="","",VLOOKUP(X42,'Hilfswerte Energiepreise'!$B$24:$F$26,3,FALSE))</f>
        <v/>
      </c>
      <c r="AA42" t="str">
        <f>IF(X42="","",VLOOKUP(X42,'Hilfswerte Energiepreise'!$B$24:$F$26,4,FALSE))</f>
        <v/>
      </c>
      <c r="AB42" t="str">
        <f t="shared" si="12"/>
        <v/>
      </c>
      <c r="AC42" t="str">
        <f t="shared" si="13"/>
        <v/>
      </c>
      <c r="AD42" t="str">
        <f>IFERROR(VLOOKUP(X42,'Hilfswerte Energiepreise'!$B$4:$F$17,5,FALSE),"")</f>
        <v/>
      </c>
      <c r="AE42" t="str">
        <f t="shared" si="14"/>
        <v/>
      </c>
    </row>
    <row r="43" spans="1:31" x14ac:dyDescent="0.2">
      <c r="A43">
        <v>39</v>
      </c>
      <c r="B43" t="str">
        <f>IF('EINGABE Straßenbeleuchtung'!C46="","",'EINGABE Straßenbeleuchtung'!C46)</f>
        <v/>
      </c>
      <c r="C43" t="str">
        <f>IF('EINGABE Straßenbeleuchtung'!D46="","",'EINGABE Straßenbeleuchtung'!D46)</f>
        <v/>
      </c>
      <c r="D43" t="str">
        <f>IF('EINGABE Straßenbeleuchtung'!E46="","",'EINGABE Straßenbeleuchtung'!E46)</f>
        <v/>
      </c>
      <c r="E43" t="str">
        <f>IF('EINGABE Straßenbeleuchtung'!F46="","",'EINGABE Straßenbeleuchtung'!F46)</f>
        <v/>
      </c>
      <c r="F43" t="e">
        <f>VLOOKUP(C43,Hilftabelle!$A$2:$B$8,2,0)</f>
        <v>#N/A</v>
      </c>
      <c r="G43" t="e">
        <f>VLOOKUP(D43,Hilftabelle!$C$2:$D$6,2,0)</f>
        <v>#N/A</v>
      </c>
      <c r="H43" t="e">
        <f t="shared" si="1"/>
        <v>#N/A</v>
      </c>
      <c r="I43" t="str">
        <f t="shared" si="2"/>
        <v/>
      </c>
      <c r="J43" s="42" t="str">
        <f>IF('EINGABE Straßenbeleuchtung'!H46="","",'EINGABE Straßenbeleuchtung'!H46)</f>
        <v/>
      </c>
      <c r="K43" s="42" t="str">
        <f>IF('EINGABE Straßenbeleuchtung'!I46="","",'EINGABE Straßenbeleuchtung'!I46)</f>
        <v/>
      </c>
      <c r="L43" t="str">
        <f t="shared" si="3"/>
        <v/>
      </c>
      <c r="M43" t="str">
        <f>IF('EINGABE Straßenbeleuchtung'!K46="","",'EINGABE Straßenbeleuchtung'!K46)</f>
        <v/>
      </c>
      <c r="N43" s="37" t="str">
        <f t="shared" si="4"/>
        <v/>
      </c>
      <c r="O43" s="37" t="str">
        <f t="shared" si="5"/>
        <v/>
      </c>
      <c r="P43" s="120" t="str">
        <f t="shared" si="6"/>
        <v/>
      </c>
      <c r="Q43" s="120" t="str">
        <f t="shared" si="15"/>
        <v/>
      </c>
      <c r="R43" s="120" t="e">
        <f t="shared" si="7"/>
        <v>#N/A</v>
      </c>
      <c r="S43" t="str">
        <f>IF('EINGABE Straßenbeleuchtung'!L46="","",'EINGABE Straßenbeleuchtung'!L46)</f>
        <v/>
      </c>
      <c r="T43" t="str">
        <f t="shared" si="8"/>
        <v/>
      </c>
      <c r="U43" s="133" t="str">
        <f t="shared" si="9"/>
        <v/>
      </c>
      <c r="V43" s="120" t="str">
        <f t="shared" si="10"/>
        <v/>
      </c>
      <c r="W43" s="35" t="str">
        <f t="shared" si="11"/>
        <v/>
      </c>
      <c r="X43" s="35" t="str">
        <f>IF('EINGABE Straßenbeleuchtung'!J46="","",'EINGABE Straßenbeleuchtung'!J46)</f>
        <v/>
      </c>
      <c r="Y43" t="str">
        <f>IF(X43="","",VLOOKUP(X43,'Hilfswerte Energiepreise'!$B$24:$F$26,2,FALSE))</f>
        <v/>
      </c>
      <c r="Z43" t="str">
        <f>IF(X43="","",VLOOKUP(X43,'Hilfswerte Energiepreise'!$B$24:$F$26,3,FALSE))</f>
        <v/>
      </c>
      <c r="AA43" t="str">
        <f>IF(X43="","",VLOOKUP(X43,'Hilfswerte Energiepreise'!$B$24:$F$26,4,FALSE))</f>
        <v/>
      </c>
      <c r="AB43" t="str">
        <f t="shared" si="12"/>
        <v/>
      </c>
      <c r="AC43" t="str">
        <f t="shared" si="13"/>
        <v/>
      </c>
      <c r="AD43" t="str">
        <f>IFERROR(VLOOKUP(X43,'Hilfswerte Energiepreise'!$B$4:$F$17,5,FALSE),"")</f>
        <v/>
      </c>
      <c r="AE43" t="str">
        <f t="shared" si="14"/>
        <v/>
      </c>
    </row>
    <row r="44" spans="1:31" x14ac:dyDescent="0.2">
      <c r="A44">
        <v>40</v>
      </c>
      <c r="B44" t="str">
        <f>IF('EINGABE Straßenbeleuchtung'!C47="","",'EINGABE Straßenbeleuchtung'!C47)</f>
        <v/>
      </c>
      <c r="C44" t="str">
        <f>IF('EINGABE Straßenbeleuchtung'!D47="","",'EINGABE Straßenbeleuchtung'!D47)</f>
        <v/>
      </c>
      <c r="D44" t="str">
        <f>IF('EINGABE Straßenbeleuchtung'!E47="","",'EINGABE Straßenbeleuchtung'!E47)</f>
        <v/>
      </c>
      <c r="E44" t="str">
        <f>IF('EINGABE Straßenbeleuchtung'!F47="","",'EINGABE Straßenbeleuchtung'!F47)</f>
        <v/>
      </c>
      <c r="F44" t="e">
        <f>VLOOKUP(C44,Hilftabelle!$A$2:$B$8,2,0)</f>
        <v>#N/A</v>
      </c>
      <c r="G44" t="e">
        <f>VLOOKUP(D44,Hilftabelle!$C$2:$D$6,2,0)</f>
        <v>#N/A</v>
      </c>
      <c r="H44" t="e">
        <f t="shared" si="1"/>
        <v>#N/A</v>
      </c>
      <c r="I44" t="str">
        <f t="shared" si="2"/>
        <v/>
      </c>
      <c r="J44" s="42" t="str">
        <f>IF('EINGABE Straßenbeleuchtung'!H47="","",'EINGABE Straßenbeleuchtung'!H47)</f>
        <v/>
      </c>
      <c r="K44" s="42" t="str">
        <f>IF('EINGABE Straßenbeleuchtung'!I47="","",'EINGABE Straßenbeleuchtung'!I47)</f>
        <v/>
      </c>
      <c r="L44" t="str">
        <f t="shared" si="3"/>
        <v/>
      </c>
      <c r="M44" t="str">
        <f>IF('EINGABE Straßenbeleuchtung'!K47="","",'EINGABE Straßenbeleuchtung'!K47)</f>
        <v/>
      </c>
      <c r="N44" s="37" t="str">
        <f t="shared" si="4"/>
        <v/>
      </c>
      <c r="O44" s="37" t="str">
        <f t="shared" si="5"/>
        <v/>
      </c>
      <c r="P44" s="120" t="str">
        <f t="shared" si="6"/>
        <v/>
      </c>
      <c r="Q44" s="120" t="str">
        <f t="shared" si="15"/>
        <v/>
      </c>
      <c r="R44" s="120" t="e">
        <f t="shared" si="7"/>
        <v>#N/A</v>
      </c>
      <c r="S44" t="str">
        <f>IF('EINGABE Straßenbeleuchtung'!L47="","",'EINGABE Straßenbeleuchtung'!L47)</f>
        <v/>
      </c>
      <c r="T44" t="str">
        <f t="shared" si="8"/>
        <v/>
      </c>
      <c r="U44" s="133" t="str">
        <f t="shared" si="9"/>
        <v/>
      </c>
      <c r="V44" s="120" t="str">
        <f t="shared" si="10"/>
        <v/>
      </c>
      <c r="W44" s="35" t="str">
        <f t="shared" si="11"/>
        <v/>
      </c>
      <c r="X44" s="35" t="str">
        <f>IF('EINGABE Straßenbeleuchtung'!J47="","",'EINGABE Straßenbeleuchtung'!J47)</f>
        <v/>
      </c>
      <c r="Y44" t="str">
        <f>IF(X44="","",VLOOKUP(X44,'Hilfswerte Energiepreise'!$B$24:$F$26,2,FALSE))</f>
        <v/>
      </c>
      <c r="Z44" t="str">
        <f>IF(X44="","",VLOOKUP(X44,'Hilfswerte Energiepreise'!$B$24:$F$26,3,FALSE))</f>
        <v/>
      </c>
      <c r="AA44" t="str">
        <f>IF(X44="","",VLOOKUP(X44,'Hilfswerte Energiepreise'!$B$24:$F$26,4,FALSE))</f>
        <v/>
      </c>
      <c r="AB44" t="str">
        <f t="shared" si="12"/>
        <v/>
      </c>
      <c r="AC44" t="str">
        <f t="shared" si="13"/>
        <v/>
      </c>
      <c r="AD44" t="str">
        <f>IFERROR(VLOOKUP(X44,'Hilfswerte Energiepreise'!$B$4:$F$17,5,FALSE),"")</f>
        <v/>
      </c>
      <c r="AE44" t="str">
        <f t="shared" si="14"/>
        <v/>
      </c>
    </row>
    <row r="45" spans="1:31" x14ac:dyDescent="0.2">
      <c r="A45">
        <v>41</v>
      </c>
      <c r="B45" t="str">
        <f>IF('EINGABE Straßenbeleuchtung'!C48="","",'EINGABE Straßenbeleuchtung'!C48)</f>
        <v/>
      </c>
      <c r="C45" t="str">
        <f>IF('EINGABE Straßenbeleuchtung'!D48="","",'EINGABE Straßenbeleuchtung'!D48)</f>
        <v/>
      </c>
      <c r="D45" t="str">
        <f>IF('EINGABE Straßenbeleuchtung'!E48="","",'EINGABE Straßenbeleuchtung'!E48)</f>
        <v/>
      </c>
      <c r="E45" t="str">
        <f>IF('EINGABE Straßenbeleuchtung'!F48="","",'EINGABE Straßenbeleuchtung'!F48)</f>
        <v/>
      </c>
      <c r="F45" t="e">
        <f>VLOOKUP(C45,Hilftabelle!$A$2:$B$8,2,0)</f>
        <v>#N/A</v>
      </c>
      <c r="G45" t="e">
        <f>VLOOKUP(D45,Hilftabelle!$C$2:$D$6,2,0)</f>
        <v>#N/A</v>
      </c>
      <c r="H45" t="e">
        <f t="shared" si="1"/>
        <v>#N/A</v>
      </c>
      <c r="I45" t="str">
        <f t="shared" si="2"/>
        <v/>
      </c>
      <c r="J45" s="42" t="str">
        <f>IF('EINGABE Straßenbeleuchtung'!H48="","",'EINGABE Straßenbeleuchtung'!H48)</f>
        <v/>
      </c>
      <c r="K45" s="42" t="str">
        <f>IF('EINGABE Straßenbeleuchtung'!I48="","",'EINGABE Straßenbeleuchtung'!I48)</f>
        <v/>
      </c>
      <c r="L45" t="str">
        <f t="shared" si="3"/>
        <v/>
      </c>
      <c r="M45" t="str">
        <f>IF('EINGABE Straßenbeleuchtung'!K48="","",'EINGABE Straßenbeleuchtung'!K48)</f>
        <v/>
      </c>
      <c r="N45" s="37" t="str">
        <f t="shared" si="4"/>
        <v/>
      </c>
      <c r="O45" s="37" t="str">
        <f t="shared" si="5"/>
        <v/>
      </c>
      <c r="P45" s="120" t="str">
        <f t="shared" si="6"/>
        <v/>
      </c>
      <c r="Q45" s="120" t="str">
        <f t="shared" si="15"/>
        <v/>
      </c>
      <c r="R45" s="120" t="e">
        <f t="shared" si="7"/>
        <v>#N/A</v>
      </c>
      <c r="S45" t="str">
        <f>IF('EINGABE Straßenbeleuchtung'!L48="","",'EINGABE Straßenbeleuchtung'!L48)</f>
        <v/>
      </c>
      <c r="T45" t="str">
        <f t="shared" si="8"/>
        <v/>
      </c>
      <c r="U45" s="133" t="str">
        <f t="shared" si="9"/>
        <v/>
      </c>
      <c r="V45" s="120" t="str">
        <f t="shared" si="10"/>
        <v/>
      </c>
      <c r="W45" s="35" t="str">
        <f t="shared" si="11"/>
        <v/>
      </c>
      <c r="X45" s="35" t="str">
        <f>IF('EINGABE Straßenbeleuchtung'!J48="","",'EINGABE Straßenbeleuchtung'!J48)</f>
        <v/>
      </c>
      <c r="Y45" t="str">
        <f>IF(X45="","",VLOOKUP(X45,'Hilfswerte Energiepreise'!$B$24:$F$26,2,FALSE))</f>
        <v/>
      </c>
      <c r="Z45" t="str">
        <f>IF(X45="","",VLOOKUP(X45,'Hilfswerte Energiepreise'!$B$24:$F$26,3,FALSE))</f>
        <v/>
      </c>
      <c r="AA45" t="str">
        <f>IF(X45="","",VLOOKUP(X45,'Hilfswerte Energiepreise'!$B$24:$F$26,4,FALSE))</f>
        <v/>
      </c>
      <c r="AB45" t="str">
        <f t="shared" si="12"/>
        <v/>
      </c>
      <c r="AC45" t="str">
        <f t="shared" si="13"/>
        <v/>
      </c>
      <c r="AD45" t="str">
        <f>IFERROR(VLOOKUP(X45,'Hilfswerte Energiepreise'!$B$4:$F$17,5,FALSE),"")</f>
        <v/>
      </c>
      <c r="AE45" t="str">
        <f t="shared" si="14"/>
        <v/>
      </c>
    </row>
    <row r="46" spans="1:31" x14ac:dyDescent="0.2">
      <c r="A46">
        <v>42</v>
      </c>
      <c r="B46" t="str">
        <f>IF('EINGABE Straßenbeleuchtung'!C49="","",'EINGABE Straßenbeleuchtung'!C49)</f>
        <v/>
      </c>
      <c r="C46" t="str">
        <f>IF('EINGABE Straßenbeleuchtung'!D49="","",'EINGABE Straßenbeleuchtung'!D49)</f>
        <v/>
      </c>
      <c r="D46" t="str">
        <f>IF('EINGABE Straßenbeleuchtung'!E49="","",'EINGABE Straßenbeleuchtung'!E49)</f>
        <v/>
      </c>
      <c r="E46" t="str">
        <f>IF('EINGABE Straßenbeleuchtung'!F49="","",'EINGABE Straßenbeleuchtung'!F49)</f>
        <v/>
      </c>
      <c r="F46" t="e">
        <f>VLOOKUP(C46,Hilftabelle!$A$2:$B$8,2,0)</f>
        <v>#N/A</v>
      </c>
      <c r="G46" t="e">
        <f>VLOOKUP(D46,Hilftabelle!$C$2:$D$6,2,0)</f>
        <v>#N/A</v>
      </c>
      <c r="H46" t="e">
        <f t="shared" si="1"/>
        <v>#N/A</v>
      </c>
      <c r="I46" t="str">
        <f t="shared" si="2"/>
        <v/>
      </c>
      <c r="J46" s="42" t="str">
        <f>IF('EINGABE Straßenbeleuchtung'!H49="","",'EINGABE Straßenbeleuchtung'!H49)</f>
        <v/>
      </c>
      <c r="K46" s="42" t="str">
        <f>IF('EINGABE Straßenbeleuchtung'!I49="","",'EINGABE Straßenbeleuchtung'!I49)</f>
        <v/>
      </c>
      <c r="L46" t="str">
        <f t="shared" si="3"/>
        <v/>
      </c>
      <c r="M46" t="str">
        <f>IF('EINGABE Straßenbeleuchtung'!K49="","",'EINGABE Straßenbeleuchtung'!K49)</f>
        <v/>
      </c>
      <c r="N46" s="37" t="str">
        <f t="shared" si="4"/>
        <v/>
      </c>
      <c r="O46" s="37" t="str">
        <f t="shared" si="5"/>
        <v/>
      </c>
      <c r="P46" s="120" t="str">
        <f t="shared" si="6"/>
        <v/>
      </c>
      <c r="Q46" s="120" t="str">
        <f t="shared" si="15"/>
        <v/>
      </c>
      <c r="R46" s="120" t="e">
        <f t="shared" si="7"/>
        <v>#N/A</v>
      </c>
      <c r="S46" t="str">
        <f>IF('EINGABE Straßenbeleuchtung'!L49="","",'EINGABE Straßenbeleuchtung'!L49)</f>
        <v/>
      </c>
      <c r="T46" t="str">
        <f t="shared" si="8"/>
        <v/>
      </c>
      <c r="U46" s="133" t="str">
        <f t="shared" si="9"/>
        <v/>
      </c>
      <c r="V46" s="120" t="str">
        <f t="shared" si="10"/>
        <v/>
      </c>
      <c r="W46" s="35" t="str">
        <f t="shared" si="11"/>
        <v/>
      </c>
      <c r="X46" s="35" t="str">
        <f>IF('EINGABE Straßenbeleuchtung'!J49="","",'EINGABE Straßenbeleuchtung'!J49)</f>
        <v/>
      </c>
      <c r="Y46" t="str">
        <f>IF(X46="","",VLOOKUP(X46,'Hilfswerte Energiepreise'!$B$24:$F$26,2,FALSE))</f>
        <v/>
      </c>
      <c r="Z46" t="str">
        <f>IF(X46="","",VLOOKUP(X46,'Hilfswerte Energiepreise'!$B$24:$F$26,3,FALSE))</f>
        <v/>
      </c>
      <c r="AA46" t="str">
        <f>IF(X46="","",VLOOKUP(X46,'Hilfswerte Energiepreise'!$B$24:$F$26,4,FALSE))</f>
        <v/>
      </c>
      <c r="AB46" t="str">
        <f t="shared" si="12"/>
        <v/>
      </c>
      <c r="AC46" t="str">
        <f t="shared" si="13"/>
        <v/>
      </c>
      <c r="AD46" t="str">
        <f>IFERROR(VLOOKUP(X46,'Hilfswerte Energiepreise'!$B$4:$F$17,5,FALSE),"")</f>
        <v/>
      </c>
      <c r="AE46" t="str">
        <f t="shared" si="14"/>
        <v/>
      </c>
    </row>
    <row r="47" spans="1:31" x14ac:dyDescent="0.2">
      <c r="A47">
        <v>43</v>
      </c>
      <c r="B47" t="str">
        <f>IF('EINGABE Straßenbeleuchtung'!C50="","",'EINGABE Straßenbeleuchtung'!C50)</f>
        <v/>
      </c>
      <c r="C47" t="str">
        <f>IF('EINGABE Straßenbeleuchtung'!D50="","",'EINGABE Straßenbeleuchtung'!D50)</f>
        <v/>
      </c>
      <c r="D47" t="str">
        <f>IF('EINGABE Straßenbeleuchtung'!E50="","",'EINGABE Straßenbeleuchtung'!E50)</f>
        <v/>
      </c>
      <c r="E47" t="str">
        <f>IF('EINGABE Straßenbeleuchtung'!F50="","",'EINGABE Straßenbeleuchtung'!F50)</f>
        <v/>
      </c>
      <c r="F47" t="e">
        <f>VLOOKUP(C47,Hilftabelle!$A$2:$B$8,2,0)</f>
        <v>#N/A</v>
      </c>
      <c r="G47" t="e">
        <f>VLOOKUP(D47,Hilftabelle!$C$2:$D$6,2,0)</f>
        <v>#N/A</v>
      </c>
      <c r="H47" t="e">
        <f t="shared" si="1"/>
        <v>#N/A</v>
      </c>
      <c r="I47" t="str">
        <f t="shared" si="2"/>
        <v/>
      </c>
      <c r="J47" s="42" t="str">
        <f>IF('EINGABE Straßenbeleuchtung'!H50="","",'EINGABE Straßenbeleuchtung'!H50)</f>
        <v/>
      </c>
      <c r="K47" s="42" t="str">
        <f>IF('EINGABE Straßenbeleuchtung'!I50="","",'EINGABE Straßenbeleuchtung'!I50)</f>
        <v/>
      </c>
      <c r="L47" t="str">
        <f t="shared" si="3"/>
        <v/>
      </c>
      <c r="M47" t="str">
        <f>IF('EINGABE Straßenbeleuchtung'!K50="","",'EINGABE Straßenbeleuchtung'!K50)</f>
        <v/>
      </c>
      <c r="N47" s="37" t="str">
        <f t="shared" si="4"/>
        <v/>
      </c>
      <c r="O47" s="37" t="str">
        <f t="shared" si="5"/>
        <v/>
      </c>
      <c r="P47" s="120" t="str">
        <f t="shared" si="6"/>
        <v/>
      </c>
      <c r="Q47" s="120" t="str">
        <f t="shared" si="15"/>
        <v/>
      </c>
      <c r="R47" s="120" t="e">
        <f t="shared" si="7"/>
        <v>#N/A</v>
      </c>
      <c r="S47" t="str">
        <f>IF('EINGABE Straßenbeleuchtung'!L50="","",'EINGABE Straßenbeleuchtung'!L50)</f>
        <v/>
      </c>
      <c r="T47" t="str">
        <f t="shared" si="8"/>
        <v/>
      </c>
      <c r="U47" s="133" t="str">
        <f t="shared" si="9"/>
        <v/>
      </c>
      <c r="V47" s="120" t="str">
        <f t="shared" si="10"/>
        <v/>
      </c>
      <c r="W47" s="35" t="str">
        <f t="shared" si="11"/>
        <v/>
      </c>
      <c r="X47" s="35" t="str">
        <f>IF('EINGABE Straßenbeleuchtung'!J50="","",'EINGABE Straßenbeleuchtung'!J50)</f>
        <v/>
      </c>
      <c r="Y47" t="str">
        <f>IF(X47="","",VLOOKUP(X47,'Hilfswerte Energiepreise'!$B$24:$F$26,2,FALSE))</f>
        <v/>
      </c>
      <c r="Z47" t="str">
        <f>IF(X47="","",VLOOKUP(X47,'Hilfswerte Energiepreise'!$B$24:$F$26,3,FALSE))</f>
        <v/>
      </c>
      <c r="AA47" t="str">
        <f>IF(X47="","",VLOOKUP(X47,'Hilfswerte Energiepreise'!$B$24:$F$26,4,FALSE))</f>
        <v/>
      </c>
      <c r="AB47" t="str">
        <f t="shared" si="12"/>
        <v/>
      </c>
      <c r="AC47" t="str">
        <f t="shared" si="13"/>
        <v/>
      </c>
      <c r="AD47" t="str">
        <f>IFERROR(VLOOKUP(X47,'Hilfswerte Energiepreise'!$B$4:$F$17,5,FALSE),"")</f>
        <v/>
      </c>
      <c r="AE47" t="str">
        <f t="shared" si="14"/>
        <v/>
      </c>
    </row>
    <row r="48" spans="1:31" x14ac:dyDescent="0.2">
      <c r="A48">
        <v>44</v>
      </c>
      <c r="B48" t="str">
        <f>IF('EINGABE Straßenbeleuchtung'!C51="","",'EINGABE Straßenbeleuchtung'!C51)</f>
        <v/>
      </c>
      <c r="C48" t="str">
        <f>IF('EINGABE Straßenbeleuchtung'!D51="","",'EINGABE Straßenbeleuchtung'!D51)</f>
        <v/>
      </c>
      <c r="D48" t="str">
        <f>IF('EINGABE Straßenbeleuchtung'!E51="","",'EINGABE Straßenbeleuchtung'!E51)</f>
        <v/>
      </c>
      <c r="E48" t="str">
        <f>IF('EINGABE Straßenbeleuchtung'!F51="","",'EINGABE Straßenbeleuchtung'!F51)</f>
        <v/>
      </c>
      <c r="F48" t="e">
        <f>VLOOKUP(C48,Hilftabelle!$A$2:$B$8,2,0)</f>
        <v>#N/A</v>
      </c>
      <c r="G48" t="e">
        <f>VLOOKUP(D48,Hilftabelle!$C$2:$D$6,2,0)</f>
        <v>#N/A</v>
      </c>
      <c r="H48" t="e">
        <f t="shared" si="1"/>
        <v>#N/A</v>
      </c>
      <c r="I48" t="str">
        <f t="shared" si="2"/>
        <v/>
      </c>
      <c r="J48" s="42" t="str">
        <f>IF('EINGABE Straßenbeleuchtung'!H51="","",'EINGABE Straßenbeleuchtung'!H51)</f>
        <v/>
      </c>
      <c r="K48" s="42" t="str">
        <f>IF('EINGABE Straßenbeleuchtung'!I51="","",'EINGABE Straßenbeleuchtung'!I51)</f>
        <v/>
      </c>
      <c r="L48" t="str">
        <f t="shared" si="3"/>
        <v/>
      </c>
      <c r="M48" t="str">
        <f>IF('EINGABE Straßenbeleuchtung'!K51="","",'EINGABE Straßenbeleuchtung'!K51)</f>
        <v/>
      </c>
      <c r="N48" s="37" t="str">
        <f t="shared" si="4"/>
        <v/>
      </c>
      <c r="O48" s="37" t="str">
        <f t="shared" si="5"/>
        <v/>
      </c>
      <c r="P48" s="120" t="str">
        <f t="shared" si="6"/>
        <v/>
      </c>
      <c r="Q48" s="120" t="str">
        <f t="shared" si="15"/>
        <v/>
      </c>
      <c r="R48" s="120" t="e">
        <f t="shared" si="7"/>
        <v>#N/A</v>
      </c>
      <c r="S48" t="str">
        <f>IF('EINGABE Straßenbeleuchtung'!L51="","",'EINGABE Straßenbeleuchtung'!L51)</f>
        <v/>
      </c>
      <c r="T48" t="str">
        <f t="shared" si="8"/>
        <v/>
      </c>
      <c r="U48" s="133" t="str">
        <f t="shared" si="9"/>
        <v/>
      </c>
      <c r="V48" s="120" t="str">
        <f t="shared" si="10"/>
        <v/>
      </c>
      <c r="W48" s="35" t="str">
        <f t="shared" si="11"/>
        <v/>
      </c>
      <c r="X48" s="35" t="str">
        <f>IF('EINGABE Straßenbeleuchtung'!J51="","",'EINGABE Straßenbeleuchtung'!J51)</f>
        <v/>
      </c>
      <c r="Y48" t="str">
        <f>IF(X48="","",VLOOKUP(X48,'Hilfswerte Energiepreise'!$B$24:$F$26,2,FALSE))</f>
        <v/>
      </c>
      <c r="Z48" t="str">
        <f>IF(X48="","",VLOOKUP(X48,'Hilfswerte Energiepreise'!$B$24:$F$26,3,FALSE))</f>
        <v/>
      </c>
      <c r="AA48" t="str">
        <f>IF(X48="","",VLOOKUP(X48,'Hilfswerte Energiepreise'!$B$24:$F$26,4,FALSE))</f>
        <v/>
      </c>
      <c r="AB48" t="str">
        <f t="shared" si="12"/>
        <v/>
      </c>
      <c r="AC48" t="str">
        <f t="shared" si="13"/>
        <v/>
      </c>
      <c r="AD48" t="str">
        <f>IFERROR(VLOOKUP(X48,'Hilfswerte Energiepreise'!$B$4:$F$17,5,FALSE),"")</f>
        <v/>
      </c>
      <c r="AE48" t="str">
        <f t="shared" si="14"/>
        <v/>
      </c>
    </row>
    <row r="49" spans="1:31" x14ac:dyDescent="0.2">
      <c r="A49">
        <v>45</v>
      </c>
      <c r="B49" t="str">
        <f>IF('EINGABE Straßenbeleuchtung'!C52="","",'EINGABE Straßenbeleuchtung'!C52)</f>
        <v/>
      </c>
      <c r="C49" t="str">
        <f>IF('EINGABE Straßenbeleuchtung'!D52="","",'EINGABE Straßenbeleuchtung'!D52)</f>
        <v/>
      </c>
      <c r="D49" t="str">
        <f>IF('EINGABE Straßenbeleuchtung'!E52="","",'EINGABE Straßenbeleuchtung'!E52)</f>
        <v/>
      </c>
      <c r="E49" t="str">
        <f>IF('EINGABE Straßenbeleuchtung'!F52="","",'EINGABE Straßenbeleuchtung'!F52)</f>
        <v/>
      </c>
      <c r="F49" t="e">
        <f>VLOOKUP(C49,Hilftabelle!$A$2:$B$8,2,0)</f>
        <v>#N/A</v>
      </c>
      <c r="G49" t="e">
        <f>VLOOKUP(D49,Hilftabelle!$C$2:$D$6,2,0)</f>
        <v>#N/A</v>
      </c>
      <c r="H49" t="e">
        <f t="shared" si="1"/>
        <v>#N/A</v>
      </c>
      <c r="I49" t="str">
        <f t="shared" si="2"/>
        <v/>
      </c>
      <c r="J49" s="42" t="str">
        <f>IF('EINGABE Straßenbeleuchtung'!H52="","",'EINGABE Straßenbeleuchtung'!H52)</f>
        <v/>
      </c>
      <c r="K49" s="42" t="str">
        <f>IF('EINGABE Straßenbeleuchtung'!I52="","",'EINGABE Straßenbeleuchtung'!I52)</f>
        <v/>
      </c>
      <c r="L49" t="str">
        <f t="shared" si="3"/>
        <v/>
      </c>
      <c r="M49" t="str">
        <f>IF('EINGABE Straßenbeleuchtung'!K52="","",'EINGABE Straßenbeleuchtung'!K52)</f>
        <v/>
      </c>
      <c r="N49" s="37" t="str">
        <f t="shared" si="4"/>
        <v/>
      </c>
      <c r="O49" s="37" t="str">
        <f t="shared" si="5"/>
        <v/>
      </c>
      <c r="P49" s="120" t="str">
        <f t="shared" si="6"/>
        <v/>
      </c>
      <c r="Q49" s="120" t="str">
        <f t="shared" si="15"/>
        <v/>
      </c>
      <c r="R49" s="120" t="e">
        <f t="shared" si="7"/>
        <v>#N/A</v>
      </c>
      <c r="S49" t="str">
        <f>IF('EINGABE Straßenbeleuchtung'!L52="","",'EINGABE Straßenbeleuchtung'!L52)</f>
        <v/>
      </c>
      <c r="T49" t="str">
        <f t="shared" si="8"/>
        <v/>
      </c>
      <c r="U49" s="133" t="str">
        <f t="shared" si="9"/>
        <v/>
      </c>
      <c r="V49" s="120" t="str">
        <f t="shared" si="10"/>
        <v/>
      </c>
      <c r="W49" s="35" t="str">
        <f t="shared" si="11"/>
        <v/>
      </c>
      <c r="X49" s="35" t="str">
        <f>IF('EINGABE Straßenbeleuchtung'!J52="","",'EINGABE Straßenbeleuchtung'!J52)</f>
        <v/>
      </c>
      <c r="Y49" t="str">
        <f>IF(X49="","",VLOOKUP(X49,'Hilfswerte Energiepreise'!$B$24:$F$26,2,FALSE))</f>
        <v/>
      </c>
      <c r="Z49" t="str">
        <f>IF(X49="","",VLOOKUP(X49,'Hilfswerte Energiepreise'!$B$24:$F$26,3,FALSE))</f>
        <v/>
      </c>
      <c r="AA49" t="str">
        <f>IF(X49="","",VLOOKUP(X49,'Hilfswerte Energiepreise'!$B$24:$F$26,4,FALSE))</f>
        <v/>
      </c>
      <c r="AB49" t="str">
        <f t="shared" si="12"/>
        <v/>
      </c>
      <c r="AC49" t="str">
        <f t="shared" si="13"/>
        <v/>
      </c>
      <c r="AD49" t="str">
        <f>IFERROR(VLOOKUP(X49,'Hilfswerte Energiepreise'!$B$4:$F$17,5,FALSE),"")</f>
        <v/>
      </c>
      <c r="AE49" t="str">
        <f t="shared" si="14"/>
        <v/>
      </c>
    </row>
    <row r="50" spans="1:31" x14ac:dyDescent="0.2">
      <c r="A50">
        <v>46</v>
      </c>
      <c r="B50" t="str">
        <f>IF('EINGABE Straßenbeleuchtung'!C53="","",'EINGABE Straßenbeleuchtung'!C53)</f>
        <v/>
      </c>
      <c r="C50" t="str">
        <f>IF('EINGABE Straßenbeleuchtung'!D53="","",'EINGABE Straßenbeleuchtung'!D53)</f>
        <v/>
      </c>
      <c r="D50" t="str">
        <f>IF('EINGABE Straßenbeleuchtung'!E53="","",'EINGABE Straßenbeleuchtung'!E53)</f>
        <v/>
      </c>
      <c r="E50" t="str">
        <f>IF('EINGABE Straßenbeleuchtung'!F53="","",'EINGABE Straßenbeleuchtung'!F53)</f>
        <v/>
      </c>
      <c r="F50" t="e">
        <f>VLOOKUP(C50,Hilftabelle!$A$2:$B$8,2,0)</f>
        <v>#N/A</v>
      </c>
      <c r="G50" t="e">
        <f>VLOOKUP(D50,Hilftabelle!$C$2:$D$6,2,0)</f>
        <v>#N/A</v>
      </c>
      <c r="H50" t="e">
        <f t="shared" si="1"/>
        <v>#N/A</v>
      </c>
      <c r="I50" t="str">
        <f t="shared" si="2"/>
        <v/>
      </c>
      <c r="J50" s="42" t="str">
        <f>IF('EINGABE Straßenbeleuchtung'!H53="","",'EINGABE Straßenbeleuchtung'!H53)</f>
        <v/>
      </c>
      <c r="K50" s="42" t="str">
        <f>IF('EINGABE Straßenbeleuchtung'!I53="","",'EINGABE Straßenbeleuchtung'!I53)</f>
        <v/>
      </c>
      <c r="L50" t="str">
        <f t="shared" si="3"/>
        <v/>
      </c>
      <c r="M50" t="str">
        <f>IF('EINGABE Straßenbeleuchtung'!K53="","",'EINGABE Straßenbeleuchtung'!K53)</f>
        <v/>
      </c>
      <c r="N50" s="37" t="str">
        <f t="shared" si="4"/>
        <v/>
      </c>
      <c r="O50" s="37" t="str">
        <f t="shared" si="5"/>
        <v/>
      </c>
      <c r="P50" s="120" t="str">
        <f t="shared" si="6"/>
        <v/>
      </c>
      <c r="Q50" s="120" t="str">
        <f t="shared" si="15"/>
        <v/>
      </c>
      <c r="R50" s="120" t="e">
        <f t="shared" si="7"/>
        <v>#N/A</v>
      </c>
      <c r="S50" t="str">
        <f>IF('EINGABE Straßenbeleuchtung'!L53="","",'EINGABE Straßenbeleuchtung'!L53)</f>
        <v/>
      </c>
      <c r="T50" t="str">
        <f t="shared" si="8"/>
        <v/>
      </c>
      <c r="U50" s="133" t="str">
        <f t="shared" si="9"/>
        <v/>
      </c>
      <c r="V50" s="120" t="str">
        <f t="shared" si="10"/>
        <v/>
      </c>
      <c r="W50" s="35" t="str">
        <f t="shared" si="11"/>
        <v/>
      </c>
      <c r="X50" s="35" t="str">
        <f>IF('EINGABE Straßenbeleuchtung'!J53="","",'EINGABE Straßenbeleuchtung'!J53)</f>
        <v/>
      </c>
      <c r="Y50" t="str">
        <f>IF(X50="","",VLOOKUP(X50,'Hilfswerte Energiepreise'!$B$24:$F$26,2,FALSE))</f>
        <v/>
      </c>
      <c r="Z50" t="str">
        <f>IF(X50="","",VLOOKUP(X50,'Hilfswerte Energiepreise'!$B$24:$F$26,3,FALSE))</f>
        <v/>
      </c>
      <c r="AA50" t="str">
        <f>IF(X50="","",VLOOKUP(X50,'Hilfswerte Energiepreise'!$B$24:$F$26,4,FALSE))</f>
        <v/>
      </c>
      <c r="AB50" t="str">
        <f t="shared" si="12"/>
        <v/>
      </c>
      <c r="AC50" t="str">
        <f t="shared" si="13"/>
        <v/>
      </c>
      <c r="AD50" t="str">
        <f>IFERROR(VLOOKUP(X50,'Hilfswerte Energiepreise'!$B$4:$F$17,5,FALSE),"")</f>
        <v/>
      </c>
      <c r="AE50" t="str">
        <f t="shared" si="14"/>
        <v/>
      </c>
    </row>
    <row r="51" spans="1:31" x14ac:dyDescent="0.2">
      <c r="A51">
        <v>47</v>
      </c>
      <c r="B51" t="str">
        <f>IF('EINGABE Straßenbeleuchtung'!C54="","",'EINGABE Straßenbeleuchtung'!C54)</f>
        <v/>
      </c>
      <c r="C51" t="str">
        <f>IF('EINGABE Straßenbeleuchtung'!D54="","",'EINGABE Straßenbeleuchtung'!D54)</f>
        <v/>
      </c>
      <c r="D51" t="str">
        <f>IF('EINGABE Straßenbeleuchtung'!E54="","",'EINGABE Straßenbeleuchtung'!E54)</f>
        <v/>
      </c>
      <c r="E51" t="str">
        <f>IF('EINGABE Straßenbeleuchtung'!F54="","",'EINGABE Straßenbeleuchtung'!F54)</f>
        <v/>
      </c>
      <c r="F51" t="e">
        <f>VLOOKUP(C51,Hilftabelle!$A$2:$B$8,2,0)</f>
        <v>#N/A</v>
      </c>
      <c r="G51" t="e">
        <f>VLOOKUP(D51,Hilftabelle!$C$2:$D$6,2,0)</f>
        <v>#N/A</v>
      </c>
      <c r="H51" t="e">
        <f t="shared" si="1"/>
        <v>#N/A</v>
      </c>
      <c r="I51" t="str">
        <f t="shared" si="2"/>
        <v/>
      </c>
      <c r="J51" s="42" t="str">
        <f>IF('EINGABE Straßenbeleuchtung'!H54="","",'EINGABE Straßenbeleuchtung'!H54)</f>
        <v/>
      </c>
      <c r="K51" s="42" t="str">
        <f>IF('EINGABE Straßenbeleuchtung'!I54="","",'EINGABE Straßenbeleuchtung'!I54)</f>
        <v/>
      </c>
      <c r="L51" t="str">
        <f t="shared" si="3"/>
        <v/>
      </c>
      <c r="M51" t="str">
        <f>IF('EINGABE Straßenbeleuchtung'!K54="","",'EINGABE Straßenbeleuchtung'!K54)</f>
        <v/>
      </c>
      <c r="N51" s="37" t="str">
        <f t="shared" si="4"/>
        <v/>
      </c>
      <c r="O51" s="37" t="str">
        <f t="shared" si="5"/>
        <v/>
      </c>
      <c r="P51" s="120" t="str">
        <f t="shared" si="6"/>
        <v/>
      </c>
      <c r="Q51" s="120" t="str">
        <f t="shared" si="15"/>
        <v/>
      </c>
      <c r="R51" s="120" t="e">
        <f t="shared" si="7"/>
        <v>#N/A</v>
      </c>
      <c r="S51" t="str">
        <f>IF('EINGABE Straßenbeleuchtung'!L54="","",'EINGABE Straßenbeleuchtung'!L54)</f>
        <v/>
      </c>
      <c r="T51" t="str">
        <f t="shared" si="8"/>
        <v/>
      </c>
      <c r="U51" s="133" t="str">
        <f t="shared" si="9"/>
        <v/>
      </c>
      <c r="V51" s="120" t="str">
        <f t="shared" si="10"/>
        <v/>
      </c>
      <c r="W51" s="35" t="str">
        <f t="shared" si="11"/>
        <v/>
      </c>
      <c r="X51" s="35" t="str">
        <f>IF('EINGABE Straßenbeleuchtung'!J54="","",'EINGABE Straßenbeleuchtung'!J54)</f>
        <v/>
      </c>
      <c r="Y51" t="str">
        <f>IF(X51="","",VLOOKUP(X51,'Hilfswerte Energiepreise'!$B$24:$F$26,2,FALSE))</f>
        <v/>
      </c>
      <c r="Z51" t="str">
        <f>IF(X51="","",VLOOKUP(X51,'Hilfswerte Energiepreise'!$B$24:$F$26,3,FALSE))</f>
        <v/>
      </c>
      <c r="AA51" t="str">
        <f>IF(X51="","",VLOOKUP(X51,'Hilfswerte Energiepreise'!$B$24:$F$26,4,FALSE))</f>
        <v/>
      </c>
      <c r="AB51" t="str">
        <f t="shared" si="12"/>
        <v/>
      </c>
      <c r="AC51" t="str">
        <f t="shared" si="13"/>
        <v/>
      </c>
      <c r="AD51" t="str">
        <f>IFERROR(VLOOKUP(X51,'Hilfswerte Energiepreise'!$B$4:$F$17,5,FALSE),"")</f>
        <v/>
      </c>
      <c r="AE51" t="str">
        <f t="shared" si="14"/>
        <v/>
      </c>
    </row>
    <row r="52" spans="1:31" x14ac:dyDescent="0.2">
      <c r="A52">
        <v>48</v>
      </c>
      <c r="B52" t="str">
        <f>IF('EINGABE Straßenbeleuchtung'!C55="","",'EINGABE Straßenbeleuchtung'!C55)</f>
        <v/>
      </c>
      <c r="C52" t="str">
        <f>IF('EINGABE Straßenbeleuchtung'!D55="","",'EINGABE Straßenbeleuchtung'!D55)</f>
        <v/>
      </c>
      <c r="D52" t="str">
        <f>IF('EINGABE Straßenbeleuchtung'!E55="","",'EINGABE Straßenbeleuchtung'!E55)</f>
        <v/>
      </c>
      <c r="E52" t="str">
        <f>IF('EINGABE Straßenbeleuchtung'!F55="","",'EINGABE Straßenbeleuchtung'!F55)</f>
        <v/>
      </c>
      <c r="F52" t="e">
        <f>VLOOKUP(C52,Hilftabelle!$A$2:$B$8,2,0)</f>
        <v>#N/A</v>
      </c>
      <c r="G52" t="e">
        <f>VLOOKUP(D52,Hilftabelle!$C$2:$D$6,2,0)</f>
        <v>#N/A</v>
      </c>
      <c r="H52" t="e">
        <f t="shared" si="1"/>
        <v>#N/A</v>
      </c>
      <c r="I52" t="str">
        <f t="shared" si="2"/>
        <v/>
      </c>
      <c r="J52" s="42" t="str">
        <f>IF('EINGABE Straßenbeleuchtung'!H55="","",'EINGABE Straßenbeleuchtung'!H55)</f>
        <v/>
      </c>
      <c r="K52" s="42" t="str">
        <f>IF('EINGABE Straßenbeleuchtung'!I55="","",'EINGABE Straßenbeleuchtung'!I55)</f>
        <v/>
      </c>
      <c r="L52" t="str">
        <f t="shared" si="3"/>
        <v/>
      </c>
      <c r="M52" t="str">
        <f>IF('EINGABE Straßenbeleuchtung'!K55="","",'EINGABE Straßenbeleuchtung'!K55)</f>
        <v/>
      </c>
      <c r="N52" s="37" t="str">
        <f t="shared" si="4"/>
        <v/>
      </c>
      <c r="O52" s="37" t="str">
        <f t="shared" si="5"/>
        <v/>
      </c>
      <c r="P52" s="120" t="str">
        <f t="shared" si="6"/>
        <v/>
      </c>
      <c r="Q52" s="120" t="str">
        <f t="shared" si="15"/>
        <v/>
      </c>
      <c r="R52" s="120" t="e">
        <f t="shared" si="7"/>
        <v>#N/A</v>
      </c>
      <c r="S52" t="str">
        <f>IF('EINGABE Straßenbeleuchtung'!L55="","",'EINGABE Straßenbeleuchtung'!L55)</f>
        <v/>
      </c>
      <c r="T52" t="str">
        <f t="shared" si="8"/>
        <v/>
      </c>
      <c r="U52" s="133" t="str">
        <f t="shared" si="9"/>
        <v/>
      </c>
      <c r="V52" s="120" t="str">
        <f t="shared" si="10"/>
        <v/>
      </c>
      <c r="W52" s="35" t="str">
        <f t="shared" si="11"/>
        <v/>
      </c>
      <c r="X52" s="35" t="str">
        <f>IF('EINGABE Straßenbeleuchtung'!J55="","",'EINGABE Straßenbeleuchtung'!J55)</f>
        <v/>
      </c>
      <c r="Y52" t="str">
        <f>IF(X52="","",VLOOKUP(X52,'Hilfswerte Energiepreise'!$B$24:$F$26,2,FALSE))</f>
        <v/>
      </c>
      <c r="Z52" t="str">
        <f>IF(X52="","",VLOOKUP(X52,'Hilfswerte Energiepreise'!$B$24:$F$26,3,FALSE))</f>
        <v/>
      </c>
      <c r="AA52" t="str">
        <f>IF(X52="","",VLOOKUP(X52,'Hilfswerte Energiepreise'!$B$24:$F$26,4,FALSE))</f>
        <v/>
      </c>
      <c r="AB52" t="str">
        <f t="shared" si="12"/>
        <v/>
      </c>
      <c r="AC52" t="str">
        <f t="shared" si="13"/>
        <v/>
      </c>
      <c r="AD52" t="str">
        <f>IFERROR(VLOOKUP(X52,'Hilfswerte Energiepreise'!$B$4:$F$17,5,FALSE),"")</f>
        <v/>
      </c>
      <c r="AE52" t="str">
        <f t="shared" si="14"/>
        <v/>
      </c>
    </row>
    <row r="53" spans="1:31" x14ac:dyDescent="0.2">
      <c r="A53">
        <v>49</v>
      </c>
      <c r="B53" t="str">
        <f>IF('EINGABE Straßenbeleuchtung'!C56="","",'EINGABE Straßenbeleuchtung'!C56)</f>
        <v/>
      </c>
      <c r="C53" t="str">
        <f>IF('EINGABE Straßenbeleuchtung'!D56="","",'EINGABE Straßenbeleuchtung'!D56)</f>
        <v/>
      </c>
      <c r="D53" t="str">
        <f>IF('EINGABE Straßenbeleuchtung'!E56="","",'EINGABE Straßenbeleuchtung'!E56)</f>
        <v/>
      </c>
      <c r="E53" t="str">
        <f>IF('EINGABE Straßenbeleuchtung'!F56="","",'EINGABE Straßenbeleuchtung'!F56)</f>
        <v/>
      </c>
      <c r="F53" t="e">
        <f>VLOOKUP(C53,Hilftabelle!$A$2:$B$8,2,0)</f>
        <v>#N/A</v>
      </c>
      <c r="G53" t="e">
        <f>VLOOKUP(D53,Hilftabelle!$C$2:$D$6,2,0)</f>
        <v>#N/A</v>
      </c>
      <c r="H53" t="e">
        <f t="shared" si="1"/>
        <v>#N/A</v>
      </c>
      <c r="I53" t="str">
        <f t="shared" si="2"/>
        <v/>
      </c>
      <c r="J53" s="42" t="str">
        <f>IF('EINGABE Straßenbeleuchtung'!H56="","",'EINGABE Straßenbeleuchtung'!H56)</f>
        <v/>
      </c>
      <c r="K53" s="42" t="str">
        <f>IF('EINGABE Straßenbeleuchtung'!I56="","",'EINGABE Straßenbeleuchtung'!I56)</f>
        <v/>
      </c>
      <c r="L53" t="str">
        <f t="shared" si="3"/>
        <v/>
      </c>
      <c r="M53" t="str">
        <f>IF('EINGABE Straßenbeleuchtung'!K56="","",'EINGABE Straßenbeleuchtung'!K56)</f>
        <v/>
      </c>
      <c r="N53" s="37" t="str">
        <f t="shared" si="4"/>
        <v/>
      </c>
      <c r="O53" s="37" t="str">
        <f t="shared" si="5"/>
        <v/>
      </c>
      <c r="P53" s="120" t="str">
        <f t="shared" si="6"/>
        <v/>
      </c>
      <c r="Q53" s="120" t="str">
        <f t="shared" si="15"/>
        <v/>
      </c>
      <c r="R53" s="120" t="e">
        <f t="shared" si="7"/>
        <v>#N/A</v>
      </c>
      <c r="S53" t="str">
        <f>IF('EINGABE Straßenbeleuchtung'!L56="","",'EINGABE Straßenbeleuchtung'!L56)</f>
        <v/>
      </c>
      <c r="T53" t="str">
        <f t="shared" si="8"/>
        <v/>
      </c>
      <c r="U53" s="133" t="str">
        <f t="shared" si="9"/>
        <v/>
      </c>
      <c r="V53" s="120" t="str">
        <f t="shared" si="10"/>
        <v/>
      </c>
      <c r="W53" s="35" t="str">
        <f t="shared" si="11"/>
        <v/>
      </c>
      <c r="X53" s="35" t="str">
        <f>IF('EINGABE Straßenbeleuchtung'!J56="","",'EINGABE Straßenbeleuchtung'!J56)</f>
        <v/>
      </c>
      <c r="Y53" t="str">
        <f>IF(X53="","",VLOOKUP(X53,'Hilfswerte Energiepreise'!$B$24:$F$26,2,FALSE))</f>
        <v/>
      </c>
      <c r="Z53" t="str">
        <f>IF(X53="","",VLOOKUP(X53,'Hilfswerte Energiepreise'!$B$24:$F$26,3,FALSE))</f>
        <v/>
      </c>
      <c r="AA53" t="str">
        <f>IF(X53="","",VLOOKUP(X53,'Hilfswerte Energiepreise'!$B$24:$F$26,4,FALSE))</f>
        <v/>
      </c>
      <c r="AB53" t="str">
        <f t="shared" si="12"/>
        <v/>
      </c>
      <c r="AC53" t="str">
        <f t="shared" si="13"/>
        <v/>
      </c>
      <c r="AD53" t="str">
        <f>IFERROR(VLOOKUP(X53,'Hilfswerte Energiepreise'!$B$4:$F$17,5,FALSE),"")</f>
        <v/>
      </c>
      <c r="AE53" t="str">
        <f t="shared" si="14"/>
        <v/>
      </c>
    </row>
    <row r="54" spans="1:31" x14ac:dyDescent="0.2">
      <c r="A54">
        <v>50</v>
      </c>
      <c r="B54" t="str">
        <f>IF('EINGABE Straßenbeleuchtung'!C57="","",'EINGABE Straßenbeleuchtung'!C57)</f>
        <v/>
      </c>
      <c r="C54" t="str">
        <f>IF('EINGABE Straßenbeleuchtung'!D57="","",'EINGABE Straßenbeleuchtung'!D57)</f>
        <v/>
      </c>
      <c r="D54" t="str">
        <f>IF('EINGABE Straßenbeleuchtung'!E57="","",'EINGABE Straßenbeleuchtung'!E57)</f>
        <v/>
      </c>
      <c r="E54" t="str">
        <f>IF('EINGABE Straßenbeleuchtung'!F57="","",'EINGABE Straßenbeleuchtung'!F57)</f>
        <v/>
      </c>
      <c r="F54" t="e">
        <f>VLOOKUP(C54,Hilftabelle!$A$2:$B$8,2,0)</f>
        <v>#N/A</v>
      </c>
      <c r="G54" t="e">
        <f>VLOOKUP(D54,Hilftabelle!$C$2:$D$6,2,0)</f>
        <v>#N/A</v>
      </c>
      <c r="H54" t="e">
        <f t="shared" si="1"/>
        <v>#N/A</v>
      </c>
      <c r="I54" t="str">
        <f t="shared" si="2"/>
        <v/>
      </c>
      <c r="J54" s="42" t="str">
        <f>IF('EINGABE Straßenbeleuchtung'!H57="","",'EINGABE Straßenbeleuchtung'!H57)</f>
        <v/>
      </c>
      <c r="K54" s="42" t="str">
        <f>IF('EINGABE Straßenbeleuchtung'!I57="","",'EINGABE Straßenbeleuchtung'!I57)</f>
        <v/>
      </c>
      <c r="L54" t="str">
        <f t="shared" si="3"/>
        <v/>
      </c>
      <c r="M54" t="str">
        <f>IF('EINGABE Straßenbeleuchtung'!K57="","",'EINGABE Straßenbeleuchtung'!K57)</f>
        <v/>
      </c>
      <c r="N54" s="37" t="str">
        <f t="shared" si="4"/>
        <v/>
      </c>
      <c r="O54" s="37" t="str">
        <f t="shared" si="5"/>
        <v/>
      </c>
      <c r="P54" s="120" t="str">
        <f t="shared" si="6"/>
        <v/>
      </c>
      <c r="Q54" s="120" t="str">
        <f t="shared" si="15"/>
        <v/>
      </c>
      <c r="R54" s="120" t="e">
        <f t="shared" si="7"/>
        <v>#N/A</v>
      </c>
      <c r="S54" t="str">
        <f>IF('EINGABE Straßenbeleuchtung'!L57="","",'EINGABE Straßenbeleuchtung'!L57)</f>
        <v/>
      </c>
      <c r="T54" t="str">
        <f t="shared" si="8"/>
        <v/>
      </c>
      <c r="U54" s="133" t="str">
        <f t="shared" si="9"/>
        <v/>
      </c>
      <c r="V54" s="120" t="str">
        <f t="shared" si="10"/>
        <v/>
      </c>
      <c r="W54" s="35" t="str">
        <f t="shared" si="11"/>
        <v/>
      </c>
      <c r="X54" s="35" t="str">
        <f>IF('EINGABE Straßenbeleuchtung'!J57="","",'EINGABE Straßenbeleuchtung'!J57)</f>
        <v/>
      </c>
      <c r="Y54" t="str">
        <f>IF(X54="","",VLOOKUP(X54,'Hilfswerte Energiepreise'!$B$24:$F$26,2,FALSE))</f>
        <v/>
      </c>
      <c r="Z54" t="str">
        <f>IF(X54="","",VLOOKUP(X54,'Hilfswerte Energiepreise'!$B$24:$F$26,3,FALSE))</f>
        <v/>
      </c>
      <c r="AA54" t="str">
        <f>IF(X54="","",VLOOKUP(X54,'Hilfswerte Energiepreise'!$B$24:$F$26,4,FALSE))</f>
        <v/>
      </c>
      <c r="AB54" t="str">
        <f t="shared" si="12"/>
        <v/>
      </c>
      <c r="AC54" t="str">
        <f t="shared" si="13"/>
        <v/>
      </c>
      <c r="AD54" t="str">
        <f>IFERROR(VLOOKUP(X54,'Hilfswerte Energiepreise'!$B$4:$F$17,5,FALSE),"")</f>
        <v/>
      </c>
      <c r="AE54" t="str">
        <f t="shared" si="14"/>
        <v/>
      </c>
    </row>
    <row r="55" spans="1:31" x14ac:dyDescent="0.2">
      <c r="A55">
        <v>51</v>
      </c>
      <c r="B55" t="str">
        <f>IF('EINGABE Straßenbeleuchtung'!C58="","",'EINGABE Straßenbeleuchtung'!C58)</f>
        <v/>
      </c>
      <c r="C55" t="str">
        <f>IF('EINGABE Straßenbeleuchtung'!D58="","",'EINGABE Straßenbeleuchtung'!D58)</f>
        <v/>
      </c>
      <c r="D55" t="str">
        <f>IF('EINGABE Straßenbeleuchtung'!E58="","",'EINGABE Straßenbeleuchtung'!E58)</f>
        <v/>
      </c>
      <c r="E55" t="str">
        <f>IF('EINGABE Straßenbeleuchtung'!F58="","",'EINGABE Straßenbeleuchtung'!F58)</f>
        <v/>
      </c>
      <c r="F55" t="e">
        <f>VLOOKUP(C55,Hilftabelle!$A$2:$B$8,2,0)</f>
        <v>#N/A</v>
      </c>
      <c r="G55" t="e">
        <f>VLOOKUP(D55,Hilftabelle!$C$2:$D$6,2,0)</f>
        <v>#N/A</v>
      </c>
      <c r="H55" t="e">
        <f t="shared" si="1"/>
        <v>#N/A</v>
      </c>
      <c r="I55" t="str">
        <f t="shared" si="2"/>
        <v/>
      </c>
      <c r="J55" s="42" t="str">
        <f>IF('EINGABE Straßenbeleuchtung'!H58="","",'EINGABE Straßenbeleuchtung'!H58)</f>
        <v/>
      </c>
      <c r="K55" s="42" t="str">
        <f>IF('EINGABE Straßenbeleuchtung'!I58="","",'EINGABE Straßenbeleuchtung'!I58)</f>
        <v/>
      </c>
      <c r="L55" t="str">
        <f t="shared" si="3"/>
        <v/>
      </c>
      <c r="M55" t="str">
        <f>IF('EINGABE Straßenbeleuchtung'!K58="","",'EINGABE Straßenbeleuchtung'!K58)</f>
        <v/>
      </c>
      <c r="N55" s="37" t="str">
        <f t="shared" si="4"/>
        <v/>
      </c>
      <c r="O55" s="37" t="str">
        <f t="shared" si="5"/>
        <v/>
      </c>
      <c r="P55" s="120" t="str">
        <f t="shared" si="6"/>
        <v/>
      </c>
      <c r="Q55" s="120" t="str">
        <f t="shared" si="15"/>
        <v/>
      </c>
      <c r="R55" s="120" t="e">
        <f t="shared" si="7"/>
        <v>#N/A</v>
      </c>
      <c r="S55" t="str">
        <f>IF('EINGABE Straßenbeleuchtung'!L58="","",'EINGABE Straßenbeleuchtung'!L58)</f>
        <v/>
      </c>
      <c r="T55" t="str">
        <f t="shared" si="8"/>
        <v/>
      </c>
      <c r="U55" s="133" t="str">
        <f t="shared" si="9"/>
        <v/>
      </c>
      <c r="V55" s="120" t="str">
        <f t="shared" si="10"/>
        <v/>
      </c>
      <c r="W55" s="35" t="str">
        <f t="shared" si="11"/>
        <v/>
      </c>
      <c r="X55" s="35" t="str">
        <f>IF('EINGABE Straßenbeleuchtung'!J58="","",'EINGABE Straßenbeleuchtung'!J58)</f>
        <v/>
      </c>
      <c r="Y55" t="str">
        <f>IF(X55="","",VLOOKUP(X55,'Hilfswerte Energiepreise'!$B$24:$F$26,2,FALSE))</f>
        <v/>
      </c>
      <c r="Z55" t="str">
        <f>IF(X55="","",VLOOKUP(X55,'Hilfswerte Energiepreise'!$B$24:$F$26,3,FALSE))</f>
        <v/>
      </c>
      <c r="AA55" t="str">
        <f>IF(X55="","",VLOOKUP(X55,'Hilfswerte Energiepreise'!$B$24:$F$26,4,FALSE))</f>
        <v/>
      </c>
      <c r="AB55" t="str">
        <f t="shared" si="12"/>
        <v/>
      </c>
      <c r="AC55" t="str">
        <f t="shared" si="13"/>
        <v/>
      </c>
      <c r="AD55" t="str">
        <f>IFERROR(VLOOKUP(X55,'Hilfswerte Energiepreise'!$B$4:$F$17,5,FALSE),"")</f>
        <v/>
      </c>
      <c r="AE55" t="str">
        <f t="shared" si="14"/>
        <v/>
      </c>
    </row>
    <row r="56" spans="1:31" x14ac:dyDescent="0.2">
      <c r="A56">
        <v>52</v>
      </c>
      <c r="B56" t="str">
        <f>IF('EINGABE Straßenbeleuchtung'!C59="","",'EINGABE Straßenbeleuchtung'!C59)</f>
        <v/>
      </c>
      <c r="C56" t="str">
        <f>IF('EINGABE Straßenbeleuchtung'!D59="","",'EINGABE Straßenbeleuchtung'!D59)</f>
        <v/>
      </c>
      <c r="D56" t="str">
        <f>IF('EINGABE Straßenbeleuchtung'!E59="","",'EINGABE Straßenbeleuchtung'!E59)</f>
        <v/>
      </c>
      <c r="E56" t="str">
        <f>IF('EINGABE Straßenbeleuchtung'!F59="","",'EINGABE Straßenbeleuchtung'!F59)</f>
        <v/>
      </c>
      <c r="F56" t="e">
        <f>VLOOKUP(C56,Hilftabelle!$A$2:$B$8,2,0)</f>
        <v>#N/A</v>
      </c>
      <c r="G56" t="e">
        <f>VLOOKUP(D56,Hilftabelle!$C$2:$D$6,2,0)</f>
        <v>#N/A</v>
      </c>
      <c r="H56" t="e">
        <f t="shared" si="1"/>
        <v>#N/A</v>
      </c>
      <c r="I56" t="str">
        <f t="shared" si="2"/>
        <v/>
      </c>
      <c r="J56" s="42" t="str">
        <f>IF('EINGABE Straßenbeleuchtung'!H59="","",'EINGABE Straßenbeleuchtung'!H59)</f>
        <v/>
      </c>
      <c r="K56" s="42" t="str">
        <f>IF('EINGABE Straßenbeleuchtung'!I59="","",'EINGABE Straßenbeleuchtung'!I59)</f>
        <v/>
      </c>
      <c r="L56" t="str">
        <f t="shared" si="3"/>
        <v/>
      </c>
      <c r="M56" t="str">
        <f>IF('EINGABE Straßenbeleuchtung'!K59="","",'EINGABE Straßenbeleuchtung'!K59)</f>
        <v/>
      </c>
      <c r="N56" s="37" t="str">
        <f t="shared" si="4"/>
        <v/>
      </c>
      <c r="O56" s="37" t="str">
        <f t="shared" si="5"/>
        <v/>
      </c>
      <c r="P56" s="120" t="str">
        <f t="shared" si="6"/>
        <v/>
      </c>
      <c r="Q56" s="120" t="str">
        <f t="shared" si="15"/>
        <v/>
      </c>
      <c r="R56" s="120" t="e">
        <f t="shared" si="7"/>
        <v>#N/A</v>
      </c>
      <c r="S56" t="str">
        <f>IF('EINGABE Straßenbeleuchtung'!L59="","",'EINGABE Straßenbeleuchtung'!L59)</f>
        <v/>
      </c>
      <c r="T56" t="str">
        <f t="shared" si="8"/>
        <v/>
      </c>
      <c r="U56" s="133" t="str">
        <f t="shared" si="9"/>
        <v/>
      </c>
      <c r="V56" s="120" t="str">
        <f t="shared" si="10"/>
        <v/>
      </c>
      <c r="W56" s="35" t="str">
        <f t="shared" si="11"/>
        <v/>
      </c>
      <c r="X56" s="35" t="str">
        <f>IF('EINGABE Straßenbeleuchtung'!J59="","",'EINGABE Straßenbeleuchtung'!J59)</f>
        <v/>
      </c>
      <c r="Y56" t="str">
        <f>IF(X56="","",VLOOKUP(X56,'Hilfswerte Energiepreise'!$B$24:$F$26,2,FALSE))</f>
        <v/>
      </c>
      <c r="Z56" t="str">
        <f>IF(X56="","",VLOOKUP(X56,'Hilfswerte Energiepreise'!$B$24:$F$26,3,FALSE))</f>
        <v/>
      </c>
      <c r="AA56" t="str">
        <f>IF(X56="","",VLOOKUP(X56,'Hilfswerte Energiepreise'!$B$24:$F$26,4,FALSE))</f>
        <v/>
      </c>
      <c r="AB56" t="str">
        <f t="shared" si="12"/>
        <v/>
      </c>
      <c r="AC56" t="str">
        <f t="shared" si="13"/>
        <v/>
      </c>
      <c r="AD56" t="str">
        <f>IFERROR(VLOOKUP(X56,'Hilfswerte Energiepreise'!$B$4:$F$17,5,FALSE),"")</f>
        <v/>
      </c>
      <c r="AE56" t="str">
        <f t="shared" si="14"/>
        <v/>
      </c>
    </row>
    <row r="57" spans="1:31" x14ac:dyDescent="0.2">
      <c r="A57">
        <v>53</v>
      </c>
      <c r="B57" t="str">
        <f>IF('EINGABE Straßenbeleuchtung'!C60="","",'EINGABE Straßenbeleuchtung'!C60)</f>
        <v/>
      </c>
      <c r="C57" t="str">
        <f>IF('EINGABE Straßenbeleuchtung'!D60="","",'EINGABE Straßenbeleuchtung'!D60)</f>
        <v/>
      </c>
      <c r="D57" t="str">
        <f>IF('EINGABE Straßenbeleuchtung'!E60="","",'EINGABE Straßenbeleuchtung'!E60)</f>
        <v/>
      </c>
      <c r="E57" t="str">
        <f>IF('EINGABE Straßenbeleuchtung'!F60="","",'EINGABE Straßenbeleuchtung'!F60)</f>
        <v/>
      </c>
      <c r="F57" t="e">
        <f>VLOOKUP(C57,Hilftabelle!$A$2:$B$8,2,0)</f>
        <v>#N/A</v>
      </c>
      <c r="G57" t="e">
        <f>VLOOKUP(D57,Hilftabelle!$C$2:$D$6,2,0)</f>
        <v>#N/A</v>
      </c>
      <c r="H57" t="e">
        <f t="shared" si="1"/>
        <v>#N/A</v>
      </c>
      <c r="I57" t="str">
        <f t="shared" si="2"/>
        <v/>
      </c>
      <c r="J57" s="42" t="str">
        <f>IF('EINGABE Straßenbeleuchtung'!H60="","",'EINGABE Straßenbeleuchtung'!H60)</f>
        <v/>
      </c>
      <c r="K57" s="42" t="str">
        <f>IF('EINGABE Straßenbeleuchtung'!I60="","",'EINGABE Straßenbeleuchtung'!I60)</f>
        <v/>
      </c>
      <c r="L57" t="str">
        <f t="shared" si="3"/>
        <v/>
      </c>
      <c r="M57" t="str">
        <f>IF('EINGABE Straßenbeleuchtung'!K60="","",'EINGABE Straßenbeleuchtung'!K60)</f>
        <v/>
      </c>
      <c r="N57" s="37" t="str">
        <f t="shared" si="4"/>
        <v/>
      </c>
      <c r="O57" s="37" t="str">
        <f t="shared" si="5"/>
        <v/>
      </c>
      <c r="P57" s="120" t="str">
        <f t="shared" si="6"/>
        <v/>
      </c>
      <c r="Q57" s="120" t="str">
        <f t="shared" si="15"/>
        <v/>
      </c>
      <c r="R57" s="120" t="e">
        <f t="shared" si="7"/>
        <v>#N/A</v>
      </c>
      <c r="S57" t="str">
        <f>IF('EINGABE Straßenbeleuchtung'!L60="","",'EINGABE Straßenbeleuchtung'!L60)</f>
        <v/>
      </c>
      <c r="T57" t="str">
        <f t="shared" si="8"/>
        <v/>
      </c>
      <c r="U57" s="133" t="str">
        <f t="shared" si="9"/>
        <v/>
      </c>
      <c r="V57" s="120" t="str">
        <f t="shared" si="10"/>
        <v/>
      </c>
      <c r="W57" s="35" t="str">
        <f t="shared" si="11"/>
        <v/>
      </c>
      <c r="X57" s="35" t="str">
        <f>IF('EINGABE Straßenbeleuchtung'!J60="","",'EINGABE Straßenbeleuchtung'!J60)</f>
        <v/>
      </c>
      <c r="Y57" t="str">
        <f>IF(X57="","",VLOOKUP(X57,'Hilfswerte Energiepreise'!$B$24:$F$26,2,FALSE))</f>
        <v/>
      </c>
      <c r="Z57" t="str">
        <f>IF(X57="","",VLOOKUP(X57,'Hilfswerte Energiepreise'!$B$24:$F$26,3,FALSE))</f>
        <v/>
      </c>
      <c r="AA57" t="str">
        <f>IF(X57="","",VLOOKUP(X57,'Hilfswerte Energiepreise'!$B$24:$F$26,4,FALSE))</f>
        <v/>
      </c>
      <c r="AB57" t="str">
        <f t="shared" si="12"/>
        <v/>
      </c>
      <c r="AC57" t="str">
        <f t="shared" si="13"/>
        <v/>
      </c>
      <c r="AD57" t="str">
        <f>IFERROR(VLOOKUP(X57,'Hilfswerte Energiepreise'!$B$4:$F$17,5,FALSE),"")</f>
        <v/>
      </c>
      <c r="AE57" t="str">
        <f t="shared" si="14"/>
        <v/>
      </c>
    </row>
    <row r="58" spans="1:31" x14ac:dyDescent="0.2">
      <c r="A58">
        <v>54</v>
      </c>
      <c r="B58" t="str">
        <f>IF('EINGABE Straßenbeleuchtung'!C61="","",'EINGABE Straßenbeleuchtung'!C61)</f>
        <v/>
      </c>
      <c r="C58" t="str">
        <f>IF('EINGABE Straßenbeleuchtung'!D61="","",'EINGABE Straßenbeleuchtung'!D61)</f>
        <v/>
      </c>
      <c r="D58" t="str">
        <f>IF('EINGABE Straßenbeleuchtung'!E61="","",'EINGABE Straßenbeleuchtung'!E61)</f>
        <v/>
      </c>
      <c r="E58" t="str">
        <f>IF('EINGABE Straßenbeleuchtung'!F61="","",'EINGABE Straßenbeleuchtung'!F61)</f>
        <v/>
      </c>
      <c r="F58" t="e">
        <f>VLOOKUP(C58,Hilftabelle!$A$2:$B$8,2,0)</f>
        <v>#N/A</v>
      </c>
      <c r="G58" t="e">
        <f>VLOOKUP(D58,Hilftabelle!$C$2:$D$6,2,0)</f>
        <v>#N/A</v>
      </c>
      <c r="H58" t="e">
        <f t="shared" si="1"/>
        <v>#N/A</v>
      </c>
      <c r="I58" t="str">
        <f t="shared" si="2"/>
        <v/>
      </c>
      <c r="J58" s="42" t="str">
        <f>IF('EINGABE Straßenbeleuchtung'!H61="","",'EINGABE Straßenbeleuchtung'!H61)</f>
        <v/>
      </c>
      <c r="K58" s="42" t="str">
        <f>IF('EINGABE Straßenbeleuchtung'!I61="","",'EINGABE Straßenbeleuchtung'!I61)</f>
        <v/>
      </c>
      <c r="L58" t="str">
        <f t="shared" si="3"/>
        <v/>
      </c>
      <c r="M58" t="str">
        <f>IF('EINGABE Straßenbeleuchtung'!K61="","",'EINGABE Straßenbeleuchtung'!K61)</f>
        <v/>
      </c>
      <c r="N58" s="37" t="str">
        <f t="shared" si="4"/>
        <v/>
      </c>
      <c r="O58" s="37" t="str">
        <f t="shared" si="5"/>
        <v/>
      </c>
      <c r="P58" s="120" t="str">
        <f t="shared" si="6"/>
        <v/>
      </c>
      <c r="Q58" s="120" t="str">
        <f t="shared" si="15"/>
        <v/>
      </c>
      <c r="R58" s="120" t="e">
        <f t="shared" si="7"/>
        <v>#N/A</v>
      </c>
      <c r="S58" t="str">
        <f>IF('EINGABE Straßenbeleuchtung'!L61="","",'EINGABE Straßenbeleuchtung'!L61)</f>
        <v/>
      </c>
      <c r="T58" t="str">
        <f t="shared" si="8"/>
        <v/>
      </c>
      <c r="U58" s="133" t="str">
        <f t="shared" si="9"/>
        <v/>
      </c>
      <c r="V58" s="120" t="str">
        <f t="shared" si="10"/>
        <v/>
      </c>
      <c r="W58" s="35" t="str">
        <f t="shared" si="11"/>
        <v/>
      </c>
      <c r="X58" s="35" t="str">
        <f>IF('EINGABE Straßenbeleuchtung'!J61="","",'EINGABE Straßenbeleuchtung'!J61)</f>
        <v/>
      </c>
      <c r="Y58" t="str">
        <f>IF(X58="","",VLOOKUP(X58,'Hilfswerte Energiepreise'!$B$24:$F$26,2,FALSE))</f>
        <v/>
      </c>
      <c r="Z58" t="str">
        <f>IF(X58="","",VLOOKUP(X58,'Hilfswerte Energiepreise'!$B$24:$F$26,3,FALSE))</f>
        <v/>
      </c>
      <c r="AA58" t="str">
        <f>IF(X58="","",VLOOKUP(X58,'Hilfswerte Energiepreise'!$B$24:$F$26,4,FALSE))</f>
        <v/>
      </c>
      <c r="AB58" t="str">
        <f t="shared" si="12"/>
        <v/>
      </c>
      <c r="AC58" t="str">
        <f t="shared" si="13"/>
        <v/>
      </c>
      <c r="AD58" t="str">
        <f>IFERROR(VLOOKUP(X58,'Hilfswerte Energiepreise'!$B$4:$F$17,5,FALSE),"")</f>
        <v/>
      </c>
      <c r="AE58" t="str">
        <f t="shared" si="14"/>
        <v/>
      </c>
    </row>
    <row r="59" spans="1:31" x14ac:dyDescent="0.2">
      <c r="A59">
        <v>55</v>
      </c>
      <c r="B59" t="str">
        <f>IF('EINGABE Straßenbeleuchtung'!C62="","",'EINGABE Straßenbeleuchtung'!C62)</f>
        <v/>
      </c>
      <c r="C59" t="str">
        <f>IF('EINGABE Straßenbeleuchtung'!D62="","",'EINGABE Straßenbeleuchtung'!D62)</f>
        <v/>
      </c>
      <c r="D59" t="str">
        <f>IF('EINGABE Straßenbeleuchtung'!E62="","",'EINGABE Straßenbeleuchtung'!E62)</f>
        <v/>
      </c>
      <c r="E59" t="str">
        <f>IF('EINGABE Straßenbeleuchtung'!F62="","",'EINGABE Straßenbeleuchtung'!F62)</f>
        <v/>
      </c>
      <c r="F59" t="e">
        <f>VLOOKUP(C59,Hilftabelle!$A$2:$B$8,2,0)</f>
        <v>#N/A</v>
      </c>
      <c r="G59" t="e">
        <f>VLOOKUP(D59,Hilftabelle!$C$2:$D$6,2,0)</f>
        <v>#N/A</v>
      </c>
      <c r="H59" t="e">
        <f t="shared" si="1"/>
        <v>#N/A</v>
      </c>
      <c r="I59" t="str">
        <f t="shared" si="2"/>
        <v/>
      </c>
      <c r="J59" s="42" t="str">
        <f>IF('EINGABE Straßenbeleuchtung'!H62="","",'EINGABE Straßenbeleuchtung'!H62)</f>
        <v/>
      </c>
      <c r="K59" s="42" t="str">
        <f>IF('EINGABE Straßenbeleuchtung'!I62="","",'EINGABE Straßenbeleuchtung'!I62)</f>
        <v/>
      </c>
      <c r="L59" t="str">
        <f t="shared" si="3"/>
        <v/>
      </c>
      <c r="M59" t="str">
        <f>IF('EINGABE Straßenbeleuchtung'!K62="","",'EINGABE Straßenbeleuchtung'!K62)</f>
        <v/>
      </c>
      <c r="N59" s="37" t="str">
        <f t="shared" si="4"/>
        <v/>
      </c>
      <c r="O59" s="37" t="str">
        <f t="shared" si="5"/>
        <v/>
      </c>
      <c r="P59" s="120" t="str">
        <f t="shared" si="6"/>
        <v/>
      </c>
      <c r="Q59" s="120" t="str">
        <f t="shared" si="15"/>
        <v/>
      </c>
      <c r="R59" s="120" t="e">
        <f t="shared" si="7"/>
        <v>#N/A</v>
      </c>
      <c r="S59" t="str">
        <f>IF('EINGABE Straßenbeleuchtung'!L62="","",'EINGABE Straßenbeleuchtung'!L62)</f>
        <v/>
      </c>
      <c r="T59" t="str">
        <f t="shared" si="8"/>
        <v/>
      </c>
      <c r="U59" s="133" t="str">
        <f t="shared" si="9"/>
        <v/>
      </c>
      <c r="V59" s="120" t="str">
        <f t="shared" si="10"/>
        <v/>
      </c>
      <c r="W59" s="35" t="str">
        <f t="shared" si="11"/>
        <v/>
      </c>
      <c r="X59" s="35" t="str">
        <f>IF('EINGABE Straßenbeleuchtung'!J62="","",'EINGABE Straßenbeleuchtung'!J62)</f>
        <v/>
      </c>
      <c r="Y59" t="str">
        <f>IF(X59="","",VLOOKUP(X59,'Hilfswerte Energiepreise'!$B$24:$F$26,2,FALSE))</f>
        <v/>
      </c>
      <c r="Z59" t="str">
        <f>IF(X59="","",VLOOKUP(X59,'Hilfswerte Energiepreise'!$B$24:$F$26,3,FALSE))</f>
        <v/>
      </c>
      <c r="AA59" t="str">
        <f>IF(X59="","",VLOOKUP(X59,'Hilfswerte Energiepreise'!$B$24:$F$26,4,FALSE))</f>
        <v/>
      </c>
      <c r="AB59" t="str">
        <f t="shared" si="12"/>
        <v/>
      </c>
      <c r="AC59" t="str">
        <f t="shared" si="13"/>
        <v/>
      </c>
      <c r="AD59" t="str">
        <f>IFERROR(VLOOKUP(X59,'Hilfswerte Energiepreise'!$B$4:$F$17,5,FALSE),"")</f>
        <v/>
      </c>
      <c r="AE59" t="str">
        <f t="shared" si="14"/>
        <v/>
      </c>
    </row>
    <row r="60" spans="1:31" x14ac:dyDescent="0.2">
      <c r="A60">
        <v>56</v>
      </c>
      <c r="B60" t="str">
        <f>IF('EINGABE Straßenbeleuchtung'!C63="","",'EINGABE Straßenbeleuchtung'!C63)</f>
        <v/>
      </c>
      <c r="C60" t="str">
        <f>IF('EINGABE Straßenbeleuchtung'!D63="","",'EINGABE Straßenbeleuchtung'!D63)</f>
        <v/>
      </c>
      <c r="D60" t="str">
        <f>IF('EINGABE Straßenbeleuchtung'!E63="","",'EINGABE Straßenbeleuchtung'!E63)</f>
        <v/>
      </c>
      <c r="E60" t="str">
        <f>IF('EINGABE Straßenbeleuchtung'!F63="","",'EINGABE Straßenbeleuchtung'!F63)</f>
        <v/>
      </c>
      <c r="F60" t="e">
        <f>VLOOKUP(C60,Hilftabelle!$A$2:$B$8,2,0)</f>
        <v>#N/A</v>
      </c>
      <c r="G60" t="e">
        <f>VLOOKUP(D60,Hilftabelle!$C$2:$D$6,2,0)</f>
        <v>#N/A</v>
      </c>
      <c r="H60" t="e">
        <f t="shared" si="1"/>
        <v>#N/A</v>
      </c>
      <c r="I60" t="str">
        <f t="shared" si="2"/>
        <v/>
      </c>
      <c r="J60" s="42" t="str">
        <f>IF('EINGABE Straßenbeleuchtung'!H63="","",'EINGABE Straßenbeleuchtung'!H63)</f>
        <v/>
      </c>
      <c r="K60" s="42" t="str">
        <f>IF('EINGABE Straßenbeleuchtung'!I63="","",'EINGABE Straßenbeleuchtung'!I63)</f>
        <v/>
      </c>
      <c r="L60" t="str">
        <f t="shared" si="3"/>
        <v/>
      </c>
      <c r="M60" t="str">
        <f>IF('EINGABE Straßenbeleuchtung'!K63="","",'EINGABE Straßenbeleuchtung'!K63)</f>
        <v/>
      </c>
      <c r="N60" s="37" t="str">
        <f t="shared" si="4"/>
        <v/>
      </c>
      <c r="O60" s="37" t="str">
        <f t="shared" si="5"/>
        <v/>
      </c>
      <c r="P60" s="120" t="str">
        <f t="shared" si="6"/>
        <v/>
      </c>
      <c r="Q60" s="120" t="str">
        <f t="shared" si="15"/>
        <v/>
      </c>
      <c r="R60" s="120" t="e">
        <f t="shared" si="7"/>
        <v>#N/A</v>
      </c>
      <c r="S60" t="str">
        <f>IF('EINGABE Straßenbeleuchtung'!L63="","",'EINGABE Straßenbeleuchtung'!L63)</f>
        <v/>
      </c>
      <c r="T60" t="str">
        <f t="shared" si="8"/>
        <v/>
      </c>
      <c r="U60" s="133" t="str">
        <f t="shared" si="9"/>
        <v/>
      </c>
      <c r="V60" s="120" t="str">
        <f t="shared" si="10"/>
        <v/>
      </c>
      <c r="W60" s="35" t="str">
        <f t="shared" si="11"/>
        <v/>
      </c>
      <c r="X60" s="35" t="str">
        <f>IF('EINGABE Straßenbeleuchtung'!J63="","",'EINGABE Straßenbeleuchtung'!J63)</f>
        <v/>
      </c>
      <c r="Y60" t="str">
        <f>IF(X60="","",VLOOKUP(X60,'Hilfswerte Energiepreise'!$B$24:$F$26,2,FALSE))</f>
        <v/>
      </c>
      <c r="Z60" t="str">
        <f>IF(X60="","",VLOOKUP(X60,'Hilfswerte Energiepreise'!$B$24:$F$26,3,FALSE))</f>
        <v/>
      </c>
      <c r="AA60" t="str">
        <f>IF(X60="","",VLOOKUP(X60,'Hilfswerte Energiepreise'!$B$24:$F$26,4,FALSE))</f>
        <v/>
      </c>
      <c r="AB60" t="str">
        <f t="shared" si="12"/>
        <v/>
      </c>
      <c r="AC60" t="str">
        <f t="shared" si="13"/>
        <v/>
      </c>
      <c r="AD60" t="str">
        <f>IFERROR(VLOOKUP(X60,'Hilfswerte Energiepreise'!$B$4:$F$17,5,FALSE),"")</f>
        <v/>
      </c>
      <c r="AE60" t="str">
        <f t="shared" si="14"/>
        <v/>
      </c>
    </row>
    <row r="61" spans="1:31" x14ac:dyDescent="0.2">
      <c r="A61">
        <v>57</v>
      </c>
      <c r="B61" t="str">
        <f>IF('EINGABE Straßenbeleuchtung'!C64="","",'EINGABE Straßenbeleuchtung'!C64)</f>
        <v/>
      </c>
      <c r="C61" t="str">
        <f>IF('EINGABE Straßenbeleuchtung'!D64="","",'EINGABE Straßenbeleuchtung'!D64)</f>
        <v/>
      </c>
      <c r="D61" t="str">
        <f>IF('EINGABE Straßenbeleuchtung'!E64="","",'EINGABE Straßenbeleuchtung'!E64)</f>
        <v/>
      </c>
      <c r="E61" t="str">
        <f>IF('EINGABE Straßenbeleuchtung'!F64="","",'EINGABE Straßenbeleuchtung'!F64)</f>
        <v/>
      </c>
      <c r="F61" t="e">
        <f>VLOOKUP(C61,Hilftabelle!$A$2:$B$8,2,0)</f>
        <v>#N/A</v>
      </c>
      <c r="G61" t="e">
        <f>VLOOKUP(D61,Hilftabelle!$C$2:$D$6,2,0)</f>
        <v>#N/A</v>
      </c>
      <c r="H61" t="e">
        <f t="shared" si="1"/>
        <v>#N/A</v>
      </c>
      <c r="I61" t="str">
        <f t="shared" si="2"/>
        <v/>
      </c>
      <c r="J61" s="42" t="str">
        <f>IF('EINGABE Straßenbeleuchtung'!H64="","",'EINGABE Straßenbeleuchtung'!H64)</f>
        <v/>
      </c>
      <c r="K61" s="42" t="str">
        <f>IF('EINGABE Straßenbeleuchtung'!I64="","",'EINGABE Straßenbeleuchtung'!I64)</f>
        <v/>
      </c>
      <c r="L61" t="str">
        <f t="shared" si="3"/>
        <v/>
      </c>
      <c r="M61" t="str">
        <f>IF('EINGABE Straßenbeleuchtung'!K64="","",'EINGABE Straßenbeleuchtung'!K64)</f>
        <v/>
      </c>
      <c r="N61" s="37" t="str">
        <f t="shared" si="4"/>
        <v/>
      </c>
      <c r="O61" s="37" t="str">
        <f t="shared" si="5"/>
        <v/>
      </c>
      <c r="P61" s="120" t="str">
        <f t="shared" si="6"/>
        <v/>
      </c>
      <c r="Q61" s="120" t="str">
        <f t="shared" si="15"/>
        <v/>
      </c>
      <c r="R61" s="120" t="e">
        <f t="shared" si="7"/>
        <v>#N/A</v>
      </c>
      <c r="S61" t="str">
        <f>IF('EINGABE Straßenbeleuchtung'!L64="","",'EINGABE Straßenbeleuchtung'!L64)</f>
        <v/>
      </c>
      <c r="T61" t="str">
        <f t="shared" si="8"/>
        <v/>
      </c>
      <c r="U61" s="133" t="str">
        <f t="shared" si="9"/>
        <v/>
      </c>
      <c r="V61" s="120" t="str">
        <f t="shared" si="10"/>
        <v/>
      </c>
      <c r="W61" s="35" t="str">
        <f t="shared" si="11"/>
        <v/>
      </c>
      <c r="X61" s="35" t="str">
        <f>IF('EINGABE Straßenbeleuchtung'!J64="","",'EINGABE Straßenbeleuchtung'!J64)</f>
        <v/>
      </c>
      <c r="Y61" t="str">
        <f>IF(X61="","",VLOOKUP(X61,'Hilfswerte Energiepreise'!$B$24:$F$26,2,FALSE))</f>
        <v/>
      </c>
      <c r="Z61" t="str">
        <f>IF(X61="","",VLOOKUP(X61,'Hilfswerte Energiepreise'!$B$24:$F$26,3,FALSE))</f>
        <v/>
      </c>
      <c r="AA61" t="str">
        <f>IF(X61="","",VLOOKUP(X61,'Hilfswerte Energiepreise'!$B$24:$F$26,4,FALSE))</f>
        <v/>
      </c>
      <c r="AB61" t="str">
        <f t="shared" si="12"/>
        <v/>
      </c>
      <c r="AC61" t="str">
        <f t="shared" si="13"/>
        <v/>
      </c>
      <c r="AD61" t="str">
        <f>IFERROR(VLOOKUP(X61,'Hilfswerte Energiepreise'!$B$4:$F$17,5,FALSE),"")</f>
        <v/>
      </c>
      <c r="AE61" t="str">
        <f t="shared" si="14"/>
        <v/>
      </c>
    </row>
    <row r="62" spans="1:31" x14ac:dyDescent="0.2">
      <c r="A62">
        <v>58</v>
      </c>
      <c r="B62" t="str">
        <f>IF('EINGABE Straßenbeleuchtung'!C65="","",'EINGABE Straßenbeleuchtung'!C65)</f>
        <v/>
      </c>
      <c r="C62" t="str">
        <f>IF('EINGABE Straßenbeleuchtung'!D65="","",'EINGABE Straßenbeleuchtung'!D65)</f>
        <v/>
      </c>
      <c r="D62" t="str">
        <f>IF('EINGABE Straßenbeleuchtung'!E65="","",'EINGABE Straßenbeleuchtung'!E65)</f>
        <v/>
      </c>
      <c r="E62" t="str">
        <f>IF('EINGABE Straßenbeleuchtung'!F65="","",'EINGABE Straßenbeleuchtung'!F65)</f>
        <v/>
      </c>
      <c r="F62" t="e">
        <f>VLOOKUP(C62,Hilftabelle!$A$2:$B$8,2,0)</f>
        <v>#N/A</v>
      </c>
      <c r="G62" t="e">
        <f>VLOOKUP(D62,Hilftabelle!$C$2:$D$6,2,0)</f>
        <v>#N/A</v>
      </c>
      <c r="H62" t="e">
        <f t="shared" si="1"/>
        <v>#N/A</v>
      </c>
      <c r="I62" t="str">
        <f t="shared" si="2"/>
        <v/>
      </c>
      <c r="J62" s="42" t="str">
        <f>IF('EINGABE Straßenbeleuchtung'!H65="","",'EINGABE Straßenbeleuchtung'!H65)</f>
        <v/>
      </c>
      <c r="K62" s="42" t="str">
        <f>IF('EINGABE Straßenbeleuchtung'!I65="","",'EINGABE Straßenbeleuchtung'!I65)</f>
        <v/>
      </c>
      <c r="L62" t="str">
        <f t="shared" si="3"/>
        <v/>
      </c>
      <c r="M62" t="str">
        <f>IF('EINGABE Straßenbeleuchtung'!K65="","",'EINGABE Straßenbeleuchtung'!K65)</f>
        <v/>
      </c>
      <c r="N62" s="37" t="str">
        <f t="shared" si="4"/>
        <v/>
      </c>
      <c r="O62" s="37" t="str">
        <f t="shared" si="5"/>
        <v/>
      </c>
      <c r="P62" s="120" t="str">
        <f t="shared" si="6"/>
        <v/>
      </c>
      <c r="Q62" s="120" t="str">
        <f t="shared" si="15"/>
        <v/>
      </c>
      <c r="R62" s="120" t="e">
        <f t="shared" si="7"/>
        <v>#N/A</v>
      </c>
      <c r="S62" t="str">
        <f>IF('EINGABE Straßenbeleuchtung'!L65="","",'EINGABE Straßenbeleuchtung'!L65)</f>
        <v/>
      </c>
      <c r="T62" t="str">
        <f t="shared" si="8"/>
        <v/>
      </c>
      <c r="U62" s="133" t="str">
        <f t="shared" si="9"/>
        <v/>
      </c>
      <c r="V62" s="120" t="str">
        <f t="shared" si="10"/>
        <v/>
      </c>
      <c r="W62" s="35" t="str">
        <f t="shared" si="11"/>
        <v/>
      </c>
      <c r="X62" s="35" t="str">
        <f>IF('EINGABE Straßenbeleuchtung'!J65="","",'EINGABE Straßenbeleuchtung'!J65)</f>
        <v/>
      </c>
      <c r="Y62" t="str">
        <f>IF(X62="","",VLOOKUP(X62,'Hilfswerte Energiepreise'!$B$24:$F$26,2,FALSE))</f>
        <v/>
      </c>
      <c r="Z62" t="str">
        <f>IF(X62="","",VLOOKUP(X62,'Hilfswerte Energiepreise'!$B$24:$F$26,3,FALSE))</f>
        <v/>
      </c>
      <c r="AA62" t="str">
        <f>IF(X62="","",VLOOKUP(X62,'Hilfswerte Energiepreise'!$B$24:$F$26,4,FALSE))</f>
        <v/>
      </c>
      <c r="AB62" t="str">
        <f t="shared" si="12"/>
        <v/>
      </c>
      <c r="AC62" t="str">
        <f t="shared" si="13"/>
        <v/>
      </c>
      <c r="AD62" t="str">
        <f>IFERROR(VLOOKUP(X62,'Hilfswerte Energiepreise'!$B$4:$F$17,5,FALSE),"")</f>
        <v/>
      </c>
      <c r="AE62" t="str">
        <f t="shared" si="14"/>
        <v/>
      </c>
    </row>
    <row r="63" spans="1:31" x14ac:dyDescent="0.2">
      <c r="A63">
        <v>59</v>
      </c>
      <c r="B63" t="str">
        <f>IF('EINGABE Straßenbeleuchtung'!C66="","",'EINGABE Straßenbeleuchtung'!C66)</f>
        <v/>
      </c>
      <c r="C63" t="str">
        <f>IF('EINGABE Straßenbeleuchtung'!D66="","",'EINGABE Straßenbeleuchtung'!D66)</f>
        <v/>
      </c>
      <c r="D63" t="str">
        <f>IF('EINGABE Straßenbeleuchtung'!E66="","",'EINGABE Straßenbeleuchtung'!E66)</f>
        <v/>
      </c>
      <c r="E63" t="str">
        <f>IF('EINGABE Straßenbeleuchtung'!F66="","",'EINGABE Straßenbeleuchtung'!F66)</f>
        <v/>
      </c>
      <c r="F63" t="e">
        <f>VLOOKUP(C63,Hilftabelle!$A$2:$B$8,2,0)</f>
        <v>#N/A</v>
      </c>
      <c r="G63" t="e">
        <f>VLOOKUP(D63,Hilftabelle!$C$2:$D$6,2,0)</f>
        <v>#N/A</v>
      </c>
      <c r="H63" t="e">
        <f t="shared" si="1"/>
        <v>#N/A</v>
      </c>
      <c r="I63" t="str">
        <f t="shared" si="2"/>
        <v/>
      </c>
      <c r="J63" s="42" t="str">
        <f>IF('EINGABE Straßenbeleuchtung'!H66="","",'EINGABE Straßenbeleuchtung'!H66)</f>
        <v/>
      </c>
      <c r="K63" s="42" t="str">
        <f>IF('EINGABE Straßenbeleuchtung'!I66="","",'EINGABE Straßenbeleuchtung'!I66)</f>
        <v/>
      </c>
      <c r="L63" t="str">
        <f t="shared" si="3"/>
        <v/>
      </c>
      <c r="M63" t="str">
        <f>IF('EINGABE Straßenbeleuchtung'!K66="","",'EINGABE Straßenbeleuchtung'!K66)</f>
        <v/>
      </c>
      <c r="N63" s="37" t="str">
        <f t="shared" si="4"/>
        <v/>
      </c>
      <c r="O63" s="37" t="str">
        <f t="shared" si="5"/>
        <v/>
      </c>
      <c r="P63" s="120" t="str">
        <f t="shared" si="6"/>
        <v/>
      </c>
      <c r="Q63" s="120" t="str">
        <f t="shared" si="15"/>
        <v/>
      </c>
      <c r="R63" s="120" t="e">
        <f t="shared" si="7"/>
        <v>#N/A</v>
      </c>
      <c r="S63" t="str">
        <f>IF('EINGABE Straßenbeleuchtung'!L66="","",'EINGABE Straßenbeleuchtung'!L66)</f>
        <v/>
      </c>
      <c r="T63" t="str">
        <f t="shared" si="8"/>
        <v/>
      </c>
      <c r="U63" s="133" t="str">
        <f t="shared" si="9"/>
        <v/>
      </c>
      <c r="V63" s="120" t="str">
        <f t="shared" si="10"/>
        <v/>
      </c>
      <c r="W63" s="35" t="str">
        <f t="shared" si="11"/>
        <v/>
      </c>
      <c r="X63" s="35" t="str">
        <f>IF('EINGABE Straßenbeleuchtung'!J66="","",'EINGABE Straßenbeleuchtung'!J66)</f>
        <v/>
      </c>
      <c r="Y63" t="str">
        <f>IF(X63="","",VLOOKUP(X63,'Hilfswerte Energiepreise'!$B$24:$F$26,2,FALSE))</f>
        <v/>
      </c>
      <c r="Z63" t="str">
        <f>IF(X63="","",VLOOKUP(X63,'Hilfswerte Energiepreise'!$B$24:$F$26,3,FALSE))</f>
        <v/>
      </c>
      <c r="AA63" t="str">
        <f>IF(X63="","",VLOOKUP(X63,'Hilfswerte Energiepreise'!$B$24:$F$26,4,FALSE))</f>
        <v/>
      </c>
      <c r="AB63" t="str">
        <f t="shared" si="12"/>
        <v/>
      </c>
      <c r="AC63" t="str">
        <f t="shared" si="13"/>
        <v/>
      </c>
      <c r="AD63" t="str">
        <f>IFERROR(VLOOKUP(X63,'Hilfswerte Energiepreise'!$B$4:$F$17,5,FALSE),"")</f>
        <v/>
      </c>
      <c r="AE63" t="str">
        <f t="shared" si="14"/>
        <v/>
      </c>
    </row>
    <row r="64" spans="1:31" x14ac:dyDescent="0.2">
      <c r="A64">
        <v>60</v>
      </c>
      <c r="B64" t="str">
        <f>IF('EINGABE Straßenbeleuchtung'!C67="","",'EINGABE Straßenbeleuchtung'!C67)</f>
        <v/>
      </c>
      <c r="C64" t="str">
        <f>IF('EINGABE Straßenbeleuchtung'!D67="","",'EINGABE Straßenbeleuchtung'!D67)</f>
        <v/>
      </c>
      <c r="D64" t="str">
        <f>IF('EINGABE Straßenbeleuchtung'!E67="","",'EINGABE Straßenbeleuchtung'!E67)</f>
        <v/>
      </c>
      <c r="E64" t="str">
        <f>IF('EINGABE Straßenbeleuchtung'!F67="","",'EINGABE Straßenbeleuchtung'!F67)</f>
        <v/>
      </c>
      <c r="F64" t="e">
        <f>VLOOKUP(C64,Hilftabelle!$A$2:$B$8,2,0)</f>
        <v>#N/A</v>
      </c>
      <c r="G64" t="e">
        <f>VLOOKUP(D64,Hilftabelle!$C$2:$D$6,2,0)</f>
        <v>#N/A</v>
      </c>
      <c r="H64" t="e">
        <f t="shared" si="1"/>
        <v>#N/A</v>
      </c>
      <c r="I64" t="str">
        <f t="shared" si="2"/>
        <v/>
      </c>
      <c r="J64" s="42" t="str">
        <f>IF('EINGABE Straßenbeleuchtung'!H67="","",'EINGABE Straßenbeleuchtung'!H67)</f>
        <v/>
      </c>
      <c r="K64" s="42" t="str">
        <f>IF('EINGABE Straßenbeleuchtung'!I67="","",'EINGABE Straßenbeleuchtung'!I67)</f>
        <v/>
      </c>
      <c r="L64" t="str">
        <f t="shared" si="3"/>
        <v/>
      </c>
      <c r="M64" t="str">
        <f>IF('EINGABE Straßenbeleuchtung'!K67="","",'EINGABE Straßenbeleuchtung'!K67)</f>
        <v/>
      </c>
      <c r="N64" s="37" t="str">
        <f t="shared" si="4"/>
        <v/>
      </c>
      <c r="O64" s="37" t="str">
        <f t="shared" si="5"/>
        <v/>
      </c>
      <c r="P64" s="120" t="str">
        <f t="shared" si="6"/>
        <v/>
      </c>
      <c r="Q64" s="120" t="str">
        <f t="shared" si="15"/>
        <v/>
      </c>
      <c r="R64" s="120" t="e">
        <f t="shared" si="7"/>
        <v>#N/A</v>
      </c>
      <c r="S64" t="str">
        <f>IF('EINGABE Straßenbeleuchtung'!L67="","",'EINGABE Straßenbeleuchtung'!L67)</f>
        <v/>
      </c>
      <c r="T64" t="str">
        <f t="shared" si="8"/>
        <v/>
      </c>
      <c r="U64" s="133" t="str">
        <f t="shared" si="9"/>
        <v/>
      </c>
      <c r="V64" s="120" t="str">
        <f t="shared" si="10"/>
        <v/>
      </c>
      <c r="W64" s="35" t="str">
        <f t="shared" si="11"/>
        <v/>
      </c>
      <c r="X64" s="35" t="str">
        <f>IF('EINGABE Straßenbeleuchtung'!J67="","",'EINGABE Straßenbeleuchtung'!J67)</f>
        <v/>
      </c>
      <c r="Y64" t="str">
        <f>IF(X64="","",VLOOKUP(X64,'Hilfswerte Energiepreise'!$B$24:$F$26,2,FALSE))</f>
        <v/>
      </c>
      <c r="Z64" t="str">
        <f>IF(X64="","",VLOOKUP(X64,'Hilfswerte Energiepreise'!$B$24:$F$26,3,FALSE))</f>
        <v/>
      </c>
      <c r="AA64" t="str">
        <f>IF(X64="","",VLOOKUP(X64,'Hilfswerte Energiepreise'!$B$24:$F$26,4,FALSE))</f>
        <v/>
      </c>
      <c r="AB64" t="str">
        <f t="shared" si="12"/>
        <v/>
      </c>
      <c r="AC64" t="str">
        <f t="shared" si="13"/>
        <v/>
      </c>
      <c r="AD64" t="str">
        <f>IFERROR(VLOOKUP(X64,'Hilfswerte Energiepreise'!$B$4:$F$17,5,FALSE),"")</f>
        <v/>
      </c>
      <c r="AE64" t="str">
        <f t="shared" si="14"/>
        <v/>
      </c>
    </row>
    <row r="65" spans="1:31" x14ac:dyDescent="0.2">
      <c r="A65">
        <v>61</v>
      </c>
      <c r="B65" t="str">
        <f>IF('EINGABE Straßenbeleuchtung'!C68="","",'EINGABE Straßenbeleuchtung'!C68)</f>
        <v/>
      </c>
      <c r="C65" t="str">
        <f>IF('EINGABE Straßenbeleuchtung'!D68="","",'EINGABE Straßenbeleuchtung'!D68)</f>
        <v/>
      </c>
      <c r="D65" t="str">
        <f>IF('EINGABE Straßenbeleuchtung'!E68="","",'EINGABE Straßenbeleuchtung'!E68)</f>
        <v/>
      </c>
      <c r="E65" t="str">
        <f>IF('EINGABE Straßenbeleuchtung'!F68="","",'EINGABE Straßenbeleuchtung'!F68)</f>
        <v/>
      </c>
      <c r="F65" t="e">
        <f>VLOOKUP(C65,Hilftabelle!$A$2:$B$8,2,0)</f>
        <v>#N/A</v>
      </c>
      <c r="G65" t="e">
        <f>VLOOKUP(D65,Hilftabelle!$C$2:$D$6,2,0)</f>
        <v>#N/A</v>
      </c>
      <c r="H65" t="e">
        <f t="shared" si="1"/>
        <v>#N/A</v>
      </c>
      <c r="I65" t="str">
        <f t="shared" si="2"/>
        <v/>
      </c>
      <c r="J65" s="42" t="str">
        <f>IF('EINGABE Straßenbeleuchtung'!H68="","",'EINGABE Straßenbeleuchtung'!H68)</f>
        <v/>
      </c>
      <c r="K65" s="42" t="str">
        <f>IF('EINGABE Straßenbeleuchtung'!I68="","",'EINGABE Straßenbeleuchtung'!I68)</f>
        <v/>
      </c>
      <c r="L65" t="str">
        <f t="shared" si="3"/>
        <v/>
      </c>
      <c r="M65" t="str">
        <f>IF('EINGABE Straßenbeleuchtung'!K68="","",'EINGABE Straßenbeleuchtung'!K68)</f>
        <v/>
      </c>
      <c r="N65" s="37" t="str">
        <f t="shared" si="4"/>
        <v/>
      </c>
      <c r="O65" s="37" t="str">
        <f t="shared" si="5"/>
        <v/>
      </c>
      <c r="P65" s="120" t="str">
        <f t="shared" si="6"/>
        <v/>
      </c>
      <c r="Q65" s="120" t="str">
        <f t="shared" si="15"/>
        <v/>
      </c>
      <c r="R65" s="120" t="e">
        <f t="shared" si="7"/>
        <v>#N/A</v>
      </c>
      <c r="S65" t="str">
        <f>IF('EINGABE Straßenbeleuchtung'!L68="","",'EINGABE Straßenbeleuchtung'!L68)</f>
        <v/>
      </c>
      <c r="T65" t="str">
        <f t="shared" si="8"/>
        <v/>
      </c>
      <c r="U65" s="133" t="str">
        <f t="shared" si="9"/>
        <v/>
      </c>
      <c r="V65" s="120" t="str">
        <f t="shared" si="10"/>
        <v/>
      </c>
      <c r="W65" s="35" t="str">
        <f t="shared" si="11"/>
        <v/>
      </c>
      <c r="X65" s="35" t="str">
        <f>IF('EINGABE Straßenbeleuchtung'!J68="","",'EINGABE Straßenbeleuchtung'!J68)</f>
        <v/>
      </c>
      <c r="Y65" t="str">
        <f>IF(X65="","",VLOOKUP(X65,'Hilfswerte Energiepreise'!$B$24:$F$26,2,FALSE))</f>
        <v/>
      </c>
      <c r="Z65" t="str">
        <f>IF(X65="","",VLOOKUP(X65,'Hilfswerte Energiepreise'!$B$24:$F$26,3,FALSE))</f>
        <v/>
      </c>
      <c r="AA65" t="str">
        <f>IF(X65="","",VLOOKUP(X65,'Hilfswerte Energiepreise'!$B$24:$F$26,4,FALSE))</f>
        <v/>
      </c>
      <c r="AB65" t="str">
        <f t="shared" si="12"/>
        <v/>
      </c>
      <c r="AC65" t="str">
        <f t="shared" si="13"/>
        <v/>
      </c>
      <c r="AD65" t="str">
        <f>IFERROR(VLOOKUP(X65,'Hilfswerte Energiepreise'!$B$4:$F$17,5,FALSE),"")</f>
        <v/>
      </c>
      <c r="AE65" t="str">
        <f t="shared" si="14"/>
        <v/>
      </c>
    </row>
    <row r="66" spans="1:31" x14ac:dyDescent="0.2">
      <c r="A66">
        <v>62</v>
      </c>
      <c r="B66" t="str">
        <f>IF('EINGABE Straßenbeleuchtung'!C69="","",'EINGABE Straßenbeleuchtung'!C69)</f>
        <v/>
      </c>
      <c r="C66" t="str">
        <f>IF('EINGABE Straßenbeleuchtung'!D69="","",'EINGABE Straßenbeleuchtung'!D69)</f>
        <v/>
      </c>
      <c r="D66" t="str">
        <f>IF('EINGABE Straßenbeleuchtung'!E69="","",'EINGABE Straßenbeleuchtung'!E69)</f>
        <v/>
      </c>
      <c r="E66" t="str">
        <f>IF('EINGABE Straßenbeleuchtung'!F69="","",'EINGABE Straßenbeleuchtung'!F69)</f>
        <v/>
      </c>
      <c r="F66" t="e">
        <f>VLOOKUP(C66,Hilftabelle!$A$2:$B$8,2,0)</f>
        <v>#N/A</v>
      </c>
      <c r="G66" t="e">
        <f>VLOOKUP(D66,Hilftabelle!$C$2:$D$6,2,0)</f>
        <v>#N/A</v>
      </c>
      <c r="H66" t="e">
        <f t="shared" si="1"/>
        <v>#N/A</v>
      </c>
      <c r="I66" t="str">
        <f t="shared" si="2"/>
        <v/>
      </c>
      <c r="J66" s="42" t="str">
        <f>IF('EINGABE Straßenbeleuchtung'!H69="","",'EINGABE Straßenbeleuchtung'!H69)</f>
        <v/>
      </c>
      <c r="K66" s="42" t="str">
        <f>IF('EINGABE Straßenbeleuchtung'!I69="","",'EINGABE Straßenbeleuchtung'!I69)</f>
        <v/>
      </c>
      <c r="L66" t="str">
        <f t="shared" si="3"/>
        <v/>
      </c>
      <c r="M66" t="str">
        <f>IF('EINGABE Straßenbeleuchtung'!K69="","",'EINGABE Straßenbeleuchtung'!K69)</f>
        <v/>
      </c>
      <c r="N66" s="37" t="str">
        <f t="shared" si="4"/>
        <v/>
      </c>
      <c r="O66" s="37" t="str">
        <f t="shared" si="5"/>
        <v/>
      </c>
      <c r="P66" s="120" t="str">
        <f t="shared" si="6"/>
        <v/>
      </c>
      <c r="Q66" s="120" t="str">
        <f t="shared" si="15"/>
        <v/>
      </c>
      <c r="R66" s="120" t="e">
        <f t="shared" si="7"/>
        <v>#N/A</v>
      </c>
      <c r="S66" t="str">
        <f>IF('EINGABE Straßenbeleuchtung'!L69="","",'EINGABE Straßenbeleuchtung'!L69)</f>
        <v/>
      </c>
      <c r="T66" t="str">
        <f t="shared" si="8"/>
        <v/>
      </c>
      <c r="U66" s="133" t="str">
        <f t="shared" si="9"/>
        <v/>
      </c>
      <c r="V66" s="120" t="str">
        <f t="shared" si="10"/>
        <v/>
      </c>
      <c r="W66" s="35" t="str">
        <f t="shared" si="11"/>
        <v/>
      </c>
      <c r="X66" s="35" t="str">
        <f>IF('EINGABE Straßenbeleuchtung'!J69="","",'EINGABE Straßenbeleuchtung'!J69)</f>
        <v/>
      </c>
      <c r="Y66" t="str">
        <f>IF(X66="","",VLOOKUP(X66,'Hilfswerte Energiepreise'!$B$24:$F$26,2,FALSE))</f>
        <v/>
      </c>
      <c r="Z66" t="str">
        <f>IF(X66="","",VLOOKUP(X66,'Hilfswerte Energiepreise'!$B$24:$F$26,3,FALSE))</f>
        <v/>
      </c>
      <c r="AA66" t="str">
        <f>IF(X66="","",VLOOKUP(X66,'Hilfswerte Energiepreise'!$B$24:$F$26,4,FALSE))</f>
        <v/>
      </c>
      <c r="AB66" t="str">
        <f t="shared" si="12"/>
        <v/>
      </c>
      <c r="AC66" t="str">
        <f t="shared" si="13"/>
        <v/>
      </c>
      <c r="AD66" t="str">
        <f>IFERROR(VLOOKUP(X66,'Hilfswerte Energiepreise'!$B$4:$F$17,5,FALSE),"")</f>
        <v/>
      </c>
      <c r="AE66" t="str">
        <f t="shared" si="14"/>
        <v/>
      </c>
    </row>
    <row r="67" spans="1:31" x14ac:dyDescent="0.2">
      <c r="A67">
        <v>63</v>
      </c>
      <c r="B67" t="str">
        <f>IF('EINGABE Straßenbeleuchtung'!C70="","",'EINGABE Straßenbeleuchtung'!C70)</f>
        <v/>
      </c>
      <c r="C67" t="str">
        <f>IF('EINGABE Straßenbeleuchtung'!D70="","",'EINGABE Straßenbeleuchtung'!D70)</f>
        <v/>
      </c>
      <c r="D67" t="str">
        <f>IF('EINGABE Straßenbeleuchtung'!E70="","",'EINGABE Straßenbeleuchtung'!E70)</f>
        <v/>
      </c>
      <c r="E67" t="str">
        <f>IF('EINGABE Straßenbeleuchtung'!F70="","",'EINGABE Straßenbeleuchtung'!F70)</f>
        <v/>
      </c>
      <c r="F67" t="e">
        <f>VLOOKUP(C67,Hilftabelle!$A$2:$B$8,2,0)</f>
        <v>#N/A</v>
      </c>
      <c r="G67" t="e">
        <f>VLOOKUP(D67,Hilftabelle!$C$2:$D$6,2,0)</f>
        <v>#N/A</v>
      </c>
      <c r="H67" t="e">
        <f t="shared" si="1"/>
        <v>#N/A</v>
      </c>
      <c r="I67" t="str">
        <f t="shared" si="2"/>
        <v/>
      </c>
      <c r="J67" s="42" t="str">
        <f>IF('EINGABE Straßenbeleuchtung'!H70="","",'EINGABE Straßenbeleuchtung'!H70)</f>
        <v/>
      </c>
      <c r="K67" s="42" t="str">
        <f>IF('EINGABE Straßenbeleuchtung'!I70="","",'EINGABE Straßenbeleuchtung'!I70)</f>
        <v/>
      </c>
      <c r="L67" t="str">
        <f t="shared" si="3"/>
        <v/>
      </c>
      <c r="M67" t="str">
        <f>IF('EINGABE Straßenbeleuchtung'!K70="","",'EINGABE Straßenbeleuchtung'!K70)</f>
        <v/>
      </c>
      <c r="N67" s="37" t="str">
        <f t="shared" si="4"/>
        <v/>
      </c>
      <c r="O67" s="37" t="str">
        <f t="shared" si="5"/>
        <v/>
      </c>
      <c r="P67" s="120" t="str">
        <f t="shared" si="6"/>
        <v/>
      </c>
      <c r="Q67" s="120" t="str">
        <f t="shared" si="15"/>
        <v/>
      </c>
      <c r="R67" s="120" t="e">
        <f t="shared" si="7"/>
        <v>#N/A</v>
      </c>
      <c r="S67" t="str">
        <f>IF('EINGABE Straßenbeleuchtung'!L70="","",'EINGABE Straßenbeleuchtung'!L70)</f>
        <v/>
      </c>
      <c r="T67" t="str">
        <f t="shared" si="8"/>
        <v/>
      </c>
      <c r="U67" s="133" t="str">
        <f t="shared" si="9"/>
        <v/>
      </c>
      <c r="V67" s="120" t="str">
        <f t="shared" si="10"/>
        <v/>
      </c>
      <c r="W67" s="35" t="str">
        <f t="shared" si="11"/>
        <v/>
      </c>
      <c r="X67" s="35" t="str">
        <f>IF('EINGABE Straßenbeleuchtung'!J70="","",'EINGABE Straßenbeleuchtung'!J70)</f>
        <v/>
      </c>
      <c r="Y67" t="str">
        <f>IF(X67="","",VLOOKUP(X67,'Hilfswerte Energiepreise'!$B$24:$F$26,2,FALSE))</f>
        <v/>
      </c>
      <c r="Z67" t="str">
        <f>IF(X67="","",VLOOKUP(X67,'Hilfswerte Energiepreise'!$B$24:$F$26,3,FALSE))</f>
        <v/>
      </c>
      <c r="AA67" t="str">
        <f>IF(X67="","",VLOOKUP(X67,'Hilfswerte Energiepreise'!$B$24:$F$26,4,FALSE))</f>
        <v/>
      </c>
      <c r="AB67" t="str">
        <f t="shared" si="12"/>
        <v/>
      </c>
      <c r="AC67" t="str">
        <f t="shared" si="13"/>
        <v/>
      </c>
      <c r="AD67" t="str">
        <f>IFERROR(VLOOKUP(X67,'Hilfswerte Energiepreise'!$B$4:$F$17,5,FALSE),"")</f>
        <v/>
      </c>
      <c r="AE67" t="str">
        <f t="shared" si="14"/>
        <v/>
      </c>
    </row>
    <row r="68" spans="1:31" x14ac:dyDescent="0.2">
      <c r="A68">
        <v>64</v>
      </c>
      <c r="B68" t="str">
        <f>IF('EINGABE Straßenbeleuchtung'!C71="","",'EINGABE Straßenbeleuchtung'!C71)</f>
        <v/>
      </c>
      <c r="C68" t="str">
        <f>IF('EINGABE Straßenbeleuchtung'!D71="","",'EINGABE Straßenbeleuchtung'!D71)</f>
        <v/>
      </c>
      <c r="D68" t="str">
        <f>IF('EINGABE Straßenbeleuchtung'!E71="","",'EINGABE Straßenbeleuchtung'!E71)</f>
        <v/>
      </c>
      <c r="E68" t="str">
        <f>IF('EINGABE Straßenbeleuchtung'!F71="","",'EINGABE Straßenbeleuchtung'!F71)</f>
        <v/>
      </c>
      <c r="F68" t="e">
        <f>VLOOKUP(C68,Hilftabelle!$A$2:$B$8,2,0)</f>
        <v>#N/A</v>
      </c>
      <c r="G68" t="e">
        <f>VLOOKUP(D68,Hilftabelle!$C$2:$D$6,2,0)</f>
        <v>#N/A</v>
      </c>
      <c r="H68" t="e">
        <f t="shared" si="1"/>
        <v>#N/A</v>
      </c>
      <c r="I68" t="str">
        <f t="shared" si="2"/>
        <v/>
      </c>
      <c r="J68" s="42" t="str">
        <f>IF('EINGABE Straßenbeleuchtung'!H71="","",'EINGABE Straßenbeleuchtung'!H71)</f>
        <v/>
      </c>
      <c r="K68" s="42" t="str">
        <f>IF('EINGABE Straßenbeleuchtung'!I71="","",'EINGABE Straßenbeleuchtung'!I71)</f>
        <v/>
      </c>
      <c r="L68" t="str">
        <f t="shared" si="3"/>
        <v/>
      </c>
      <c r="M68" t="str">
        <f>IF('EINGABE Straßenbeleuchtung'!K71="","",'EINGABE Straßenbeleuchtung'!K71)</f>
        <v/>
      </c>
      <c r="N68" s="37" t="str">
        <f t="shared" si="4"/>
        <v/>
      </c>
      <c r="O68" s="37" t="str">
        <f t="shared" si="5"/>
        <v/>
      </c>
      <c r="P68" s="120" t="str">
        <f t="shared" si="6"/>
        <v/>
      </c>
      <c r="Q68" s="120" t="str">
        <f t="shared" si="15"/>
        <v/>
      </c>
      <c r="R68" s="120" t="e">
        <f t="shared" si="7"/>
        <v>#N/A</v>
      </c>
      <c r="S68" t="str">
        <f>IF('EINGABE Straßenbeleuchtung'!L71="","",'EINGABE Straßenbeleuchtung'!L71)</f>
        <v/>
      </c>
      <c r="T68" t="str">
        <f t="shared" si="8"/>
        <v/>
      </c>
      <c r="U68" s="133" t="str">
        <f t="shared" si="9"/>
        <v/>
      </c>
      <c r="V68" s="120" t="str">
        <f t="shared" si="10"/>
        <v/>
      </c>
      <c r="W68" s="35" t="str">
        <f t="shared" si="11"/>
        <v/>
      </c>
      <c r="X68" s="35" t="str">
        <f>IF('EINGABE Straßenbeleuchtung'!J71="","",'EINGABE Straßenbeleuchtung'!J71)</f>
        <v/>
      </c>
      <c r="Y68" t="str">
        <f>IF(X68="","",VLOOKUP(X68,'Hilfswerte Energiepreise'!$B$24:$F$26,2,FALSE))</f>
        <v/>
      </c>
      <c r="Z68" t="str">
        <f>IF(X68="","",VLOOKUP(X68,'Hilfswerte Energiepreise'!$B$24:$F$26,3,FALSE))</f>
        <v/>
      </c>
      <c r="AA68" t="str">
        <f>IF(X68="","",VLOOKUP(X68,'Hilfswerte Energiepreise'!$B$24:$F$26,4,FALSE))</f>
        <v/>
      </c>
      <c r="AB68" t="str">
        <f t="shared" si="12"/>
        <v/>
      </c>
      <c r="AC68" t="str">
        <f t="shared" si="13"/>
        <v/>
      </c>
      <c r="AD68" t="str">
        <f>IFERROR(VLOOKUP(X68,'Hilfswerte Energiepreise'!$B$4:$F$17,5,FALSE),"")</f>
        <v/>
      </c>
      <c r="AE68" t="str">
        <f t="shared" si="14"/>
        <v/>
      </c>
    </row>
    <row r="69" spans="1:31" x14ac:dyDescent="0.2">
      <c r="A69">
        <v>65</v>
      </c>
      <c r="B69" t="str">
        <f>IF('EINGABE Straßenbeleuchtung'!C72="","",'EINGABE Straßenbeleuchtung'!C72)</f>
        <v/>
      </c>
      <c r="C69" t="str">
        <f>IF('EINGABE Straßenbeleuchtung'!D72="","",'EINGABE Straßenbeleuchtung'!D72)</f>
        <v/>
      </c>
      <c r="D69" t="str">
        <f>IF('EINGABE Straßenbeleuchtung'!E72="","",'EINGABE Straßenbeleuchtung'!E72)</f>
        <v/>
      </c>
      <c r="E69" t="str">
        <f>IF('EINGABE Straßenbeleuchtung'!F72="","",'EINGABE Straßenbeleuchtung'!F72)</f>
        <v/>
      </c>
      <c r="F69" t="e">
        <f>VLOOKUP(C69,Hilftabelle!$A$2:$B$8,2,0)</f>
        <v>#N/A</v>
      </c>
      <c r="G69" t="e">
        <f>VLOOKUP(D69,Hilftabelle!$C$2:$D$6,2,0)</f>
        <v>#N/A</v>
      </c>
      <c r="H69" t="e">
        <f t="shared" si="1"/>
        <v>#N/A</v>
      </c>
      <c r="I69" t="str">
        <f t="shared" si="2"/>
        <v/>
      </c>
      <c r="J69" s="42" t="str">
        <f>IF('EINGABE Straßenbeleuchtung'!H72="","",'EINGABE Straßenbeleuchtung'!H72)</f>
        <v/>
      </c>
      <c r="K69" s="42" t="str">
        <f>IF('EINGABE Straßenbeleuchtung'!I72="","",'EINGABE Straßenbeleuchtung'!I72)</f>
        <v/>
      </c>
      <c r="L69" t="str">
        <f t="shared" si="3"/>
        <v/>
      </c>
      <c r="M69" t="str">
        <f>IF('EINGABE Straßenbeleuchtung'!K72="","",'EINGABE Straßenbeleuchtung'!K72)</f>
        <v/>
      </c>
      <c r="N69" s="37" t="str">
        <f t="shared" si="4"/>
        <v/>
      </c>
      <c r="O69" s="37" t="str">
        <f t="shared" si="5"/>
        <v/>
      </c>
      <c r="P69" s="120" t="str">
        <f t="shared" si="6"/>
        <v/>
      </c>
      <c r="Q69" s="120" t="str">
        <f t="shared" ref="Q69:Q100" si="16">IFERROR(N69/D69,"")</f>
        <v/>
      </c>
      <c r="R69" s="120" t="e">
        <f t="shared" si="7"/>
        <v>#N/A</v>
      </c>
      <c r="S69" t="str">
        <f>IF('EINGABE Straßenbeleuchtung'!L72="","",'EINGABE Straßenbeleuchtung'!L72)</f>
        <v/>
      </c>
      <c r="T69" t="str">
        <f t="shared" si="8"/>
        <v/>
      </c>
      <c r="U69" s="133" t="str">
        <f t="shared" si="9"/>
        <v/>
      </c>
      <c r="V69" s="120" t="str">
        <f t="shared" si="10"/>
        <v/>
      </c>
      <c r="W69" s="35" t="str">
        <f t="shared" si="11"/>
        <v/>
      </c>
      <c r="X69" s="35" t="str">
        <f>IF('EINGABE Straßenbeleuchtung'!J72="","",'EINGABE Straßenbeleuchtung'!J72)</f>
        <v/>
      </c>
      <c r="Y69" t="str">
        <f>IF(X69="","",VLOOKUP(X69,'Hilfswerte Energiepreise'!$B$24:$F$26,2,FALSE))</f>
        <v/>
      </c>
      <c r="Z69" t="str">
        <f>IF(X69="","",VLOOKUP(X69,'Hilfswerte Energiepreise'!$B$24:$F$26,3,FALSE))</f>
        <v/>
      </c>
      <c r="AA69" t="str">
        <f>IF(X69="","",VLOOKUP(X69,'Hilfswerte Energiepreise'!$B$24:$F$26,4,FALSE))</f>
        <v/>
      </c>
      <c r="AB69" t="str">
        <f t="shared" si="12"/>
        <v/>
      </c>
      <c r="AC69" t="str">
        <f t="shared" si="13"/>
        <v/>
      </c>
      <c r="AD69" t="str">
        <f>IFERROR(VLOOKUP(X69,'Hilfswerte Energiepreise'!$B$4:$F$17,5,FALSE),"")</f>
        <v/>
      </c>
      <c r="AE69" t="str">
        <f t="shared" si="14"/>
        <v/>
      </c>
    </row>
    <row r="70" spans="1:31" x14ac:dyDescent="0.2">
      <c r="A70">
        <v>66</v>
      </c>
      <c r="B70" t="str">
        <f>IF('EINGABE Straßenbeleuchtung'!C73="","",'EINGABE Straßenbeleuchtung'!C73)</f>
        <v/>
      </c>
      <c r="C70" t="str">
        <f>IF('EINGABE Straßenbeleuchtung'!D73="","",'EINGABE Straßenbeleuchtung'!D73)</f>
        <v/>
      </c>
      <c r="D70" t="str">
        <f>IF('EINGABE Straßenbeleuchtung'!E73="","",'EINGABE Straßenbeleuchtung'!E73)</f>
        <v/>
      </c>
      <c r="E70" t="str">
        <f>IF('EINGABE Straßenbeleuchtung'!F73="","",'EINGABE Straßenbeleuchtung'!F73)</f>
        <v/>
      </c>
      <c r="F70" t="e">
        <f>VLOOKUP(C70,Hilftabelle!$A$2:$B$8,2,0)</f>
        <v>#N/A</v>
      </c>
      <c r="G70" t="e">
        <f>VLOOKUP(D70,Hilftabelle!$C$2:$D$6,2,0)</f>
        <v>#N/A</v>
      </c>
      <c r="H70" t="e">
        <f t="shared" ref="H70:H133" si="17">F70+G70</f>
        <v>#N/A</v>
      </c>
      <c r="I70" t="str">
        <f t="shared" ref="I70:I133" si="18">IFERROR(IF(H70&lt;1,"zwingender Handlungsbedarf", IF(H70&lt;=3,"mittlerer Handlungsbedarf","entspricht aktuellem Stand")),"")</f>
        <v/>
      </c>
      <c r="J70" s="42" t="str">
        <f>IF('EINGABE Straßenbeleuchtung'!H73="","",'EINGABE Straßenbeleuchtung'!H73)</f>
        <v/>
      </c>
      <c r="K70" s="42" t="str">
        <f>IF('EINGABE Straßenbeleuchtung'!I73="","",'EINGABE Straßenbeleuchtung'!I73)</f>
        <v/>
      </c>
      <c r="L70" t="str">
        <f t="shared" ref="L70:L133" si="19">IF(J70="","",DATEDIF(J70,K70,"d")+1)</f>
        <v/>
      </c>
      <c r="M70" t="str">
        <f>IF('EINGABE Straßenbeleuchtung'!K73="","",'EINGABE Straßenbeleuchtung'!K73)</f>
        <v/>
      </c>
      <c r="N70" s="37" t="str">
        <f t="shared" ref="N70:N133" si="20">IFERROR(IF(M70="","",M70*(365/L70)),"")</f>
        <v/>
      </c>
      <c r="O70" s="37" t="str">
        <f t="shared" ref="O70:O133" si="21">IFERROR(N70/E70,"")</f>
        <v/>
      </c>
      <c r="P70" s="120" t="str">
        <f t="shared" ref="P70:P133" si="22">IFERROR(N70/SUM($N$5:$N$154),"")</f>
        <v/>
      </c>
      <c r="Q70" s="120" t="str">
        <f t="shared" si="16"/>
        <v/>
      </c>
      <c r="R70" s="120" t="e">
        <f t="shared" ref="R70:R133" si="23">IFERROR(IF(Q70="",NA(),Q70),NA())</f>
        <v>#N/A</v>
      </c>
      <c r="S70" t="str">
        <f>IF('EINGABE Straßenbeleuchtung'!L73="","",'EINGABE Straßenbeleuchtung'!L73)</f>
        <v/>
      </c>
      <c r="T70" t="str">
        <f t="shared" ref="T70:T133" si="24">IFERROR(S70/M70,"")</f>
        <v/>
      </c>
      <c r="U70" s="133" t="str">
        <f t="shared" ref="U70:U133" si="25">IFERROR(IF(S70="","",S70*(365/L70)),"")</f>
        <v/>
      </c>
      <c r="V70" s="120" t="str">
        <f t="shared" ref="V70:V133" si="26">IFERROR(U70/SUM($U$5:$U$154),"")</f>
        <v/>
      </c>
      <c r="W70" s="35" t="str">
        <f t="shared" ref="W70:W133" si="27">IFERROR(T70*100,"")</f>
        <v/>
      </c>
      <c r="X70" s="35" t="str">
        <f>IF('EINGABE Straßenbeleuchtung'!J73="","",'EINGABE Straßenbeleuchtung'!J73)</f>
        <v/>
      </c>
      <c r="Y70" t="str">
        <f>IF(X70="","",VLOOKUP(X70,'Hilfswerte Energiepreise'!$B$24:$F$26,2,FALSE))</f>
        <v/>
      </c>
      <c r="Z70" t="str">
        <f>IF(X70="","",VLOOKUP(X70,'Hilfswerte Energiepreise'!$B$24:$F$26,3,FALSE))</f>
        <v/>
      </c>
      <c r="AA70" t="str">
        <f>IF(X70="","",VLOOKUP(X70,'Hilfswerte Energiepreise'!$B$24:$F$26,4,FALSE))</f>
        <v/>
      </c>
      <c r="AB70" t="str">
        <f t="shared" ref="AB70:AB133" si="28">IFERROR(IF(OR(X70="",AA70=0),"",FIXED(AA70,1) &amp; " | " &amp; FIXED(Z70,1) &amp; " | " &amp; FIXED(Y70,1) &amp; " ct/kWh"),"")</f>
        <v/>
      </c>
      <c r="AC70" t="str">
        <f t="shared" ref="AC70:AC133" si="29">IFERROR(IF(OR(W70="",AB70=""),"",IF(W70&lt;AA70,"gut",IF(AND(W70&gt;AA70,W70&lt;Z70),"gut",IF(AND(W70&gt;Z70,W70&lt;Y70),"mittel",IF(W70&gt;Y70,"schlecht"))))),"")</f>
        <v/>
      </c>
      <c r="AD70" t="str">
        <f>IFERROR(VLOOKUP(X70,'Hilfswerte Energiepreise'!$B$4:$F$17,5,FALSE),"")</f>
        <v/>
      </c>
      <c r="AE70" t="str">
        <f t="shared" ref="AE70:AE133" si="30">IFERROR(AD70*N70/1000000,"")</f>
        <v/>
      </c>
    </row>
    <row r="71" spans="1:31" x14ac:dyDescent="0.2">
      <c r="A71">
        <v>67</v>
      </c>
      <c r="B71" t="str">
        <f>IF('EINGABE Straßenbeleuchtung'!C74="","",'EINGABE Straßenbeleuchtung'!C74)</f>
        <v/>
      </c>
      <c r="C71" t="str">
        <f>IF('EINGABE Straßenbeleuchtung'!D74="","",'EINGABE Straßenbeleuchtung'!D74)</f>
        <v/>
      </c>
      <c r="D71" t="str">
        <f>IF('EINGABE Straßenbeleuchtung'!E74="","",'EINGABE Straßenbeleuchtung'!E74)</f>
        <v/>
      </c>
      <c r="E71" t="str">
        <f>IF('EINGABE Straßenbeleuchtung'!F74="","",'EINGABE Straßenbeleuchtung'!F74)</f>
        <v/>
      </c>
      <c r="F71" t="e">
        <f>VLOOKUP(C71,Hilftabelle!$A$2:$B$8,2,0)</f>
        <v>#N/A</v>
      </c>
      <c r="G71" t="e">
        <f>VLOOKUP(D71,Hilftabelle!$C$2:$D$6,2,0)</f>
        <v>#N/A</v>
      </c>
      <c r="H71" t="e">
        <f t="shared" si="17"/>
        <v>#N/A</v>
      </c>
      <c r="I71" t="str">
        <f t="shared" si="18"/>
        <v/>
      </c>
      <c r="J71" s="42" t="str">
        <f>IF('EINGABE Straßenbeleuchtung'!H74="","",'EINGABE Straßenbeleuchtung'!H74)</f>
        <v/>
      </c>
      <c r="K71" s="42" t="str">
        <f>IF('EINGABE Straßenbeleuchtung'!I74="","",'EINGABE Straßenbeleuchtung'!I74)</f>
        <v/>
      </c>
      <c r="L71" t="str">
        <f t="shared" si="19"/>
        <v/>
      </c>
      <c r="M71" t="str">
        <f>IF('EINGABE Straßenbeleuchtung'!K74="","",'EINGABE Straßenbeleuchtung'!K74)</f>
        <v/>
      </c>
      <c r="N71" s="37" t="str">
        <f t="shared" si="20"/>
        <v/>
      </c>
      <c r="O71" s="37" t="str">
        <f t="shared" si="21"/>
        <v/>
      </c>
      <c r="P71" s="120" t="str">
        <f t="shared" si="22"/>
        <v/>
      </c>
      <c r="Q71" s="120" t="str">
        <f t="shared" si="16"/>
        <v/>
      </c>
      <c r="R71" s="120" t="e">
        <f t="shared" si="23"/>
        <v>#N/A</v>
      </c>
      <c r="S71" t="str">
        <f>IF('EINGABE Straßenbeleuchtung'!L74="","",'EINGABE Straßenbeleuchtung'!L74)</f>
        <v/>
      </c>
      <c r="T71" t="str">
        <f t="shared" si="24"/>
        <v/>
      </c>
      <c r="U71" s="133" t="str">
        <f t="shared" si="25"/>
        <v/>
      </c>
      <c r="V71" s="120" t="str">
        <f t="shared" si="26"/>
        <v/>
      </c>
      <c r="W71" s="35" t="str">
        <f t="shared" si="27"/>
        <v/>
      </c>
      <c r="X71" s="35" t="str">
        <f>IF('EINGABE Straßenbeleuchtung'!J74="","",'EINGABE Straßenbeleuchtung'!J74)</f>
        <v/>
      </c>
      <c r="Y71" t="str">
        <f>IF(X71="","",VLOOKUP(X71,'Hilfswerte Energiepreise'!$B$24:$F$26,2,FALSE))</f>
        <v/>
      </c>
      <c r="Z71" t="str">
        <f>IF(X71="","",VLOOKUP(X71,'Hilfswerte Energiepreise'!$B$24:$F$26,3,FALSE))</f>
        <v/>
      </c>
      <c r="AA71" t="str">
        <f>IF(X71="","",VLOOKUP(X71,'Hilfswerte Energiepreise'!$B$24:$F$26,4,FALSE))</f>
        <v/>
      </c>
      <c r="AB71" t="str">
        <f t="shared" si="28"/>
        <v/>
      </c>
      <c r="AC71" t="str">
        <f t="shared" si="29"/>
        <v/>
      </c>
      <c r="AD71" t="str">
        <f>IFERROR(VLOOKUP(X71,'Hilfswerte Energiepreise'!$B$4:$F$17,5,FALSE),"")</f>
        <v/>
      </c>
      <c r="AE71" t="str">
        <f t="shared" si="30"/>
        <v/>
      </c>
    </row>
    <row r="72" spans="1:31" x14ac:dyDescent="0.2">
      <c r="A72">
        <v>68</v>
      </c>
      <c r="B72" t="str">
        <f>IF('EINGABE Straßenbeleuchtung'!C75="","",'EINGABE Straßenbeleuchtung'!C75)</f>
        <v/>
      </c>
      <c r="C72" t="str">
        <f>IF('EINGABE Straßenbeleuchtung'!D75="","",'EINGABE Straßenbeleuchtung'!D75)</f>
        <v/>
      </c>
      <c r="D72" t="str">
        <f>IF('EINGABE Straßenbeleuchtung'!E75="","",'EINGABE Straßenbeleuchtung'!E75)</f>
        <v/>
      </c>
      <c r="E72" t="str">
        <f>IF('EINGABE Straßenbeleuchtung'!F75="","",'EINGABE Straßenbeleuchtung'!F75)</f>
        <v/>
      </c>
      <c r="F72" t="e">
        <f>VLOOKUP(C72,Hilftabelle!$A$2:$B$8,2,0)</f>
        <v>#N/A</v>
      </c>
      <c r="G72" t="e">
        <f>VLOOKUP(D72,Hilftabelle!$C$2:$D$6,2,0)</f>
        <v>#N/A</v>
      </c>
      <c r="H72" t="e">
        <f t="shared" si="17"/>
        <v>#N/A</v>
      </c>
      <c r="I72" t="str">
        <f t="shared" si="18"/>
        <v/>
      </c>
      <c r="J72" s="42" t="str">
        <f>IF('EINGABE Straßenbeleuchtung'!H75="","",'EINGABE Straßenbeleuchtung'!H75)</f>
        <v/>
      </c>
      <c r="K72" s="42" t="str">
        <f>IF('EINGABE Straßenbeleuchtung'!I75="","",'EINGABE Straßenbeleuchtung'!I75)</f>
        <v/>
      </c>
      <c r="L72" t="str">
        <f t="shared" si="19"/>
        <v/>
      </c>
      <c r="M72" t="str">
        <f>IF('EINGABE Straßenbeleuchtung'!K75="","",'EINGABE Straßenbeleuchtung'!K75)</f>
        <v/>
      </c>
      <c r="N72" s="37" t="str">
        <f t="shared" si="20"/>
        <v/>
      </c>
      <c r="O72" s="37" t="str">
        <f t="shared" si="21"/>
        <v/>
      </c>
      <c r="P72" s="120" t="str">
        <f t="shared" si="22"/>
        <v/>
      </c>
      <c r="Q72" s="120" t="str">
        <f t="shared" si="16"/>
        <v/>
      </c>
      <c r="R72" s="120" t="e">
        <f t="shared" si="23"/>
        <v>#N/A</v>
      </c>
      <c r="S72" t="str">
        <f>IF('EINGABE Straßenbeleuchtung'!L75="","",'EINGABE Straßenbeleuchtung'!L75)</f>
        <v/>
      </c>
      <c r="T72" t="str">
        <f t="shared" si="24"/>
        <v/>
      </c>
      <c r="U72" s="133" t="str">
        <f t="shared" si="25"/>
        <v/>
      </c>
      <c r="V72" s="120" t="str">
        <f t="shared" si="26"/>
        <v/>
      </c>
      <c r="W72" s="35" t="str">
        <f t="shared" si="27"/>
        <v/>
      </c>
      <c r="X72" s="35" t="str">
        <f>IF('EINGABE Straßenbeleuchtung'!J75="","",'EINGABE Straßenbeleuchtung'!J75)</f>
        <v/>
      </c>
      <c r="Y72" t="str">
        <f>IF(X72="","",VLOOKUP(X72,'Hilfswerte Energiepreise'!$B$24:$F$26,2,FALSE))</f>
        <v/>
      </c>
      <c r="Z72" t="str">
        <f>IF(X72="","",VLOOKUP(X72,'Hilfswerte Energiepreise'!$B$24:$F$26,3,FALSE))</f>
        <v/>
      </c>
      <c r="AA72" t="str">
        <f>IF(X72="","",VLOOKUP(X72,'Hilfswerte Energiepreise'!$B$24:$F$26,4,FALSE))</f>
        <v/>
      </c>
      <c r="AB72" t="str">
        <f t="shared" si="28"/>
        <v/>
      </c>
      <c r="AC72" t="str">
        <f t="shared" si="29"/>
        <v/>
      </c>
      <c r="AD72" t="str">
        <f>IFERROR(VLOOKUP(X72,'Hilfswerte Energiepreise'!$B$4:$F$17,5,FALSE),"")</f>
        <v/>
      </c>
      <c r="AE72" t="str">
        <f t="shared" si="30"/>
        <v/>
      </c>
    </row>
    <row r="73" spans="1:31" x14ac:dyDescent="0.2">
      <c r="A73">
        <v>69</v>
      </c>
      <c r="B73" t="str">
        <f>IF('EINGABE Straßenbeleuchtung'!C76="","",'EINGABE Straßenbeleuchtung'!C76)</f>
        <v/>
      </c>
      <c r="C73" t="str">
        <f>IF('EINGABE Straßenbeleuchtung'!D76="","",'EINGABE Straßenbeleuchtung'!D76)</f>
        <v/>
      </c>
      <c r="D73" t="str">
        <f>IF('EINGABE Straßenbeleuchtung'!E76="","",'EINGABE Straßenbeleuchtung'!E76)</f>
        <v/>
      </c>
      <c r="E73" t="str">
        <f>IF('EINGABE Straßenbeleuchtung'!F76="","",'EINGABE Straßenbeleuchtung'!F76)</f>
        <v/>
      </c>
      <c r="F73" t="e">
        <f>VLOOKUP(C73,Hilftabelle!$A$2:$B$8,2,0)</f>
        <v>#N/A</v>
      </c>
      <c r="G73" t="e">
        <f>VLOOKUP(D73,Hilftabelle!$C$2:$D$6,2,0)</f>
        <v>#N/A</v>
      </c>
      <c r="H73" t="e">
        <f t="shared" si="17"/>
        <v>#N/A</v>
      </c>
      <c r="I73" t="str">
        <f t="shared" si="18"/>
        <v/>
      </c>
      <c r="J73" s="42" t="str">
        <f>IF('EINGABE Straßenbeleuchtung'!H76="","",'EINGABE Straßenbeleuchtung'!H76)</f>
        <v/>
      </c>
      <c r="K73" s="42" t="str">
        <f>IF('EINGABE Straßenbeleuchtung'!I76="","",'EINGABE Straßenbeleuchtung'!I76)</f>
        <v/>
      </c>
      <c r="L73" t="str">
        <f t="shared" si="19"/>
        <v/>
      </c>
      <c r="M73" t="str">
        <f>IF('EINGABE Straßenbeleuchtung'!K76="","",'EINGABE Straßenbeleuchtung'!K76)</f>
        <v/>
      </c>
      <c r="N73" s="37" t="str">
        <f t="shared" si="20"/>
        <v/>
      </c>
      <c r="O73" s="37" t="str">
        <f t="shared" si="21"/>
        <v/>
      </c>
      <c r="P73" s="120" t="str">
        <f t="shared" si="22"/>
        <v/>
      </c>
      <c r="Q73" s="120" t="str">
        <f t="shared" si="16"/>
        <v/>
      </c>
      <c r="R73" s="120" t="e">
        <f t="shared" si="23"/>
        <v>#N/A</v>
      </c>
      <c r="S73" t="str">
        <f>IF('EINGABE Straßenbeleuchtung'!L76="","",'EINGABE Straßenbeleuchtung'!L76)</f>
        <v/>
      </c>
      <c r="T73" t="str">
        <f t="shared" si="24"/>
        <v/>
      </c>
      <c r="U73" s="133" t="str">
        <f t="shared" si="25"/>
        <v/>
      </c>
      <c r="V73" s="120" t="str">
        <f t="shared" si="26"/>
        <v/>
      </c>
      <c r="W73" s="35" t="str">
        <f t="shared" si="27"/>
        <v/>
      </c>
      <c r="X73" s="35" t="str">
        <f>IF('EINGABE Straßenbeleuchtung'!J76="","",'EINGABE Straßenbeleuchtung'!J76)</f>
        <v/>
      </c>
      <c r="Y73" t="str">
        <f>IF(X73="","",VLOOKUP(X73,'Hilfswerte Energiepreise'!$B$24:$F$26,2,FALSE))</f>
        <v/>
      </c>
      <c r="Z73" t="str">
        <f>IF(X73="","",VLOOKUP(X73,'Hilfswerte Energiepreise'!$B$24:$F$26,3,FALSE))</f>
        <v/>
      </c>
      <c r="AA73" t="str">
        <f>IF(X73="","",VLOOKUP(X73,'Hilfswerte Energiepreise'!$B$24:$F$26,4,FALSE))</f>
        <v/>
      </c>
      <c r="AB73" t="str">
        <f t="shared" si="28"/>
        <v/>
      </c>
      <c r="AC73" t="str">
        <f t="shared" si="29"/>
        <v/>
      </c>
      <c r="AD73" t="str">
        <f>IFERROR(VLOOKUP(X73,'Hilfswerte Energiepreise'!$B$4:$F$17,5,FALSE),"")</f>
        <v/>
      </c>
      <c r="AE73" t="str">
        <f t="shared" si="30"/>
        <v/>
      </c>
    </row>
    <row r="74" spans="1:31" x14ac:dyDescent="0.2">
      <c r="A74">
        <v>70</v>
      </c>
      <c r="B74" t="str">
        <f>IF('EINGABE Straßenbeleuchtung'!C77="","",'EINGABE Straßenbeleuchtung'!C77)</f>
        <v/>
      </c>
      <c r="C74" t="str">
        <f>IF('EINGABE Straßenbeleuchtung'!D77="","",'EINGABE Straßenbeleuchtung'!D77)</f>
        <v/>
      </c>
      <c r="D74" t="str">
        <f>IF('EINGABE Straßenbeleuchtung'!E77="","",'EINGABE Straßenbeleuchtung'!E77)</f>
        <v/>
      </c>
      <c r="E74" t="str">
        <f>IF('EINGABE Straßenbeleuchtung'!F77="","",'EINGABE Straßenbeleuchtung'!F77)</f>
        <v/>
      </c>
      <c r="F74" t="e">
        <f>VLOOKUP(C74,Hilftabelle!$A$2:$B$8,2,0)</f>
        <v>#N/A</v>
      </c>
      <c r="G74" t="e">
        <f>VLOOKUP(D74,Hilftabelle!$C$2:$D$6,2,0)</f>
        <v>#N/A</v>
      </c>
      <c r="H74" t="e">
        <f t="shared" si="17"/>
        <v>#N/A</v>
      </c>
      <c r="I74" t="str">
        <f t="shared" si="18"/>
        <v/>
      </c>
      <c r="J74" s="42" t="str">
        <f>IF('EINGABE Straßenbeleuchtung'!H77="","",'EINGABE Straßenbeleuchtung'!H77)</f>
        <v/>
      </c>
      <c r="K74" s="42" t="str">
        <f>IF('EINGABE Straßenbeleuchtung'!I77="","",'EINGABE Straßenbeleuchtung'!I77)</f>
        <v/>
      </c>
      <c r="L74" t="str">
        <f t="shared" si="19"/>
        <v/>
      </c>
      <c r="M74" t="str">
        <f>IF('EINGABE Straßenbeleuchtung'!K77="","",'EINGABE Straßenbeleuchtung'!K77)</f>
        <v/>
      </c>
      <c r="N74" s="37" t="str">
        <f t="shared" si="20"/>
        <v/>
      </c>
      <c r="O74" s="37" t="str">
        <f t="shared" si="21"/>
        <v/>
      </c>
      <c r="P74" s="120" t="str">
        <f t="shared" si="22"/>
        <v/>
      </c>
      <c r="Q74" s="120" t="str">
        <f t="shared" si="16"/>
        <v/>
      </c>
      <c r="R74" s="120" t="e">
        <f t="shared" si="23"/>
        <v>#N/A</v>
      </c>
      <c r="S74" t="str">
        <f>IF('EINGABE Straßenbeleuchtung'!L77="","",'EINGABE Straßenbeleuchtung'!L77)</f>
        <v/>
      </c>
      <c r="T74" t="str">
        <f t="shared" si="24"/>
        <v/>
      </c>
      <c r="U74" s="133" t="str">
        <f t="shared" si="25"/>
        <v/>
      </c>
      <c r="V74" s="120" t="str">
        <f t="shared" si="26"/>
        <v/>
      </c>
      <c r="W74" s="35" t="str">
        <f t="shared" si="27"/>
        <v/>
      </c>
      <c r="X74" s="35" t="str">
        <f>IF('EINGABE Straßenbeleuchtung'!J77="","",'EINGABE Straßenbeleuchtung'!J77)</f>
        <v/>
      </c>
      <c r="Y74" t="str">
        <f>IF(X74="","",VLOOKUP(X74,'Hilfswerte Energiepreise'!$B$24:$F$26,2,FALSE))</f>
        <v/>
      </c>
      <c r="Z74" t="str">
        <f>IF(X74="","",VLOOKUP(X74,'Hilfswerte Energiepreise'!$B$24:$F$26,3,FALSE))</f>
        <v/>
      </c>
      <c r="AA74" t="str">
        <f>IF(X74="","",VLOOKUP(X74,'Hilfswerte Energiepreise'!$B$24:$F$26,4,FALSE))</f>
        <v/>
      </c>
      <c r="AB74" t="str">
        <f t="shared" si="28"/>
        <v/>
      </c>
      <c r="AC74" t="str">
        <f t="shared" si="29"/>
        <v/>
      </c>
      <c r="AD74" t="str">
        <f>IFERROR(VLOOKUP(X74,'Hilfswerte Energiepreise'!$B$4:$F$17,5,FALSE),"")</f>
        <v/>
      </c>
      <c r="AE74" t="str">
        <f t="shared" si="30"/>
        <v/>
      </c>
    </row>
    <row r="75" spans="1:31" x14ac:dyDescent="0.2">
      <c r="A75">
        <v>71</v>
      </c>
      <c r="B75" t="str">
        <f>IF('EINGABE Straßenbeleuchtung'!C78="","",'EINGABE Straßenbeleuchtung'!C78)</f>
        <v/>
      </c>
      <c r="C75" t="str">
        <f>IF('EINGABE Straßenbeleuchtung'!D78="","",'EINGABE Straßenbeleuchtung'!D78)</f>
        <v/>
      </c>
      <c r="D75" t="str">
        <f>IF('EINGABE Straßenbeleuchtung'!E78="","",'EINGABE Straßenbeleuchtung'!E78)</f>
        <v/>
      </c>
      <c r="E75" t="str">
        <f>IF('EINGABE Straßenbeleuchtung'!F78="","",'EINGABE Straßenbeleuchtung'!F78)</f>
        <v/>
      </c>
      <c r="F75" t="e">
        <f>VLOOKUP(C75,Hilftabelle!$A$2:$B$8,2,0)</f>
        <v>#N/A</v>
      </c>
      <c r="G75" t="e">
        <f>VLOOKUP(D75,Hilftabelle!$C$2:$D$6,2,0)</f>
        <v>#N/A</v>
      </c>
      <c r="H75" t="e">
        <f t="shared" si="17"/>
        <v>#N/A</v>
      </c>
      <c r="I75" t="str">
        <f t="shared" si="18"/>
        <v/>
      </c>
      <c r="J75" s="42" t="str">
        <f>IF('EINGABE Straßenbeleuchtung'!H78="","",'EINGABE Straßenbeleuchtung'!H78)</f>
        <v/>
      </c>
      <c r="K75" s="42" t="str">
        <f>IF('EINGABE Straßenbeleuchtung'!I78="","",'EINGABE Straßenbeleuchtung'!I78)</f>
        <v/>
      </c>
      <c r="L75" t="str">
        <f t="shared" si="19"/>
        <v/>
      </c>
      <c r="M75" t="str">
        <f>IF('EINGABE Straßenbeleuchtung'!K78="","",'EINGABE Straßenbeleuchtung'!K78)</f>
        <v/>
      </c>
      <c r="N75" s="37" t="str">
        <f t="shared" si="20"/>
        <v/>
      </c>
      <c r="O75" s="37" t="str">
        <f t="shared" si="21"/>
        <v/>
      </c>
      <c r="P75" s="120" t="str">
        <f t="shared" si="22"/>
        <v/>
      </c>
      <c r="Q75" s="120" t="str">
        <f t="shared" si="16"/>
        <v/>
      </c>
      <c r="R75" s="120" t="e">
        <f t="shared" si="23"/>
        <v>#N/A</v>
      </c>
      <c r="S75" t="str">
        <f>IF('EINGABE Straßenbeleuchtung'!L78="","",'EINGABE Straßenbeleuchtung'!L78)</f>
        <v/>
      </c>
      <c r="T75" t="str">
        <f t="shared" si="24"/>
        <v/>
      </c>
      <c r="U75" s="133" t="str">
        <f t="shared" si="25"/>
        <v/>
      </c>
      <c r="V75" s="120" t="str">
        <f t="shared" si="26"/>
        <v/>
      </c>
      <c r="W75" s="35" t="str">
        <f t="shared" si="27"/>
        <v/>
      </c>
      <c r="X75" s="35" t="str">
        <f>IF('EINGABE Straßenbeleuchtung'!J78="","",'EINGABE Straßenbeleuchtung'!J78)</f>
        <v/>
      </c>
      <c r="Y75" t="str">
        <f>IF(X75="","",VLOOKUP(X75,'Hilfswerte Energiepreise'!$B$24:$F$26,2,FALSE))</f>
        <v/>
      </c>
      <c r="Z75" t="str">
        <f>IF(X75="","",VLOOKUP(X75,'Hilfswerte Energiepreise'!$B$24:$F$26,3,FALSE))</f>
        <v/>
      </c>
      <c r="AA75" t="str">
        <f>IF(X75="","",VLOOKUP(X75,'Hilfswerte Energiepreise'!$B$24:$F$26,4,FALSE))</f>
        <v/>
      </c>
      <c r="AB75" t="str">
        <f t="shared" si="28"/>
        <v/>
      </c>
      <c r="AC75" t="str">
        <f t="shared" si="29"/>
        <v/>
      </c>
      <c r="AD75" t="str">
        <f>IFERROR(VLOOKUP(X75,'Hilfswerte Energiepreise'!$B$4:$F$17,5,FALSE),"")</f>
        <v/>
      </c>
      <c r="AE75" t="str">
        <f t="shared" si="30"/>
        <v/>
      </c>
    </row>
    <row r="76" spans="1:31" x14ac:dyDescent="0.2">
      <c r="A76">
        <v>72</v>
      </c>
      <c r="B76" t="str">
        <f>IF('EINGABE Straßenbeleuchtung'!C79="","",'EINGABE Straßenbeleuchtung'!C79)</f>
        <v/>
      </c>
      <c r="C76" t="str">
        <f>IF('EINGABE Straßenbeleuchtung'!D79="","",'EINGABE Straßenbeleuchtung'!D79)</f>
        <v/>
      </c>
      <c r="D76" t="str">
        <f>IF('EINGABE Straßenbeleuchtung'!E79="","",'EINGABE Straßenbeleuchtung'!E79)</f>
        <v/>
      </c>
      <c r="E76" t="str">
        <f>IF('EINGABE Straßenbeleuchtung'!F79="","",'EINGABE Straßenbeleuchtung'!F79)</f>
        <v/>
      </c>
      <c r="F76" t="e">
        <f>VLOOKUP(C76,Hilftabelle!$A$2:$B$8,2,0)</f>
        <v>#N/A</v>
      </c>
      <c r="G76" t="e">
        <f>VLOOKUP(D76,Hilftabelle!$C$2:$D$6,2,0)</f>
        <v>#N/A</v>
      </c>
      <c r="H76" t="e">
        <f t="shared" si="17"/>
        <v>#N/A</v>
      </c>
      <c r="I76" t="str">
        <f t="shared" si="18"/>
        <v/>
      </c>
      <c r="J76" s="42" t="str">
        <f>IF('EINGABE Straßenbeleuchtung'!H79="","",'EINGABE Straßenbeleuchtung'!H79)</f>
        <v/>
      </c>
      <c r="K76" s="42" t="str">
        <f>IF('EINGABE Straßenbeleuchtung'!I79="","",'EINGABE Straßenbeleuchtung'!I79)</f>
        <v/>
      </c>
      <c r="L76" t="str">
        <f t="shared" si="19"/>
        <v/>
      </c>
      <c r="M76" t="str">
        <f>IF('EINGABE Straßenbeleuchtung'!K79="","",'EINGABE Straßenbeleuchtung'!K79)</f>
        <v/>
      </c>
      <c r="N76" s="37" t="str">
        <f t="shared" si="20"/>
        <v/>
      </c>
      <c r="O76" s="37" t="str">
        <f t="shared" si="21"/>
        <v/>
      </c>
      <c r="P76" s="120" t="str">
        <f t="shared" si="22"/>
        <v/>
      </c>
      <c r="Q76" s="120" t="str">
        <f t="shared" si="16"/>
        <v/>
      </c>
      <c r="R76" s="120" t="e">
        <f t="shared" si="23"/>
        <v>#N/A</v>
      </c>
      <c r="S76" t="str">
        <f>IF('EINGABE Straßenbeleuchtung'!L79="","",'EINGABE Straßenbeleuchtung'!L79)</f>
        <v/>
      </c>
      <c r="T76" t="str">
        <f t="shared" si="24"/>
        <v/>
      </c>
      <c r="U76" s="133" t="str">
        <f t="shared" si="25"/>
        <v/>
      </c>
      <c r="V76" s="120" t="str">
        <f t="shared" si="26"/>
        <v/>
      </c>
      <c r="W76" s="35" t="str">
        <f t="shared" si="27"/>
        <v/>
      </c>
      <c r="X76" s="35" t="str">
        <f>IF('EINGABE Straßenbeleuchtung'!J79="","",'EINGABE Straßenbeleuchtung'!J79)</f>
        <v/>
      </c>
      <c r="Y76" t="str">
        <f>IF(X76="","",VLOOKUP(X76,'Hilfswerte Energiepreise'!$B$24:$F$26,2,FALSE))</f>
        <v/>
      </c>
      <c r="Z76" t="str">
        <f>IF(X76="","",VLOOKUP(X76,'Hilfswerte Energiepreise'!$B$24:$F$26,3,FALSE))</f>
        <v/>
      </c>
      <c r="AA76" t="str">
        <f>IF(X76="","",VLOOKUP(X76,'Hilfswerte Energiepreise'!$B$24:$F$26,4,FALSE))</f>
        <v/>
      </c>
      <c r="AB76" t="str">
        <f t="shared" si="28"/>
        <v/>
      </c>
      <c r="AC76" t="str">
        <f t="shared" si="29"/>
        <v/>
      </c>
      <c r="AD76" t="str">
        <f>IFERROR(VLOOKUP(X76,'Hilfswerte Energiepreise'!$B$4:$F$17,5,FALSE),"")</f>
        <v/>
      </c>
      <c r="AE76" t="str">
        <f t="shared" si="30"/>
        <v/>
      </c>
    </row>
    <row r="77" spans="1:31" x14ac:dyDescent="0.2">
      <c r="A77">
        <v>73</v>
      </c>
      <c r="B77" t="str">
        <f>IF('EINGABE Straßenbeleuchtung'!C80="","",'EINGABE Straßenbeleuchtung'!C80)</f>
        <v/>
      </c>
      <c r="C77" t="str">
        <f>IF('EINGABE Straßenbeleuchtung'!D80="","",'EINGABE Straßenbeleuchtung'!D80)</f>
        <v/>
      </c>
      <c r="D77" t="str">
        <f>IF('EINGABE Straßenbeleuchtung'!E80="","",'EINGABE Straßenbeleuchtung'!E80)</f>
        <v/>
      </c>
      <c r="E77" t="str">
        <f>IF('EINGABE Straßenbeleuchtung'!F80="","",'EINGABE Straßenbeleuchtung'!F80)</f>
        <v/>
      </c>
      <c r="F77" t="e">
        <f>VLOOKUP(C77,Hilftabelle!$A$2:$B$8,2,0)</f>
        <v>#N/A</v>
      </c>
      <c r="G77" t="e">
        <f>VLOOKUP(D77,Hilftabelle!$C$2:$D$6,2,0)</f>
        <v>#N/A</v>
      </c>
      <c r="H77" t="e">
        <f t="shared" si="17"/>
        <v>#N/A</v>
      </c>
      <c r="I77" t="str">
        <f t="shared" si="18"/>
        <v/>
      </c>
      <c r="J77" s="42" t="str">
        <f>IF('EINGABE Straßenbeleuchtung'!H80="","",'EINGABE Straßenbeleuchtung'!H80)</f>
        <v/>
      </c>
      <c r="K77" s="42" t="str">
        <f>IF('EINGABE Straßenbeleuchtung'!I80="","",'EINGABE Straßenbeleuchtung'!I80)</f>
        <v/>
      </c>
      <c r="L77" t="str">
        <f t="shared" si="19"/>
        <v/>
      </c>
      <c r="M77" t="str">
        <f>IF('EINGABE Straßenbeleuchtung'!K80="","",'EINGABE Straßenbeleuchtung'!K80)</f>
        <v/>
      </c>
      <c r="N77" s="37" t="str">
        <f t="shared" si="20"/>
        <v/>
      </c>
      <c r="O77" s="37" t="str">
        <f t="shared" si="21"/>
        <v/>
      </c>
      <c r="P77" s="120" t="str">
        <f t="shared" si="22"/>
        <v/>
      </c>
      <c r="Q77" s="120" t="str">
        <f t="shared" si="16"/>
        <v/>
      </c>
      <c r="R77" s="120" t="e">
        <f t="shared" si="23"/>
        <v>#N/A</v>
      </c>
      <c r="S77" t="str">
        <f>IF('EINGABE Straßenbeleuchtung'!L80="","",'EINGABE Straßenbeleuchtung'!L80)</f>
        <v/>
      </c>
      <c r="T77" t="str">
        <f t="shared" si="24"/>
        <v/>
      </c>
      <c r="U77" s="133" t="str">
        <f t="shared" si="25"/>
        <v/>
      </c>
      <c r="V77" s="120" t="str">
        <f t="shared" si="26"/>
        <v/>
      </c>
      <c r="W77" s="35" t="str">
        <f t="shared" si="27"/>
        <v/>
      </c>
      <c r="X77" s="35" t="str">
        <f>IF('EINGABE Straßenbeleuchtung'!J80="","",'EINGABE Straßenbeleuchtung'!J80)</f>
        <v/>
      </c>
      <c r="Y77" t="str">
        <f>IF(X77="","",VLOOKUP(X77,'Hilfswerte Energiepreise'!$B$24:$F$26,2,FALSE))</f>
        <v/>
      </c>
      <c r="Z77" t="str">
        <f>IF(X77="","",VLOOKUP(X77,'Hilfswerte Energiepreise'!$B$24:$F$26,3,FALSE))</f>
        <v/>
      </c>
      <c r="AA77" t="str">
        <f>IF(X77="","",VLOOKUP(X77,'Hilfswerte Energiepreise'!$B$24:$F$26,4,FALSE))</f>
        <v/>
      </c>
      <c r="AB77" t="str">
        <f t="shared" si="28"/>
        <v/>
      </c>
      <c r="AC77" t="str">
        <f t="shared" si="29"/>
        <v/>
      </c>
      <c r="AD77" t="str">
        <f>IFERROR(VLOOKUP(X77,'Hilfswerte Energiepreise'!$B$4:$F$17,5,FALSE),"")</f>
        <v/>
      </c>
      <c r="AE77" t="str">
        <f t="shared" si="30"/>
        <v/>
      </c>
    </row>
    <row r="78" spans="1:31" x14ac:dyDescent="0.2">
      <c r="A78">
        <v>74</v>
      </c>
      <c r="B78" t="str">
        <f>IF('EINGABE Straßenbeleuchtung'!C81="","",'EINGABE Straßenbeleuchtung'!C81)</f>
        <v/>
      </c>
      <c r="C78" t="str">
        <f>IF('EINGABE Straßenbeleuchtung'!D81="","",'EINGABE Straßenbeleuchtung'!D81)</f>
        <v/>
      </c>
      <c r="D78" t="str">
        <f>IF('EINGABE Straßenbeleuchtung'!E81="","",'EINGABE Straßenbeleuchtung'!E81)</f>
        <v/>
      </c>
      <c r="E78" t="str">
        <f>IF('EINGABE Straßenbeleuchtung'!F81="","",'EINGABE Straßenbeleuchtung'!F81)</f>
        <v/>
      </c>
      <c r="F78" t="e">
        <f>VLOOKUP(C78,Hilftabelle!$A$2:$B$8,2,0)</f>
        <v>#N/A</v>
      </c>
      <c r="G78" t="e">
        <f>VLOOKUP(D78,Hilftabelle!$C$2:$D$6,2,0)</f>
        <v>#N/A</v>
      </c>
      <c r="H78" t="e">
        <f t="shared" si="17"/>
        <v>#N/A</v>
      </c>
      <c r="I78" t="str">
        <f t="shared" si="18"/>
        <v/>
      </c>
      <c r="J78" s="42" t="str">
        <f>IF('EINGABE Straßenbeleuchtung'!H81="","",'EINGABE Straßenbeleuchtung'!H81)</f>
        <v/>
      </c>
      <c r="K78" s="42" t="str">
        <f>IF('EINGABE Straßenbeleuchtung'!I81="","",'EINGABE Straßenbeleuchtung'!I81)</f>
        <v/>
      </c>
      <c r="L78" t="str">
        <f t="shared" si="19"/>
        <v/>
      </c>
      <c r="M78" t="str">
        <f>IF('EINGABE Straßenbeleuchtung'!K81="","",'EINGABE Straßenbeleuchtung'!K81)</f>
        <v/>
      </c>
      <c r="N78" s="37" t="str">
        <f t="shared" si="20"/>
        <v/>
      </c>
      <c r="O78" s="37" t="str">
        <f t="shared" si="21"/>
        <v/>
      </c>
      <c r="P78" s="120" t="str">
        <f t="shared" si="22"/>
        <v/>
      </c>
      <c r="Q78" s="120" t="str">
        <f t="shared" si="16"/>
        <v/>
      </c>
      <c r="R78" s="120" t="e">
        <f t="shared" si="23"/>
        <v>#N/A</v>
      </c>
      <c r="S78" t="str">
        <f>IF('EINGABE Straßenbeleuchtung'!L81="","",'EINGABE Straßenbeleuchtung'!L81)</f>
        <v/>
      </c>
      <c r="T78" t="str">
        <f t="shared" si="24"/>
        <v/>
      </c>
      <c r="U78" s="133" t="str">
        <f t="shared" si="25"/>
        <v/>
      </c>
      <c r="V78" s="120" t="str">
        <f t="shared" si="26"/>
        <v/>
      </c>
      <c r="W78" s="35" t="str">
        <f t="shared" si="27"/>
        <v/>
      </c>
      <c r="X78" s="35" t="str">
        <f>IF('EINGABE Straßenbeleuchtung'!J81="","",'EINGABE Straßenbeleuchtung'!J81)</f>
        <v/>
      </c>
      <c r="Y78" t="str">
        <f>IF(X78="","",VLOOKUP(X78,'Hilfswerte Energiepreise'!$B$24:$F$26,2,FALSE))</f>
        <v/>
      </c>
      <c r="Z78" t="str">
        <f>IF(X78="","",VLOOKUP(X78,'Hilfswerte Energiepreise'!$B$24:$F$26,3,FALSE))</f>
        <v/>
      </c>
      <c r="AA78" t="str">
        <f>IF(X78="","",VLOOKUP(X78,'Hilfswerte Energiepreise'!$B$24:$F$26,4,FALSE))</f>
        <v/>
      </c>
      <c r="AB78" t="str">
        <f t="shared" si="28"/>
        <v/>
      </c>
      <c r="AC78" t="str">
        <f t="shared" si="29"/>
        <v/>
      </c>
      <c r="AD78" t="str">
        <f>IFERROR(VLOOKUP(X78,'Hilfswerte Energiepreise'!$B$4:$F$17,5,FALSE),"")</f>
        <v/>
      </c>
      <c r="AE78" t="str">
        <f t="shared" si="30"/>
        <v/>
      </c>
    </row>
    <row r="79" spans="1:31" x14ac:dyDescent="0.2">
      <c r="A79">
        <v>75</v>
      </c>
      <c r="B79" t="str">
        <f>IF('EINGABE Straßenbeleuchtung'!C82="","",'EINGABE Straßenbeleuchtung'!C82)</f>
        <v/>
      </c>
      <c r="C79" t="str">
        <f>IF('EINGABE Straßenbeleuchtung'!D82="","",'EINGABE Straßenbeleuchtung'!D82)</f>
        <v/>
      </c>
      <c r="D79" t="str">
        <f>IF('EINGABE Straßenbeleuchtung'!E82="","",'EINGABE Straßenbeleuchtung'!E82)</f>
        <v/>
      </c>
      <c r="E79" t="str">
        <f>IF('EINGABE Straßenbeleuchtung'!F82="","",'EINGABE Straßenbeleuchtung'!F82)</f>
        <v/>
      </c>
      <c r="F79" t="e">
        <f>VLOOKUP(C79,Hilftabelle!$A$2:$B$8,2,0)</f>
        <v>#N/A</v>
      </c>
      <c r="G79" t="e">
        <f>VLOOKUP(D79,Hilftabelle!$C$2:$D$6,2,0)</f>
        <v>#N/A</v>
      </c>
      <c r="H79" t="e">
        <f t="shared" si="17"/>
        <v>#N/A</v>
      </c>
      <c r="I79" t="str">
        <f t="shared" si="18"/>
        <v/>
      </c>
      <c r="J79" s="42" t="str">
        <f>IF('EINGABE Straßenbeleuchtung'!H82="","",'EINGABE Straßenbeleuchtung'!H82)</f>
        <v/>
      </c>
      <c r="K79" s="42" t="str">
        <f>IF('EINGABE Straßenbeleuchtung'!I82="","",'EINGABE Straßenbeleuchtung'!I82)</f>
        <v/>
      </c>
      <c r="L79" t="str">
        <f t="shared" si="19"/>
        <v/>
      </c>
      <c r="M79" t="str">
        <f>IF('EINGABE Straßenbeleuchtung'!K82="","",'EINGABE Straßenbeleuchtung'!K82)</f>
        <v/>
      </c>
      <c r="N79" s="37" t="str">
        <f t="shared" si="20"/>
        <v/>
      </c>
      <c r="O79" s="37" t="str">
        <f t="shared" si="21"/>
        <v/>
      </c>
      <c r="P79" s="120" t="str">
        <f t="shared" si="22"/>
        <v/>
      </c>
      <c r="Q79" s="120" t="str">
        <f t="shared" si="16"/>
        <v/>
      </c>
      <c r="R79" s="120" t="e">
        <f t="shared" si="23"/>
        <v>#N/A</v>
      </c>
      <c r="S79" t="str">
        <f>IF('EINGABE Straßenbeleuchtung'!L82="","",'EINGABE Straßenbeleuchtung'!L82)</f>
        <v/>
      </c>
      <c r="T79" t="str">
        <f t="shared" si="24"/>
        <v/>
      </c>
      <c r="U79" s="133" t="str">
        <f t="shared" si="25"/>
        <v/>
      </c>
      <c r="V79" s="120" t="str">
        <f t="shared" si="26"/>
        <v/>
      </c>
      <c r="W79" s="35" t="str">
        <f t="shared" si="27"/>
        <v/>
      </c>
      <c r="X79" s="35" t="str">
        <f>IF('EINGABE Straßenbeleuchtung'!J82="","",'EINGABE Straßenbeleuchtung'!J82)</f>
        <v/>
      </c>
      <c r="Y79" t="str">
        <f>IF(X79="","",VLOOKUP(X79,'Hilfswerte Energiepreise'!$B$24:$F$26,2,FALSE))</f>
        <v/>
      </c>
      <c r="Z79" t="str">
        <f>IF(X79="","",VLOOKUP(X79,'Hilfswerte Energiepreise'!$B$24:$F$26,3,FALSE))</f>
        <v/>
      </c>
      <c r="AA79" t="str">
        <f>IF(X79="","",VLOOKUP(X79,'Hilfswerte Energiepreise'!$B$24:$F$26,4,FALSE))</f>
        <v/>
      </c>
      <c r="AB79" t="str">
        <f t="shared" si="28"/>
        <v/>
      </c>
      <c r="AC79" t="str">
        <f t="shared" si="29"/>
        <v/>
      </c>
      <c r="AD79" t="str">
        <f>IFERROR(VLOOKUP(X79,'Hilfswerte Energiepreise'!$B$4:$F$17,5,FALSE),"")</f>
        <v/>
      </c>
      <c r="AE79" t="str">
        <f t="shared" si="30"/>
        <v/>
      </c>
    </row>
    <row r="80" spans="1:31" x14ac:dyDescent="0.2">
      <c r="A80">
        <v>76</v>
      </c>
      <c r="B80" t="str">
        <f>IF('EINGABE Straßenbeleuchtung'!C83="","",'EINGABE Straßenbeleuchtung'!C83)</f>
        <v/>
      </c>
      <c r="C80" t="str">
        <f>IF('EINGABE Straßenbeleuchtung'!D83="","",'EINGABE Straßenbeleuchtung'!D83)</f>
        <v/>
      </c>
      <c r="D80" t="str">
        <f>IF('EINGABE Straßenbeleuchtung'!E83="","",'EINGABE Straßenbeleuchtung'!E83)</f>
        <v/>
      </c>
      <c r="E80" t="str">
        <f>IF('EINGABE Straßenbeleuchtung'!F83="","",'EINGABE Straßenbeleuchtung'!F83)</f>
        <v/>
      </c>
      <c r="F80" t="e">
        <f>VLOOKUP(C80,Hilftabelle!$A$2:$B$8,2,0)</f>
        <v>#N/A</v>
      </c>
      <c r="G80" t="e">
        <f>VLOOKUP(D80,Hilftabelle!$C$2:$D$6,2,0)</f>
        <v>#N/A</v>
      </c>
      <c r="H80" t="e">
        <f t="shared" si="17"/>
        <v>#N/A</v>
      </c>
      <c r="I80" t="str">
        <f t="shared" si="18"/>
        <v/>
      </c>
      <c r="J80" s="42" t="str">
        <f>IF('EINGABE Straßenbeleuchtung'!H83="","",'EINGABE Straßenbeleuchtung'!H83)</f>
        <v/>
      </c>
      <c r="K80" s="42" t="str">
        <f>IF('EINGABE Straßenbeleuchtung'!I83="","",'EINGABE Straßenbeleuchtung'!I83)</f>
        <v/>
      </c>
      <c r="L80" t="str">
        <f t="shared" si="19"/>
        <v/>
      </c>
      <c r="M80" t="str">
        <f>IF('EINGABE Straßenbeleuchtung'!K83="","",'EINGABE Straßenbeleuchtung'!K83)</f>
        <v/>
      </c>
      <c r="N80" s="37" t="str">
        <f t="shared" si="20"/>
        <v/>
      </c>
      <c r="O80" s="37" t="str">
        <f t="shared" si="21"/>
        <v/>
      </c>
      <c r="P80" s="120" t="str">
        <f t="shared" si="22"/>
        <v/>
      </c>
      <c r="Q80" s="120" t="str">
        <f t="shared" si="16"/>
        <v/>
      </c>
      <c r="R80" s="120" t="e">
        <f t="shared" si="23"/>
        <v>#N/A</v>
      </c>
      <c r="S80" t="str">
        <f>IF('EINGABE Straßenbeleuchtung'!L83="","",'EINGABE Straßenbeleuchtung'!L83)</f>
        <v/>
      </c>
      <c r="T80" t="str">
        <f t="shared" si="24"/>
        <v/>
      </c>
      <c r="U80" s="133" t="str">
        <f t="shared" si="25"/>
        <v/>
      </c>
      <c r="V80" s="120" t="str">
        <f t="shared" si="26"/>
        <v/>
      </c>
      <c r="W80" s="35" t="str">
        <f t="shared" si="27"/>
        <v/>
      </c>
      <c r="X80" s="35" t="str">
        <f>IF('EINGABE Straßenbeleuchtung'!J83="","",'EINGABE Straßenbeleuchtung'!J83)</f>
        <v/>
      </c>
      <c r="Y80" t="str">
        <f>IF(X80="","",VLOOKUP(X80,'Hilfswerte Energiepreise'!$B$24:$F$26,2,FALSE))</f>
        <v/>
      </c>
      <c r="Z80" t="str">
        <f>IF(X80="","",VLOOKUP(X80,'Hilfswerte Energiepreise'!$B$24:$F$26,3,FALSE))</f>
        <v/>
      </c>
      <c r="AA80" t="str">
        <f>IF(X80="","",VLOOKUP(X80,'Hilfswerte Energiepreise'!$B$24:$F$26,4,FALSE))</f>
        <v/>
      </c>
      <c r="AB80" t="str">
        <f t="shared" si="28"/>
        <v/>
      </c>
      <c r="AC80" t="str">
        <f t="shared" si="29"/>
        <v/>
      </c>
      <c r="AD80" t="str">
        <f>IFERROR(VLOOKUP(X80,'Hilfswerte Energiepreise'!$B$4:$F$17,5,FALSE),"")</f>
        <v/>
      </c>
      <c r="AE80" t="str">
        <f t="shared" si="30"/>
        <v/>
      </c>
    </row>
    <row r="81" spans="1:31" x14ac:dyDescent="0.2">
      <c r="A81">
        <v>77</v>
      </c>
      <c r="B81" t="str">
        <f>IF('EINGABE Straßenbeleuchtung'!C84="","",'EINGABE Straßenbeleuchtung'!C84)</f>
        <v/>
      </c>
      <c r="C81" t="str">
        <f>IF('EINGABE Straßenbeleuchtung'!D84="","",'EINGABE Straßenbeleuchtung'!D84)</f>
        <v/>
      </c>
      <c r="D81" t="str">
        <f>IF('EINGABE Straßenbeleuchtung'!E84="","",'EINGABE Straßenbeleuchtung'!E84)</f>
        <v/>
      </c>
      <c r="E81" t="str">
        <f>IF('EINGABE Straßenbeleuchtung'!F84="","",'EINGABE Straßenbeleuchtung'!F84)</f>
        <v/>
      </c>
      <c r="F81" t="e">
        <f>VLOOKUP(C81,Hilftabelle!$A$2:$B$8,2,0)</f>
        <v>#N/A</v>
      </c>
      <c r="G81" t="e">
        <f>VLOOKUP(D81,Hilftabelle!$C$2:$D$6,2,0)</f>
        <v>#N/A</v>
      </c>
      <c r="H81" t="e">
        <f t="shared" si="17"/>
        <v>#N/A</v>
      </c>
      <c r="I81" t="str">
        <f t="shared" si="18"/>
        <v/>
      </c>
      <c r="J81" s="42" t="str">
        <f>IF('EINGABE Straßenbeleuchtung'!H84="","",'EINGABE Straßenbeleuchtung'!H84)</f>
        <v/>
      </c>
      <c r="K81" s="42" t="str">
        <f>IF('EINGABE Straßenbeleuchtung'!I84="","",'EINGABE Straßenbeleuchtung'!I84)</f>
        <v/>
      </c>
      <c r="L81" t="str">
        <f t="shared" si="19"/>
        <v/>
      </c>
      <c r="M81" t="str">
        <f>IF('EINGABE Straßenbeleuchtung'!K84="","",'EINGABE Straßenbeleuchtung'!K84)</f>
        <v/>
      </c>
      <c r="N81" s="37" t="str">
        <f t="shared" si="20"/>
        <v/>
      </c>
      <c r="O81" s="37" t="str">
        <f t="shared" si="21"/>
        <v/>
      </c>
      <c r="P81" s="120" t="str">
        <f t="shared" si="22"/>
        <v/>
      </c>
      <c r="Q81" s="120" t="str">
        <f t="shared" si="16"/>
        <v/>
      </c>
      <c r="R81" s="120" t="e">
        <f t="shared" si="23"/>
        <v>#N/A</v>
      </c>
      <c r="S81" t="str">
        <f>IF('EINGABE Straßenbeleuchtung'!L84="","",'EINGABE Straßenbeleuchtung'!L84)</f>
        <v/>
      </c>
      <c r="T81" t="str">
        <f t="shared" si="24"/>
        <v/>
      </c>
      <c r="U81" s="133" t="str">
        <f t="shared" si="25"/>
        <v/>
      </c>
      <c r="V81" s="120" t="str">
        <f t="shared" si="26"/>
        <v/>
      </c>
      <c r="W81" s="35" t="str">
        <f t="shared" si="27"/>
        <v/>
      </c>
      <c r="X81" s="35" t="str">
        <f>IF('EINGABE Straßenbeleuchtung'!J84="","",'EINGABE Straßenbeleuchtung'!J84)</f>
        <v/>
      </c>
      <c r="Y81" t="str">
        <f>IF(X81="","",VLOOKUP(X81,'Hilfswerte Energiepreise'!$B$24:$F$26,2,FALSE))</f>
        <v/>
      </c>
      <c r="Z81" t="str">
        <f>IF(X81="","",VLOOKUP(X81,'Hilfswerte Energiepreise'!$B$24:$F$26,3,FALSE))</f>
        <v/>
      </c>
      <c r="AA81" t="str">
        <f>IF(X81="","",VLOOKUP(X81,'Hilfswerte Energiepreise'!$B$24:$F$26,4,FALSE))</f>
        <v/>
      </c>
      <c r="AB81" t="str">
        <f t="shared" si="28"/>
        <v/>
      </c>
      <c r="AC81" t="str">
        <f t="shared" si="29"/>
        <v/>
      </c>
      <c r="AD81" t="str">
        <f>IFERROR(VLOOKUP(X81,'Hilfswerte Energiepreise'!$B$4:$F$17,5,FALSE),"")</f>
        <v/>
      </c>
      <c r="AE81" t="str">
        <f t="shared" si="30"/>
        <v/>
      </c>
    </row>
    <row r="82" spans="1:31" x14ac:dyDescent="0.2">
      <c r="A82">
        <v>78</v>
      </c>
      <c r="B82" t="str">
        <f>IF('EINGABE Straßenbeleuchtung'!C85="","",'EINGABE Straßenbeleuchtung'!C85)</f>
        <v/>
      </c>
      <c r="C82" t="str">
        <f>IF('EINGABE Straßenbeleuchtung'!D85="","",'EINGABE Straßenbeleuchtung'!D85)</f>
        <v/>
      </c>
      <c r="D82" t="str">
        <f>IF('EINGABE Straßenbeleuchtung'!E85="","",'EINGABE Straßenbeleuchtung'!E85)</f>
        <v/>
      </c>
      <c r="E82" t="str">
        <f>IF('EINGABE Straßenbeleuchtung'!F85="","",'EINGABE Straßenbeleuchtung'!F85)</f>
        <v/>
      </c>
      <c r="F82" t="e">
        <f>VLOOKUP(C82,Hilftabelle!$A$2:$B$8,2,0)</f>
        <v>#N/A</v>
      </c>
      <c r="G82" t="e">
        <f>VLOOKUP(D82,Hilftabelle!$C$2:$D$6,2,0)</f>
        <v>#N/A</v>
      </c>
      <c r="H82" t="e">
        <f t="shared" si="17"/>
        <v>#N/A</v>
      </c>
      <c r="I82" t="str">
        <f t="shared" si="18"/>
        <v/>
      </c>
      <c r="J82" s="42" t="str">
        <f>IF('EINGABE Straßenbeleuchtung'!H85="","",'EINGABE Straßenbeleuchtung'!H85)</f>
        <v/>
      </c>
      <c r="K82" s="42" t="str">
        <f>IF('EINGABE Straßenbeleuchtung'!I85="","",'EINGABE Straßenbeleuchtung'!I85)</f>
        <v/>
      </c>
      <c r="L82" t="str">
        <f t="shared" si="19"/>
        <v/>
      </c>
      <c r="M82" t="str">
        <f>IF('EINGABE Straßenbeleuchtung'!K85="","",'EINGABE Straßenbeleuchtung'!K85)</f>
        <v/>
      </c>
      <c r="N82" s="37" t="str">
        <f t="shared" si="20"/>
        <v/>
      </c>
      <c r="O82" s="37" t="str">
        <f t="shared" si="21"/>
        <v/>
      </c>
      <c r="P82" s="120" t="str">
        <f t="shared" si="22"/>
        <v/>
      </c>
      <c r="Q82" s="120" t="str">
        <f t="shared" si="16"/>
        <v/>
      </c>
      <c r="R82" s="120" t="e">
        <f t="shared" si="23"/>
        <v>#N/A</v>
      </c>
      <c r="S82" t="str">
        <f>IF('EINGABE Straßenbeleuchtung'!L85="","",'EINGABE Straßenbeleuchtung'!L85)</f>
        <v/>
      </c>
      <c r="T82" t="str">
        <f t="shared" si="24"/>
        <v/>
      </c>
      <c r="U82" s="133" t="str">
        <f t="shared" si="25"/>
        <v/>
      </c>
      <c r="V82" s="120" t="str">
        <f t="shared" si="26"/>
        <v/>
      </c>
      <c r="W82" s="35" t="str">
        <f t="shared" si="27"/>
        <v/>
      </c>
      <c r="X82" s="35" t="str">
        <f>IF('EINGABE Straßenbeleuchtung'!J85="","",'EINGABE Straßenbeleuchtung'!J85)</f>
        <v/>
      </c>
      <c r="Y82" t="str">
        <f>IF(X82="","",VLOOKUP(X82,'Hilfswerte Energiepreise'!$B$24:$F$26,2,FALSE))</f>
        <v/>
      </c>
      <c r="Z82" t="str">
        <f>IF(X82="","",VLOOKUP(X82,'Hilfswerte Energiepreise'!$B$24:$F$26,3,FALSE))</f>
        <v/>
      </c>
      <c r="AA82" t="str">
        <f>IF(X82="","",VLOOKUP(X82,'Hilfswerte Energiepreise'!$B$24:$F$26,4,FALSE))</f>
        <v/>
      </c>
      <c r="AB82" t="str">
        <f t="shared" si="28"/>
        <v/>
      </c>
      <c r="AC82" t="str">
        <f t="shared" si="29"/>
        <v/>
      </c>
      <c r="AD82" t="str">
        <f>IFERROR(VLOOKUP(X82,'Hilfswerte Energiepreise'!$B$4:$F$17,5,FALSE),"")</f>
        <v/>
      </c>
      <c r="AE82" t="str">
        <f t="shared" si="30"/>
        <v/>
      </c>
    </row>
    <row r="83" spans="1:31" x14ac:dyDescent="0.2">
      <c r="A83">
        <v>79</v>
      </c>
      <c r="B83" t="str">
        <f>IF('EINGABE Straßenbeleuchtung'!C86="","",'EINGABE Straßenbeleuchtung'!C86)</f>
        <v/>
      </c>
      <c r="C83" t="str">
        <f>IF('EINGABE Straßenbeleuchtung'!D86="","",'EINGABE Straßenbeleuchtung'!D86)</f>
        <v/>
      </c>
      <c r="D83" t="str">
        <f>IF('EINGABE Straßenbeleuchtung'!E86="","",'EINGABE Straßenbeleuchtung'!E86)</f>
        <v/>
      </c>
      <c r="E83" t="str">
        <f>IF('EINGABE Straßenbeleuchtung'!F86="","",'EINGABE Straßenbeleuchtung'!F86)</f>
        <v/>
      </c>
      <c r="F83" t="e">
        <f>VLOOKUP(C83,Hilftabelle!$A$2:$B$8,2,0)</f>
        <v>#N/A</v>
      </c>
      <c r="G83" t="e">
        <f>VLOOKUP(D83,Hilftabelle!$C$2:$D$6,2,0)</f>
        <v>#N/A</v>
      </c>
      <c r="H83" t="e">
        <f t="shared" si="17"/>
        <v>#N/A</v>
      </c>
      <c r="I83" t="str">
        <f t="shared" si="18"/>
        <v/>
      </c>
      <c r="J83" s="42" t="str">
        <f>IF('EINGABE Straßenbeleuchtung'!H86="","",'EINGABE Straßenbeleuchtung'!H86)</f>
        <v/>
      </c>
      <c r="K83" s="42" t="str">
        <f>IF('EINGABE Straßenbeleuchtung'!I86="","",'EINGABE Straßenbeleuchtung'!I86)</f>
        <v/>
      </c>
      <c r="L83" t="str">
        <f t="shared" si="19"/>
        <v/>
      </c>
      <c r="M83" t="str">
        <f>IF('EINGABE Straßenbeleuchtung'!K86="","",'EINGABE Straßenbeleuchtung'!K86)</f>
        <v/>
      </c>
      <c r="N83" s="37" t="str">
        <f t="shared" si="20"/>
        <v/>
      </c>
      <c r="O83" s="37" t="str">
        <f t="shared" si="21"/>
        <v/>
      </c>
      <c r="P83" s="120" t="str">
        <f t="shared" si="22"/>
        <v/>
      </c>
      <c r="Q83" s="120" t="str">
        <f t="shared" si="16"/>
        <v/>
      </c>
      <c r="R83" s="120" t="e">
        <f t="shared" si="23"/>
        <v>#N/A</v>
      </c>
      <c r="S83" t="str">
        <f>IF('EINGABE Straßenbeleuchtung'!L86="","",'EINGABE Straßenbeleuchtung'!L86)</f>
        <v/>
      </c>
      <c r="T83" t="str">
        <f t="shared" si="24"/>
        <v/>
      </c>
      <c r="U83" s="133" t="str">
        <f t="shared" si="25"/>
        <v/>
      </c>
      <c r="V83" s="120" t="str">
        <f t="shared" si="26"/>
        <v/>
      </c>
      <c r="W83" s="35" t="str">
        <f t="shared" si="27"/>
        <v/>
      </c>
      <c r="X83" s="35" t="str">
        <f>IF('EINGABE Straßenbeleuchtung'!J86="","",'EINGABE Straßenbeleuchtung'!J86)</f>
        <v/>
      </c>
      <c r="Y83" t="str">
        <f>IF(X83="","",VLOOKUP(X83,'Hilfswerte Energiepreise'!$B$24:$F$26,2,FALSE))</f>
        <v/>
      </c>
      <c r="Z83" t="str">
        <f>IF(X83="","",VLOOKUP(X83,'Hilfswerte Energiepreise'!$B$24:$F$26,3,FALSE))</f>
        <v/>
      </c>
      <c r="AA83" t="str">
        <f>IF(X83="","",VLOOKUP(X83,'Hilfswerte Energiepreise'!$B$24:$F$26,4,FALSE))</f>
        <v/>
      </c>
      <c r="AB83" t="str">
        <f t="shared" si="28"/>
        <v/>
      </c>
      <c r="AC83" t="str">
        <f t="shared" si="29"/>
        <v/>
      </c>
      <c r="AD83" t="str">
        <f>IFERROR(VLOOKUP(X83,'Hilfswerte Energiepreise'!$B$4:$F$17,5,FALSE),"")</f>
        <v/>
      </c>
      <c r="AE83" t="str">
        <f t="shared" si="30"/>
        <v/>
      </c>
    </row>
    <row r="84" spans="1:31" x14ac:dyDescent="0.2">
      <c r="A84">
        <v>80</v>
      </c>
      <c r="B84" t="str">
        <f>IF('EINGABE Straßenbeleuchtung'!C87="","",'EINGABE Straßenbeleuchtung'!C87)</f>
        <v/>
      </c>
      <c r="C84" t="str">
        <f>IF('EINGABE Straßenbeleuchtung'!D87="","",'EINGABE Straßenbeleuchtung'!D87)</f>
        <v/>
      </c>
      <c r="D84" t="str">
        <f>IF('EINGABE Straßenbeleuchtung'!E87="","",'EINGABE Straßenbeleuchtung'!E87)</f>
        <v/>
      </c>
      <c r="E84" t="str">
        <f>IF('EINGABE Straßenbeleuchtung'!F87="","",'EINGABE Straßenbeleuchtung'!F87)</f>
        <v/>
      </c>
      <c r="F84" t="e">
        <f>VLOOKUP(C84,Hilftabelle!$A$2:$B$8,2,0)</f>
        <v>#N/A</v>
      </c>
      <c r="G84" t="e">
        <f>VLOOKUP(D84,Hilftabelle!$C$2:$D$6,2,0)</f>
        <v>#N/A</v>
      </c>
      <c r="H84" t="e">
        <f t="shared" si="17"/>
        <v>#N/A</v>
      </c>
      <c r="I84" t="str">
        <f t="shared" si="18"/>
        <v/>
      </c>
      <c r="J84" s="42" t="str">
        <f>IF('EINGABE Straßenbeleuchtung'!H87="","",'EINGABE Straßenbeleuchtung'!H87)</f>
        <v/>
      </c>
      <c r="K84" s="42" t="str">
        <f>IF('EINGABE Straßenbeleuchtung'!I87="","",'EINGABE Straßenbeleuchtung'!I87)</f>
        <v/>
      </c>
      <c r="L84" t="str">
        <f t="shared" si="19"/>
        <v/>
      </c>
      <c r="M84" t="str">
        <f>IF('EINGABE Straßenbeleuchtung'!K87="","",'EINGABE Straßenbeleuchtung'!K87)</f>
        <v/>
      </c>
      <c r="N84" s="37" t="str">
        <f t="shared" si="20"/>
        <v/>
      </c>
      <c r="O84" s="37" t="str">
        <f t="shared" si="21"/>
        <v/>
      </c>
      <c r="P84" s="120" t="str">
        <f t="shared" si="22"/>
        <v/>
      </c>
      <c r="Q84" s="120" t="str">
        <f t="shared" si="16"/>
        <v/>
      </c>
      <c r="R84" s="120" t="e">
        <f t="shared" si="23"/>
        <v>#N/A</v>
      </c>
      <c r="S84" t="str">
        <f>IF('EINGABE Straßenbeleuchtung'!L87="","",'EINGABE Straßenbeleuchtung'!L87)</f>
        <v/>
      </c>
      <c r="T84" t="str">
        <f t="shared" si="24"/>
        <v/>
      </c>
      <c r="U84" s="133" t="str">
        <f t="shared" si="25"/>
        <v/>
      </c>
      <c r="V84" s="120" t="str">
        <f t="shared" si="26"/>
        <v/>
      </c>
      <c r="W84" s="35" t="str">
        <f t="shared" si="27"/>
        <v/>
      </c>
      <c r="X84" s="35" t="str">
        <f>IF('EINGABE Straßenbeleuchtung'!J87="","",'EINGABE Straßenbeleuchtung'!J87)</f>
        <v/>
      </c>
      <c r="Y84" t="str">
        <f>IF(X84="","",VLOOKUP(X84,'Hilfswerte Energiepreise'!$B$24:$F$26,2,FALSE))</f>
        <v/>
      </c>
      <c r="Z84" t="str">
        <f>IF(X84="","",VLOOKUP(X84,'Hilfswerte Energiepreise'!$B$24:$F$26,3,FALSE))</f>
        <v/>
      </c>
      <c r="AA84" t="str">
        <f>IF(X84="","",VLOOKUP(X84,'Hilfswerte Energiepreise'!$B$24:$F$26,4,FALSE))</f>
        <v/>
      </c>
      <c r="AB84" t="str">
        <f t="shared" si="28"/>
        <v/>
      </c>
      <c r="AC84" t="str">
        <f t="shared" si="29"/>
        <v/>
      </c>
      <c r="AD84" t="str">
        <f>IFERROR(VLOOKUP(X84,'Hilfswerte Energiepreise'!$B$4:$F$17,5,FALSE),"")</f>
        <v/>
      </c>
      <c r="AE84" t="str">
        <f t="shared" si="30"/>
        <v/>
      </c>
    </row>
    <row r="85" spans="1:31" x14ac:dyDescent="0.2">
      <c r="A85">
        <v>81</v>
      </c>
      <c r="B85" t="str">
        <f>IF('EINGABE Straßenbeleuchtung'!C88="","",'EINGABE Straßenbeleuchtung'!C88)</f>
        <v/>
      </c>
      <c r="C85" t="str">
        <f>IF('EINGABE Straßenbeleuchtung'!D88="","",'EINGABE Straßenbeleuchtung'!D88)</f>
        <v/>
      </c>
      <c r="D85" t="str">
        <f>IF('EINGABE Straßenbeleuchtung'!E88="","",'EINGABE Straßenbeleuchtung'!E88)</f>
        <v/>
      </c>
      <c r="E85" t="str">
        <f>IF('EINGABE Straßenbeleuchtung'!F88="","",'EINGABE Straßenbeleuchtung'!F88)</f>
        <v/>
      </c>
      <c r="F85" t="e">
        <f>VLOOKUP(C85,Hilftabelle!$A$2:$B$8,2,0)</f>
        <v>#N/A</v>
      </c>
      <c r="G85" t="e">
        <f>VLOOKUP(D85,Hilftabelle!$C$2:$D$6,2,0)</f>
        <v>#N/A</v>
      </c>
      <c r="H85" t="e">
        <f t="shared" si="17"/>
        <v>#N/A</v>
      </c>
      <c r="I85" t="str">
        <f t="shared" si="18"/>
        <v/>
      </c>
      <c r="J85" s="42" t="str">
        <f>IF('EINGABE Straßenbeleuchtung'!H88="","",'EINGABE Straßenbeleuchtung'!H88)</f>
        <v/>
      </c>
      <c r="K85" s="42" t="str">
        <f>IF('EINGABE Straßenbeleuchtung'!I88="","",'EINGABE Straßenbeleuchtung'!I88)</f>
        <v/>
      </c>
      <c r="L85" t="str">
        <f t="shared" si="19"/>
        <v/>
      </c>
      <c r="M85" t="str">
        <f>IF('EINGABE Straßenbeleuchtung'!K88="","",'EINGABE Straßenbeleuchtung'!K88)</f>
        <v/>
      </c>
      <c r="N85" s="37" t="str">
        <f t="shared" si="20"/>
        <v/>
      </c>
      <c r="O85" s="37" t="str">
        <f t="shared" si="21"/>
        <v/>
      </c>
      <c r="P85" s="120" t="str">
        <f t="shared" si="22"/>
        <v/>
      </c>
      <c r="Q85" s="120" t="str">
        <f t="shared" si="16"/>
        <v/>
      </c>
      <c r="R85" s="120" t="e">
        <f t="shared" si="23"/>
        <v>#N/A</v>
      </c>
      <c r="S85" t="str">
        <f>IF('EINGABE Straßenbeleuchtung'!L88="","",'EINGABE Straßenbeleuchtung'!L88)</f>
        <v/>
      </c>
      <c r="T85" t="str">
        <f t="shared" si="24"/>
        <v/>
      </c>
      <c r="U85" s="133" t="str">
        <f t="shared" si="25"/>
        <v/>
      </c>
      <c r="V85" s="120" t="str">
        <f t="shared" si="26"/>
        <v/>
      </c>
      <c r="W85" s="35" t="str">
        <f t="shared" si="27"/>
        <v/>
      </c>
      <c r="X85" s="35" t="str">
        <f>IF('EINGABE Straßenbeleuchtung'!J88="","",'EINGABE Straßenbeleuchtung'!J88)</f>
        <v/>
      </c>
      <c r="Y85" t="str">
        <f>IF(X85="","",VLOOKUP(X85,'Hilfswerte Energiepreise'!$B$24:$F$26,2,FALSE))</f>
        <v/>
      </c>
      <c r="Z85" t="str">
        <f>IF(X85="","",VLOOKUP(X85,'Hilfswerte Energiepreise'!$B$24:$F$26,3,FALSE))</f>
        <v/>
      </c>
      <c r="AA85" t="str">
        <f>IF(X85="","",VLOOKUP(X85,'Hilfswerte Energiepreise'!$B$24:$F$26,4,FALSE))</f>
        <v/>
      </c>
      <c r="AB85" t="str">
        <f t="shared" si="28"/>
        <v/>
      </c>
      <c r="AC85" t="str">
        <f t="shared" si="29"/>
        <v/>
      </c>
      <c r="AD85" t="str">
        <f>IFERROR(VLOOKUP(X85,'Hilfswerte Energiepreise'!$B$4:$F$17,5,FALSE),"")</f>
        <v/>
      </c>
      <c r="AE85" t="str">
        <f t="shared" si="30"/>
        <v/>
      </c>
    </row>
    <row r="86" spans="1:31" x14ac:dyDescent="0.2">
      <c r="A86">
        <v>82</v>
      </c>
      <c r="B86" t="str">
        <f>IF('EINGABE Straßenbeleuchtung'!C89="","",'EINGABE Straßenbeleuchtung'!C89)</f>
        <v/>
      </c>
      <c r="C86" t="str">
        <f>IF('EINGABE Straßenbeleuchtung'!D89="","",'EINGABE Straßenbeleuchtung'!D89)</f>
        <v/>
      </c>
      <c r="D86" t="str">
        <f>IF('EINGABE Straßenbeleuchtung'!E89="","",'EINGABE Straßenbeleuchtung'!E89)</f>
        <v/>
      </c>
      <c r="E86" t="str">
        <f>IF('EINGABE Straßenbeleuchtung'!F89="","",'EINGABE Straßenbeleuchtung'!F89)</f>
        <v/>
      </c>
      <c r="F86" t="e">
        <f>VLOOKUP(C86,Hilftabelle!$A$2:$B$8,2,0)</f>
        <v>#N/A</v>
      </c>
      <c r="G86" t="e">
        <f>VLOOKUP(D86,Hilftabelle!$C$2:$D$6,2,0)</f>
        <v>#N/A</v>
      </c>
      <c r="H86" t="e">
        <f t="shared" si="17"/>
        <v>#N/A</v>
      </c>
      <c r="I86" t="str">
        <f t="shared" si="18"/>
        <v/>
      </c>
      <c r="J86" s="42" t="str">
        <f>IF('EINGABE Straßenbeleuchtung'!H89="","",'EINGABE Straßenbeleuchtung'!H89)</f>
        <v/>
      </c>
      <c r="K86" s="42" t="str">
        <f>IF('EINGABE Straßenbeleuchtung'!I89="","",'EINGABE Straßenbeleuchtung'!I89)</f>
        <v/>
      </c>
      <c r="L86" t="str">
        <f t="shared" si="19"/>
        <v/>
      </c>
      <c r="M86" t="str">
        <f>IF('EINGABE Straßenbeleuchtung'!K89="","",'EINGABE Straßenbeleuchtung'!K89)</f>
        <v/>
      </c>
      <c r="N86" s="37" t="str">
        <f t="shared" si="20"/>
        <v/>
      </c>
      <c r="O86" s="37" t="str">
        <f t="shared" si="21"/>
        <v/>
      </c>
      <c r="P86" s="120" t="str">
        <f t="shared" si="22"/>
        <v/>
      </c>
      <c r="Q86" s="120" t="str">
        <f t="shared" si="16"/>
        <v/>
      </c>
      <c r="R86" s="120" t="e">
        <f t="shared" si="23"/>
        <v>#N/A</v>
      </c>
      <c r="S86" t="str">
        <f>IF('EINGABE Straßenbeleuchtung'!L89="","",'EINGABE Straßenbeleuchtung'!L89)</f>
        <v/>
      </c>
      <c r="T86" t="str">
        <f t="shared" si="24"/>
        <v/>
      </c>
      <c r="U86" s="133" t="str">
        <f t="shared" si="25"/>
        <v/>
      </c>
      <c r="V86" s="120" t="str">
        <f t="shared" si="26"/>
        <v/>
      </c>
      <c r="W86" s="35" t="str">
        <f t="shared" si="27"/>
        <v/>
      </c>
      <c r="X86" s="35" t="str">
        <f>IF('EINGABE Straßenbeleuchtung'!J89="","",'EINGABE Straßenbeleuchtung'!J89)</f>
        <v/>
      </c>
      <c r="Y86" t="str">
        <f>IF(X86="","",VLOOKUP(X86,'Hilfswerte Energiepreise'!$B$24:$F$26,2,FALSE))</f>
        <v/>
      </c>
      <c r="Z86" t="str">
        <f>IF(X86="","",VLOOKUP(X86,'Hilfswerte Energiepreise'!$B$24:$F$26,3,FALSE))</f>
        <v/>
      </c>
      <c r="AA86" t="str">
        <f>IF(X86="","",VLOOKUP(X86,'Hilfswerte Energiepreise'!$B$24:$F$26,4,FALSE))</f>
        <v/>
      </c>
      <c r="AB86" t="str">
        <f t="shared" si="28"/>
        <v/>
      </c>
      <c r="AC86" t="str">
        <f t="shared" si="29"/>
        <v/>
      </c>
      <c r="AD86" t="str">
        <f>IFERROR(VLOOKUP(X86,'Hilfswerte Energiepreise'!$B$4:$F$17,5,FALSE),"")</f>
        <v/>
      </c>
      <c r="AE86" t="str">
        <f t="shared" si="30"/>
        <v/>
      </c>
    </row>
    <row r="87" spans="1:31" x14ac:dyDescent="0.2">
      <c r="A87">
        <v>83</v>
      </c>
      <c r="B87" t="str">
        <f>IF('EINGABE Straßenbeleuchtung'!C90="","",'EINGABE Straßenbeleuchtung'!C90)</f>
        <v/>
      </c>
      <c r="C87" t="str">
        <f>IF('EINGABE Straßenbeleuchtung'!D90="","",'EINGABE Straßenbeleuchtung'!D90)</f>
        <v/>
      </c>
      <c r="D87" t="str">
        <f>IF('EINGABE Straßenbeleuchtung'!E90="","",'EINGABE Straßenbeleuchtung'!E90)</f>
        <v/>
      </c>
      <c r="E87" t="str">
        <f>IF('EINGABE Straßenbeleuchtung'!F90="","",'EINGABE Straßenbeleuchtung'!F90)</f>
        <v/>
      </c>
      <c r="F87" t="e">
        <f>VLOOKUP(C87,Hilftabelle!$A$2:$B$8,2,0)</f>
        <v>#N/A</v>
      </c>
      <c r="G87" t="e">
        <f>VLOOKUP(D87,Hilftabelle!$C$2:$D$6,2,0)</f>
        <v>#N/A</v>
      </c>
      <c r="H87" t="e">
        <f t="shared" si="17"/>
        <v>#N/A</v>
      </c>
      <c r="I87" t="str">
        <f t="shared" si="18"/>
        <v/>
      </c>
      <c r="J87" s="42" t="str">
        <f>IF('EINGABE Straßenbeleuchtung'!H90="","",'EINGABE Straßenbeleuchtung'!H90)</f>
        <v/>
      </c>
      <c r="K87" s="42" t="str">
        <f>IF('EINGABE Straßenbeleuchtung'!I90="","",'EINGABE Straßenbeleuchtung'!I90)</f>
        <v/>
      </c>
      <c r="L87" t="str">
        <f t="shared" si="19"/>
        <v/>
      </c>
      <c r="M87" t="str">
        <f>IF('EINGABE Straßenbeleuchtung'!K90="","",'EINGABE Straßenbeleuchtung'!K90)</f>
        <v/>
      </c>
      <c r="N87" s="37" t="str">
        <f t="shared" si="20"/>
        <v/>
      </c>
      <c r="O87" s="37" t="str">
        <f t="shared" si="21"/>
        <v/>
      </c>
      <c r="P87" s="120" t="str">
        <f t="shared" si="22"/>
        <v/>
      </c>
      <c r="Q87" s="120" t="str">
        <f t="shared" si="16"/>
        <v/>
      </c>
      <c r="R87" s="120" t="e">
        <f t="shared" si="23"/>
        <v>#N/A</v>
      </c>
      <c r="S87" t="str">
        <f>IF('EINGABE Straßenbeleuchtung'!L90="","",'EINGABE Straßenbeleuchtung'!L90)</f>
        <v/>
      </c>
      <c r="T87" t="str">
        <f t="shared" si="24"/>
        <v/>
      </c>
      <c r="U87" s="133" t="str">
        <f t="shared" si="25"/>
        <v/>
      </c>
      <c r="V87" s="120" t="str">
        <f t="shared" si="26"/>
        <v/>
      </c>
      <c r="W87" s="35" t="str">
        <f t="shared" si="27"/>
        <v/>
      </c>
      <c r="X87" s="35" t="str">
        <f>IF('EINGABE Straßenbeleuchtung'!J90="","",'EINGABE Straßenbeleuchtung'!J90)</f>
        <v/>
      </c>
      <c r="Y87" t="str">
        <f>IF(X87="","",VLOOKUP(X87,'Hilfswerte Energiepreise'!$B$24:$F$26,2,FALSE))</f>
        <v/>
      </c>
      <c r="Z87" t="str">
        <f>IF(X87="","",VLOOKUP(X87,'Hilfswerte Energiepreise'!$B$24:$F$26,3,FALSE))</f>
        <v/>
      </c>
      <c r="AA87" t="str">
        <f>IF(X87="","",VLOOKUP(X87,'Hilfswerte Energiepreise'!$B$24:$F$26,4,FALSE))</f>
        <v/>
      </c>
      <c r="AB87" t="str">
        <f t="shared" si="28"/>
        <v/>
      </c>
      <c r="AC87" t="str">
        <f t="shared" si="29"/>
        <v/>
      </c>
      <c r="AD87" t="str">
        <f>IFERROR(VLOOKUP(X87,'Hilfswerte Energiepreise'!$B$4:$F$17,5,FALSE),"")</f>
        <v/>
      </c>
      <c r="AE87" t="str">
        <f t="shared" si="30"/>
        <v/>
      </c>
    </row>
    <row r="88" spans="1:31" x14ac:dyDescent="0.2">
      <c r="A88">
        <v>84</v>
      </c>
      <c r="B88" t="str">
        <f>IF('EINGABE Straßenbeleuchtung'!C91="","",'EINGABE Straßenbeleuchtung'!C91)</f>
        <v/>
      </c>
      <c r="C88" t="str">
        <f>IF('EINGABE Straßenbeleuchtung'!D91="","",'EINGABE Straßenbeleuchtung'!D91)</f>
        <v/>
      </c>
      <c r="D88" t="str">
        <f>IF('EINGABE Straßenbeleuchtung'!E91="","",'EINGABE Straßenbeleuchtung'!E91)</f>
        <v/>
      </c>
      <c r="E88" t="str">
        <f>IF('EINGABE Straßenbeleuchtung'!F91="","",'EINGABE Straßenbeleuchtung'!F91)</f>
        <v/>
      </c>
      <c r="F88" t="e">
        <f>VLOOKUP(C88,Hilftabelle!$A$2:$B$8,2,0)</f>
        <v>#N/A</v>
      </c>
      <c r="G88" t="e">
        <f>VLOOKUP(D88,Hilftabelle!$C$2:$D$6,2,0)</f>
        <v>#N/A</v>
      </c>
      <c r="H88" t="e">
        <f t="shared" si="17"/>
        <v>#N/A</v>
      </c>
      <c r="I88" t="str">
        <f t="shared" si="18"/>
        <v/>
      </c>
      <c r="J88" s="42" t="str">
        <f>IF('EINGABE Straßenbeleuchtung'!H91="","",'EINGABE Straßenbeleuchtung'!H91)</f>
        <v/>
      </c>
      <c r="K88" s="42" t="str">
        <f>IF('EINGABE Straßenbeleuchtung'!I91="","",'EINGABE Straßenbeleuchtung'!I91)</f>
        <v/>
      </c>
      <c r="L88" t="str">
        <f t="shared" si="19"/>
        <v/>
      </c>
      <c r="M88" t="str">
        <f>IF('EINGABE Straßenbeleuchtung'!K91="","",'EINGABE Straßenbeleuchtung'!K91)</f>
        <v/>
      </c>
      <c r="N88" s="37" t="str">
        <f t="shared" si="20"/>
        <v/>
      </c>
      <c r="O88" s="37" t="str">
        <f t="shared" si="21"/>
        <v/>
      </c>
      <c r="P88" s="120" t="str">
        <f t="shared" si="22"/>
        <v/>
      </c>
      <c r="Q88" s="120" t="str">
        <f t="shared" si="16"/>
        <v/>
      </c>
      <c r="R88" s="120" t="e">
        <f t="shared" si="23"/>
        <v>#N/A</v>
      </c>
      <c r="S88" t="str">
        <f>IF('EINGABE Straßenbeleuchtung'!L91="","",'EINGABE Straßenbeleuchtung'!L91)</f>
        <v/>
      </c>
      <c r="T88" t="str">
        <f t="shared" si="24"/>
        <v/>
      </c>
      <c r="U88" s="133" t="str">
        <f t="shared" si="25"/>
        <v/>
      </c>
      <c r="V88" s="120" t="str">
        <f t="shared" si="26"/>
        <v/>
      </c>
      <c r="W88" s="35" t="str">
        <f t="shared" si="27"/>
        <v/>
      </c>
      <c r="X88" s="35" t="str">
        <f>IF('EINGABE Straßenbeleuchtung'!J91="","",'EINGABE Straßenbeleuchtung'!J91)</f>
        <v/>
      </c>
      <c r="Y88" t="str">
        <f>IF(X88="","",VLOOKUP(X88,'Hilfswerte Energiepreise'!$B$24:$F$26,2,FALSE))</f>
        <v/>
      </c>
      <c r="Z88" t="str">
        <f>IF(X88="","",VLOOKUP(X88,'Hilfswerte Energiepreise'!$B$24:$F$26,3,FALSE))</f>
        <v/>
      </c>
      <c r="AA88" t="str">
        <f>IF(X88="","",VLOOKUP(X88,'Hilfswerte Energiepreise'!$B$24:$F$26,4,FALSE))</f>
        <v/>
      </c>
      <c r="AB88" t="str">
        <f t="shared" si="28"/>
        <v/>
      </c>
      <c r="AC88" t="str">
        <f t="shared" si="29"/>
        <v/>
      </c>
      <c r="AD88" t="str">
        <f>IFERROR(VLOOKUP(X88,'Hilfswerte Energiepreise'!$B$4:$F$17,5,FALSE),"")</f>
        <v/>
      </c>
      <c r="AE88" t="str">
        <f t="shared" si="30"/>
        <v/>
      </c>
    </row>
    <row r="89" spans="1:31" x14ac:dyDescent="0.2">
      <c r="A89">
        <v>85</v>
      </c>
      <c r="B89" t="str">
        <f>IF('EINGABE Straßenbeleuchtung'!C92="","",'EINGABE Straßenbeleuchtung'!C92)</f>
        <v/>
      </c>
      <c r="C89" t="str">
        <f>IF('EINGABE Straßenbeleuchtung'!D92="","",'EINGABE Straßenbeleuchtung'!D92)</f>
        <v/>
      </c>
      <c r="D89" t="str">
        <f>IF('EINGABE Straßenbeleuchtung'!E92="","",'EINGABE Straßenbeleuchtung'!E92)</f>
        <v/>
      </c>
      <c r="E89" t="str">
        <f>IF('EINGABE Straßenbeleuchtung'!F92="","",'EINGABE Straßenbeleuchtung'!F92)</f>
        <v/>
      </c>
      <c r="F89" t="e">
        <f>VLOOKUP(C89,Hilftabelle!$A$2:$B$8,2,0)</f>
        <v>#N/A</v>
      </c>
      <c r="G89" t="e">
        <f>VLOOKUP(D89,Hilftabelle!$C$2:$D$6,2,0)</f>
        <v>#N/A</v>
      </c>
      <c r="H89" t="e">
        <f t="shared" si="17"/>
        <v>#N/A</v>
      </c>
      <c r="I89" t="str">
        <f t="shared" si="18"/>
        <v/>
      </c>
      <c r="J89" s="42" t="str">
        <f>IF('EINGABE Straßenbeleuchtung'!H92="","",'EINGABE Straßenbeleuchtung'!H92)</f>
        <v/>
      </c>
      <c r="K89" s="42" t="str">
        <f>IF('EINGABE Straßenbeleuchtung'!I92="","",'EINGABE Straßenbeleuchtung'!I92)</f>
        <v/>
      </c>
      <c r="L89" t="str">
        <f t="shared" si="19"/>
        <v/>
      </c>
      <c r="M89" t="str">
        <f>IF('EINGABE Straßenbeleuchtung'!K92="","",'EINGABE Straßenbeleuchtung'!K92)</f>
        <v/>
      </c>
      <c r="N89" s="37" t="str">
        <f t="shared" si="20"/>
        <v/>
      </c>
      <c r="O89" s="37" t="str">
        <f t="shared" si="21"/>
        <v/>
      </c>
      <c r="P89" s="120" t="str">
        <f t="shared" si="22"/>
        <v/>
      </c>
      <c r="Q89" s="120" t="str">
        <f t="shared" si="16"/>
        <v/>
      </c>
      <c r="R89" s="120" t="e">
        <f t="shared" si="23"/>
        <v>#N/A</v>
      </c>
      <c r="S89" t="str">
        <f>IF('EINGABE Straßenbeleuchtung'!L92="","",'EINGABE Straßenbeleuchtung'!L92)</f>
        <v/>
      </c>
      <c r="T89" t="str">
        <f t="shared" si="24"/>
        <v/>
      </c>
      <c r="U89" s="133" t="str">
        <f t="shared" si="25"/>
        <v/>
      </c>
      <c r="V89" s="120" t="str">
        <f t="shared" si="26"/>
        <v/>
      </c>
      <c r="W89" s="35" t="str">
        <f t="shared" si="27"/>
        <v/>
      </c>
      <c r="X89" s="35" t="str">
        <f>IF('EINGABE Straßenbeleuchtung'!J92="","",'EINGABE Straßenbeleuchtung'!J92)</f>
        <v/>
      </c>
      <c r="Y89" t="str">
        <f>IF(X89="","",VLOOKUP(X89,'Hilfswerte Energiepreise'!$B$24:$F$26,2,FALSE))</f>
        <v/>
      </c>
      <c r="Z89" t="str">
        <f>IF(X89="","",VLOOKUP(X89,'Hilfswerte Energiepreise'!$B$24:$F$26,3,FALSE))</f>
        <v/>
      </c>
      <c r="AA89" t="str">
        <f>IF(X89="","",VLOOKUP(X89,'Hilfswerte Energiepreise'!$B$24:$F$26,4,FALSE))</f>
        <v/>
      </c>
      <c r="AB89" t="str">
        <f t="shared" si="28"/>
        <v/>
      </c>
      <c r="AC89" t="str">
        <f t="shared" si="29"/>
        <v/>
      </c>
      <c r="AD89" t="str">
        <f>IFERROR(VLOOKUP(X89,'Hilfswerte Energiepreise'!$B$4:$F$17,5,FALSE),"")</f>
        <v/>
      </c>
      <c r="AE89" t="str">
        <f t="shared" si="30"/>
        <v/>
      </c>
    </row>
    <row r="90" spans="1:31" x14ac:dyDescent="0.2">
      <c r="A90">
        <v>86</v>
      </c>
      <c r="B90" t="str">
        <f>IF('EINGABE Straßenbeleuchtung'!C93="","",'EINGABE Straßenbeleuchtung'!C93)</f>
        <v/>
      </c>
      <c r="C90" t="str">
        <f>IF('EINGABE Straßenbeleuchtung'!D93="","",'EINGABE Straßenbeleuchtung'!D93)</f>
        <v/>
      </c>
      <c r="D90" t="str">
        <f>IF('EINGABE Straßenbeleuchtung'!E93="","",'EINGABE Straßenbeleuchtung'!E93)</f>
        <v/>
      </c>
      <c r="E90" t="str">
        <f>IF('EINGABE Straßenbeleuchtung'!F93="","",'EINGABE Straßenbeleuchtung'!F93)</f>
        <v/>
      </c>
      <c r="F90" t="e">
        <f>VLOOKUP(C90,Hilftabelle!$A$2:$B$8,2,0)</f>
        <v>#N/A</v>
      </c>
      <c r="G90" t="e">
        <f>VLOOKUP(D90,Hilftabelle!$C$2:$D$6,2,0)</f>
        <v>#N/A</v>
      </c>
      <c r="H90" t="e">
        <f t="shared" si="17"/>
        <v>#N/A</v>
      </c>
      <c r="I90" t="str">
        <f t="shared" si="18"/>
        <v/>
      </c>
      <c r="J90" s="42" t="str">
        <f>IF('EINGABE Straßenbeleuchtung'!H93="","",'EINGABE Straßenbeleuchtung'!H93)</f>
        <v/>
      </c>
      <c r="K90" s="42" t="str">
        <f>IF('EINGABE Straßenbeleuchtung'!I93="","",'EINGABE Straßenbeleuchtung'!I93)</f>
        <v/>
      </c>
      <c r="L90" t="str">
        <f t="shared" si="19"/>
        <v/>
      </c>
      <c r="M90" t="str">
        <f>IF('EINGABE Straßenbeleuchtung'!K93="","",'EINGABE Straßenbeleuchtung'!K93)</f>
        <v/>
      </c>
      <c r="N90" s="37" t="str">
        <f t="shared" si="20"/>
        <v/>
      </c>
      <c r="O90" s="37" t="str">
        <f t="shared" si="21"/>
        <v/>
      </c>
      <c r="P90" s="120" t="str">
        <f t="shared" si="22"/>
        <v/>
      </c>
      <c r="Q90" s="120" t="str">
        <f t="shared" si="16"/>
        <v/>
      </c>
      <c r="R90" s="120" t="e">
        <f t="shared" si="23"/>
        <v>#N/A</v>
      </c>
      <c r="S90" t="str">
        <f>IF('EINGABE Straßenbeleuchtung'!L93="","",'EINGABE Straßenbeleuchtung'!L93)</f>
        <v/>
      </c>
      <c r="T90" t="str">
        <f t="shared" si="24"/>
        <v/>
      </c>
      <c r="U90" s="133" t="str">
        <f t="shared" si="25"/>
        <v/>
      </c>
      <c r="V90" s="120" t="str">
        <f t="shared" si="26"/>
        <v/>
      </c>
      <c r="W90" s="35" t="str">
        <f t="shared" si="27"/>
        <v/>
      </c>
      <c r="X90" s="35" t="str">
        <f>IF('EINGABE Straßenbeleuchtung'!J93="","",'EINGABE Straßenbeleuchtung'!J93)</f>
        <v/>
      </c>
      <c r="Y90" t="str">
        <f>IF(X90="","",VLOOKUP(X90,'Hilfswerte Energiepreise'!$B$24:$F$26,2,FALSE))</f>
        <v/>
      </c>
      <c r="Z90" t="str">
        <f>IF(X90="","",VLOOKUP(X90,'Hilfswerte Energiepreise'!$B$24:$F$26,3,FALSE))</f>
        <v/>
      </c>
      <c r="AA90" t="str">
        <f>IF(X90="","",VLOOKUP(X90,'Hilfswerte Energiepreise'!$B$24:$F$26,4,FALSE))</f>
        <v/>
      </c>
      <c r="AB90" t="str">
        <f t="shared" si="28"/>
        <v/>
      </c>
      <c r="AC90" t="str">
        <f t="shared" si="29"/>
        <v/>
      </c>
      <c r="AD90" t="str">
        <f>IFERROR(VLOOKUP(X90,'Hilfswerte Energiepreise'!$B$4:$F$17,5,FALSE),"")</f>
        <v/>
      </c>
      <c r="AE90" t="str">
        <f t="shared" si="30"/>
        <v/>
      </c>
    </row>
    <row r="91" spans="1:31" x14ac:dyDescent="0.2">
      <c r="A91">
        <v>87</v>
      </c>
      <c r="B91" t="str">
        <f>IF('EINGABE Straßenbeleuchtung'!C94="","",'EINGABE Straßenbeleuchtung'!C94)</f>
        <v/>
      </c>
      <c r="C91" t="str">
        <f>IF('EINGABE Straßenbeleuchtung'!D94="","",'EINGABE Straßenbeleuchtung'!D94)</f>
        <v/>
      </c>
      <c r="D91" t="str">
        <f>IF('EINGABE Straßenbeleuchtung'!E94="","",'EINGABE Straßenbeleuchtung'!E94)</f>
        <v/>
      </c>
      <c r="E91" t="str">
        <f>IF('EINGABE Straßenbeleuchtung'!F94="","",'EINGABE Straßenbeleuchtung'!F94)</f>
        <v/>
      </c>
      <c r="F91" t="e">
        <f>VLOOKUP(C91,Hilftabelle!$A$2:$B$8,2,0)</f>
        <v>#N/A</v>
      </c>
      <c r="G91" t="e">
        <f>VLOOKUP(D91,Hilftabelle!$C$2:$D$6,2,0)</f>
        <v>#N/A</v>
      </c>
      <c r="H91" t="e">
        <f t="shared" si="17"/>
        <v>#N/A</v>
      </c>
      <c r="I91" t="str">
        <f t="shared" si="18"/>
        <v/>
      </c>
      <c r="J91" s="42" t="str">
        <f>IF('EINGABE Straßenbeleuchtung'!H94="","",'EINGABE Straßenbeleuchtung'!H94)</f>
        <v/>
      </c>
      <c r="K91" s="42" t="str">
        <f>IF('EINGABE Straßenbeleuchtung'!I94="","",'EINGABE Straßenbeleuchtung'!I94)</f>
        <v/>
      </c>
      <c r="L91" t="str">
        <f t="shared" si="19"/>
        <v/>
      </c>
      <c r="M91" t="str">
        <f>IF('EINGABE Straßenbeleuchtung'!K94="","",'EINGABE Straßenbeleuchtung'!K94)</f>
        <v/>
      </c>
      <c r="N91" s="37" t="str">
        <f t="shared" si="20"/>
        <v/>
      </c>
      <c r="O91" s="37" t="str">
        <f t="shared" si="21"/>
        <v/>
      </c>
      <c r="P91" s="120" t="str">
        <f t="shared" si="22"/>
        <v/>
      </c>
      <c r="Q91" s="120" t="str">
        <f t="shared" si="16"/>
        <v/>
      </c>
      <c r="R91" s="120" t="e">
        <f t="shared" si="23"/>
        <v>#N/A</v>
      </c>
      <c r="S91" t="str">
        <f>IF('EINGABE Straßenbeleuchtung'!L94="","",'EINGABE Straßenbeleuchtung'!L94)</f>
        <v/>
      </c>
      <c r="T91" t="str">
        <f t="shared" si="24"/>
        <v/>
      </c>
      <c r="U91" s="133" t="str">
        <f t="shared" si="25"/>
        <v/>
      </c>
      <c r="V91" s="120" t="str">
        <f t="shared" si="26"/>
        <v/>
      </c>
      <c r="W91" s="35" t="str">
        <f t="shared" si="27"/>
        <v/>
      </c>
      <c r="X91" s="35" t="str">
        <f>IF('EINGABE Straßenbeleuchtung'!J94="","",'EINGABE Straßenbeleuchtung'!J94)</f>
        <v/>
      </c>
      <c r="Y91" t="str">
        <f>IF(X91="","",VLOOKUP(X91,'Hilfswerte Energiepreise'!$B$24:$F$26,2,FALSE))</f>
        <v/>
      </c>
      <c r="Z91" t="str">
        <f>IF(X91="","",VLOOKUP(X91,'Hilfswerte Energiepreise'!$B$24:$F$26,3,FALSE))</f>
        <v/>
      </c>
      <c r="AA91" t="str">
        <f>IF(X91="","",VLOOKUP(X91,'Hilfswerte Energiepreise'!$B$24:$F$26,4,FALSE))</f>
        <v/>
      </c>
      <c r="AB91" t="str">
        <f t="shared" si="28"/>
        <v/>
      </c>
      <c r="AC91" t="str">
        <f t="shared" si="29"/>
        <v/>
      </c>
      <c r="AD91" t="str">
        <f>IFERROR(VLOOKUP(X91,'Hilfswerte Energiepreise'!$B$4:$F$17,5,FALSE),"")</f>
        <v/>
      </c>
      <c r="AE91" t="str">
        <f t="shared" si="30"/>
        <v/>
      </c>
    </row>
    <row r="92" spans="1:31" x14ac:dyDescent="0.2">
      <c r="A92">
        <v>88</v>
      </c>
      <c r="B92" t="str">
        <f>IF('EINGABE Straßenbeleuchtung'!C95="","",'EINGABE Straßenbeleuchtung'!C95)</f>
        <v/>
      </c>
      <c r="C92" t="str">
        <f>IF('EINGABE Straßenbeleuchtung'!D95="","",'EINGABE Straßenbeleuchtung'!D95)</f>
        <v/>
      </c>
      <c r="D92" t="str">
        <f>IF('EINGABE Straßenbeleuchtung'!E95="","",'EINGABE Straßenbeleuchtung'!E95)</f>
        <v/>
      </c>
      <c r="E92" t="str">
        <f>IF('EINGABE Straßenbeleuchtung'!F95="","",'EINGABE Straßenbeleuchtung'!F95)</f>
        <v/>
      </c>
      <c r="F92" t="e">
        <f>VLOOKUP(C92,Hilftabelle!$A$2:$B$8,2,0)</f>
        <v>#N/A</v>
      </c>
      <c r="G92" t="e">
        <f>VLOOKUP(D92,Hilftabelle!$C$2:$D$6,2,0)</f>
        <v>#N/A</v>
      </c>
      <c r="H92" t="e">
        <f t="shared" si="17"/>
        <v>#N/A</v>
      </c>
      <c r="I92" t="str">
        <f t="shared" si="18"/>
        <v/>
      </c>
      <c r="J92" s="42" t="str">
        <f>IF('EINGABE Straßenbeleuchtung'!H95="","",'EINGABE Straßenbeleuchtung'!H95)</f>
        <v/>
      </c>
      <c r="K92" s="42" t="str">
        <f>IF('EINGABE Straßenbeleuchtung'!I95="","",'EINGABE Straßenbeleuchtung'!I95)</f>
        <v/>
      </c>
      <c r="L92" t="str">
        <f t="shared" si="19"/>
        <v/>
      </c>
      <c r="M92" t="str">
        <f>IF('EINGABE Straßenbeleuchtung'!K95="","",'EINGABE Straßenbeleuchtung'!K95)</f>
        <v/>
      </c>
      <c r="N92" s="37" t="str">
        <f t="shared" si="20"/>
        <v/>
      </c>
      <c r="O92" s="37" t="str">
        <f t="shared" si="21"/>
        <v/>
      </c>
      <c r="P92" s="120" t="str">
        <f t="shared" si="22"/>
        <v/>
      </c>
      <c r="Q92" s="120" t="str">
        <f t="shared" si="16"/>
        <v/>
      </c>
      <c r="R92" s="120" t="e">
        <f t="shared" si="23"/>
        <v>#N/A</v>
      </c>
      <c r="S92" t="str">
        <f>IF('EINGABE Straßenbeleuchtung'!L95="","",'EINGABE Straßenbeleuchtung'!L95)</f>
        <v/>
      </c>
      <c r="T92" t="str">
        <f t="shared" si="24"/>
        <v/>
      </c>
      <c r="U92" s="133" t="str">
        <f t="shared" si="25"/>
        <v/>
      </c>
      <c r="V92" s="120" t="str">
        <f t="shared" si="26"/>
        <v/>
      </c>
      <c r="W92" s="35" t="str">
        <f t="shared" si="27"/>
        <v/>
      </c>
      <c r="X92" s="35" t="str">
        <f>IF('EINGABE Straßenbeleuchtung'!J95="","",'EINGABE Straßenbeleuchtung'!J95)</f>
        <v/>
      </c>
      <c r="Y92" t="str">
        <f>IF(X92="","",VLOOKUP(X92,'Hilfswerte Energiepreise'!$B$24:$F$26,2,FALSE))</f>
        <v/>
      </c>
      <c r="Z92" t="str">
        <f>IF(X92="","",VLOOKUP(X92,'Hilfswerte Energiepreise'!$B$24:$F$26,3,FALSE))</f>
        <v/>
      </c>
      <c r="AA92" t="str">
        <f>IF(X92="","",VLOOKUP(X92,'Hilfswerte Energiepreise'!$B$24:$F$26,4,FALSE))</f>
        <v/>
      </c>
      <c r="AB92" t="str">
        <f t="shared" si="28"/>
        <v/>
      </c>
      <c r="AC92" t="str">
        <f t="shared" si="29"/>
        <v/>
      </c>
      <c r="AD92" t="str">
        <f>IFERROR(VLOOKUP(X92,'Hilfswerte Energiepreise'!$B$4:$F$17,5,FALSE),"")</f>
        <v/>
      </c>
      <c r="AE92" t="str">
        <f t="shared" si="30"/>
        <v/>
      </c>
    </row>
    <row r="93" spans="1:31" x14ac:dyDescent="0.2">
      <c r="A93">
        <v>89</v>
      </c>
      <c r="B93" t="str">
        <f>IF('EINGABE Straßenbeleuchtung'!C96="","",'EINGABE Straßenbeleuchtung'!C96)</f>
        <v/>
      </c>
      <c r="C93" t="str">
        <f>IF('EINGABE Straßenbeleuchtung'!D96="","",'EINGABE Straßenbeleuchtung'!D96)</f>
        <v/>
      </c>
      <c r="D93" t="str">
        <f>IF('EINGABE Straßenbeleuchtung'!E96="","",'EINGABE Straßenbeleuchtung'!E96)</f>
        <v/>
      </c>
      <c r="E93" t="str">
        <f>IF('EINGABE Straßenbeleuchtung'!F96="","",'EINGABE Straßenbeleuchtung'!F96)</f>
        <v/>
      </c>
      <c r="F93" t="e">
        <f>VLOOKUP(C93,Hilftabelle!$A$2:$B$8,2,0)</f>
        <v>#N/A</v>
      </c>
      <c r="G93" t="e">
        <f>VLOOKUP(D93,Hilftabelle!$C$2:$D$6,2,0)</f>
        <v>#N/A</v>
      </c>
      <c r="H93" t="e">
        <f t="shared" si="17"/>
        <v>#N/A</v>
      </c>
      <c r="I93" t="str">
        <f t="shared" si="18"/>
        <v/>
      </c>
      <c r="J93" s="42" t="str">
        <f>IF('EINGABE Straßenbeleuchtung'!H96="","",'EINGABE Straßenbeleuchtung'!H96)</f>
        <v/>
      </c>
      <c r="K93" s="42" t="str">
        <f>IF('EINGABE Straßenbeleuchtung'!I96="","",'EINGABE Straßenbeleuchtung'!I96)</f>
        <v/>
      </c>
      <c r="L93" t="str">
        <f t="shared" si="19"/>
        <v/>
      </c>
      <c r="M93" t="str">
        <f>IF('EINGABE Straßenbeleuchtung'!K96="","",'EINGABE Straßenbeleuchtung'!K96)</f>
        <v/>
      </c>
      <c r="N93" s="37" t="str">
        <f t="shared" si="20"/>
        <v/>
      </c>
      <c r="O93" s="37" t="str">
        <f t="shared" si="21"/>
        <v/>
      </c>
      <c r="P93" s="120" t="str">
        <f t="shared" si="22"/>
        <v/>
      </c>
      <c r="Q93" s="120" t="str">
        <f t="shared" si="16"/>
        <v/>
      </c>
      <c r="R93" s="120" t="e">
        <f t="shared" si="23"/>
        <v>#N/A</v>
      </c>
      <c r="S93" t="str">
        <f>IF('EINGABE Straßenbeleuchtung'!L96="","",'EINGABE Straßenbeleuchtung'!L96)</f>
        <v/>
      </c>
      <c r="T93" t="str">
        <f t="shared" si="24"/>
        <v/>
      </c>
      <c r="U93" s="133" t="str">
        <f t="shared" si="25"/>
        <v/>
      </c>
      <c r="V93" s="120" t="str">
        <f t="shared" si="26"/>
        <v/>
      </c>
      <c r="W93" s="35" t="str">
        <f t="shared" si="27"/>
        <v/>
      </c>
      <c r="X93" s="35" t="str">
        <f>IF('EINGABE Straßenbeleuchtung'!J96="","",'EINGABE Straßenbeleuchtung'!J96)</f>
        <v/>
      </c>
      <c r="Y93" t="str">
        <f>IF(X93="","",VLOOKUP(X93,'Hilfswerte Energiepreise'!$B$24:$F$26,2,FALSE))</f>
        <v/>
      </c>
      <c r="Z93" t="str">
        <f>IF(X93="","",VLOOKUP(X93,'Hilfswerte Energiepreise'!$B$24:$F$26,3,FALSE))</f>
        <v/>
      </c>
      <c r="AA93" t="str">
        <f>IF(X93="","",VLOOKUP(X93,'Hilfswerte Energiepreise'!$B$24:$F$26,4,FALSE))</f>
        <v/>
      </c>
      <c r="AB93" t="str">
        <f t="shared" si="28"/>
        <v/>
      </c>
      <c r="AC93" t="str">
        <f t="shared" si="29"/>
        <v/>
      </c>
      <c r="AD93" t="str">
        <f>IFERROR(VLOOKUP(X93,'Hilfswerte Energiepreise'!$B$4:$F$17,5,FALSE),"")</f>
        <v/>
      </c>
      <c r="AE93" t="str">
        <f t="shared" si="30"/>
        <v/>
      </c>
    </row>
    <row r="94" spans="1:31" x14ac:dyDescent="0.2">
      <c r="A94">
        <v>90</v>
      </c>
      <c r="B94" t="str">
        <f>IF('EINGABE Straßenbeleuchtung'!C97="","",'EINGABE Straßenbeleuchtung'!C97)</f>
        <v/>
      </c>
      <c r="C94" t="str">
        <f>IF('EINGABE Straßenbeleuchtung'!D97="","",'EINGABE Straßenbeleuchtung'!D97)</f>
        <v/>
      </c>
      <c r="D94" t="str">
        <f>IF('EINGABE Straßenbeleuchtung'!E97="","",'EINGABE Straßenbeleuchtung'!E97)</f>
        <v/>
      </c>
      <c r="E94" t="str">
        <f>IF('EINGABE Straßenbeleuchtung'!F97="","",'EINGABE Straßenbeleuchtung'!F97)</f>
        <v/>
      </c>
      <c r="F94" t="e">
        <f>VLOOKUP(C94,Hilftabelle!$A$2:$B$8,2,0)</f>
        <v>#N/A</v>
      </c>
      <c r="G94" t="e">
        <f>VLOOKUP(D94,Hilftabelle!$C$2:$D$6,2,0)</f>
        <v>#N/A</v>
      </c>
      <c r="H94" t="e">
        <f t="shared" si="17"/>
        <v>#N/A</v>
      </c>
      <c r="I94" t="str">
        <f t="shared" si="18"/>
        <v/>
      </c>
      <c r="J94" s="42" t="str">
        <f>IF('EINGABE Straßenbeleuchtung'!H97="","",'EINGABE Straßenbeleuchtung'!H97)</f>
        <v/>
      </c>
      <c r="K94" s="42" t="str">
        <f>IF('EINGABE Straßenbeleuchtung'!I97="","",'EINGABE Straßenbeleuchtung'!I97)</f>
        <v/>
      </c>
      <c r="L94" t="str">
        <f t="shared" si="19"/>
        <v/>
      </c>
      <c r="M94" t="str">
        <f>IF('EINGABE Straßenbeleuchtung'!K97="","",'EINGABE Straßenbeleuchtung'!K97)</f>
        <v/>
      </c>
      <c r="N94" s="37" t="str">
        <f t="shared" si="20"/>
        <v/>
      </c>
      <c r="O94" s="37" t="str">
        <f t="shared" si="21"/>
        <v/>
      </c>
      <c r="P94" s="120" t="str">
        <f t="shared" si="22"/>
        <v/>
      </c>
      <c r="Q94" s="120" t="str">
        <f t="shared" si="16"/>
        <v/>
      </c>
      <c r="R94" s="120" t="e">
        <f t="shared" si="23"/>
        <v>#N/A</v>
      </c>
      <c r="S94" t="str">
        <f>IF('EINGABE Straßenbeleuchtung'!L97="","",'EINGABE Straßenbeleuchtung'!L97)</f>
        <v/>
      </c>
      <c r="T94" t="str">
        <f t="shared" si="24"/>
        <v/>
      </c>
      <c r="U94" s="133" t="str">
        <f t="shared" si="25"/>
        <v/>
      </c>
      <c r="V94" s="120" t="str">
        <f t="shared" si="26"/>
        <v/>
      </c>
      <c r="W94" s="35" t="str">
        <f t="shared" si="27"/>
        <v/>
      </c>
      <c r="X94" s="35" t="str">
        <f>IF('EINGABE Straßenbeleuchtung'!J97="","",'EINGABE Straßenbeleuchtung'!J97)</f>
        <v/>
      </c>
      <c r="Y94" t="str">
        <f>IF(X94="","",VLOOKUP(X94,'Hilfswerte Energiepreise'!$B$24:$F$26,2,FALSE))</f>
        <v/>
      </c>
      <c r="Z94" t="str">
        <f>IF(X94="","",VLOOKUP(X94,'Hilfswerte Energiepreise'!$B$24:$F$26,3,FALSE))</f>
        <v/>
      </c>
      <c r="AA94" t="str">
        <f>IF(X94="","",VLOOKUP(X94,'Hilfswerte Energiepreise'!$B$24:$F$26,4,FALSE))</f>
        <v/>
      </c>
      <c r="AB94" t="str">
        <f t="shared" si="28"/>
        <v/>
      </c>
      <c r="AC94" t="str">
        <f t="shared" si="29"/>
        <v/>
      </c>
      <c r="AD94" t="str">
        <f>IFERROR(VLOOKUP(X94,'Hilfswerte Energiepreise'!$B$4:$F$17,5,FALSE),"")</f>
        <v/>
      </c>
      <c r="AE94" t="str">
        <f t="shared" si="30"/>
        <v/>
      </c>
    </row>
    <row r="95" spans="1:31" x14ac:dyDescent="0.2">
      <c r="A95">
        <v>91</v>
      </c>
      <c r="B95" t="str">
        <f>IF('EINGABE Straßenbeleuchtung'!C98="","",'EINGABE Straßenbeleuchtung'!C98)</f>
        <v/>
      </c>
      <c r="C95" t="str">
        <f>IF('EINGABE Straßenbeleuchtung'!D98="","",'EINGABE Straßenbeleuchtung'!D98)</f>
        <v/>
      </c>
      <c r="D95" t="str">
        <f>IF('EINGABE Straßenbeleuchtung'!E98="","",'EINGABE Straßenbeleuchtung'!E98)</f>
        <v/>
      </c>
      <c r="E95" t="str">
        <f>IF('EINGABE Straßenbeleuchtung'!F98="","",'EINGABE Straßenbeleuchtung'!F98)</f>
        <v/>
      </c>
      <c r="F95" t="e">
        <f>VLOOKUP(C95,Hilftabelle!$A$2:$B$8,2,0)</f>
        <v>#N/A</v>
      </c>
      <c r="G95" t="e">
        <f>VLOOKUP(D95,Hilftabelle!$C$2:$D$6,2,0)</f>
        <v>#N/A</v>
      </c>
      <c r="H95" t="e">
        <f t="shared" si="17"/>
        <v>#N/A</v>
      </c>
      <c r="I95" t="str">
        <f t="shared" si="18"/>
        <v/>
      </c>
      <c r="J95" s="42" t="str">
        <f>IF('EINGABE Straßenbeleuchtung'!H98="","",'EINGABE Straßenbeleuchtung'!H98)</f>
        <v/>
      </c>
      <c r="K95" s="42" t="str">
        <f>IF('EINGABE Straßenbeleuchtung'!I98="","",'EINGABE Straßenbeleuchtung'!I98)</f>
        <v/>
      </c>
      <c r="L95" t="str">
        <f t="shared" si="19"/>
        <v/>
      </c>
      <c r="M95" t="str">
        <f>IF('EINGABE Straßenbeleuchtung'!K98="","",'EINGABE Straßenbeleuchtung'!K98)</f>
        <v/>
      </c>
      <c r="N95" s="37" t="str">
        <f t="shared" si="20"/>
        <v/>
      </c>
      <c r="O95" s="37" t="str">
        <f t="shared" si="21"/>
        <v/>
      </c>
      <c r="P95" s="120" t="str">
        <f t="shared" si="22"/>
        <v/>
      </c>
      <c r="Q95" s="120" t="str">
        <f t="shared" si="16"/>
        <v/>
      </c>
      <c r="R95" s="120" t="e">
        <f t="shared" si="23"/>
        <v>#N/A</v>
      </c>
      <c r="S95" t="str">
        <f>IF('EINGABE Straßenbeleuchtung'!L98="","",'EINGABE Straßenbeleuchtung'!L98)</f>
        <v/>
      </c>
      <c r="T95" t="str">
        <f t="shared" si="24"/>
        <v/>
      </c>
      <c r="U95" s="133" t="str">
        <f t="shared" si="25"/>
        <v/>
      </c>
      <c r="V95" s="120" t="str">
        <f t="shared" si="26"/>
        <v/>
      </c>
      <c r="W95" s="35" t="str">
        <f t="shared" si="27"/>
        <v/>
      </c>
      <c r="X95" s="35" t="str">
        <f>IF('EINGABE Straßenbeleuchtung'!J98="","",'EINGABE Straßenbeleuchtung'!J98)</f>
        <v/>
      </c>
      <c r="Y95" t="str">
        <f>IF(X95="","",VLOOKUP(X95,'Hilfswerte Energiepreise'!$B$24:$F$26,2,FALSE))</f>
        <v/>
      </c>
      <c r="Z95" t="str">
        <f>IF(X95="","",VLOOKUP(X95,'Hilfswerte Energiepreise'!$B$24:$F$26,3,FALSE))</f>
        <v/>
      </c>
      <c r="AA95" t="str">
        <f>IF(X95="","",VLOOKUP(X95,'Hilfswerte Energiepreise'!$B$24:$F$26,4,FALSE))</f>
        <v/>
      </c>
      <c r="AB95" t="str">
        <f t="shared" si="28"/>
        <v/>
      </c>
      <c r="AC95" t="str">
        <f t="shared" si="29"/>
        <v/>
      </c>
      <c r="AD95" t="str">
        <f>IFERROR(VLOOKUP(X95,'Hilfswerte Energiepreise'!$B$4:$F$17,5,FALSE),"")</f>
        <v/>
      </c>
      <c r="AE95" t="str">
        <f t="shared" si="30"/>
        <v/>
      </c>
    </row>
    <row r="96" spans="1:31" x14ac:dyDescent="0.2">
      <c r="A96">
        <v>92</v>
      </c>
      <c r="B96" t="str">
        <f>IF('EINGABE Straßenbeleuchtung'!C99="","",'EINGABE Straßenbeleuchtung'!C99)</f>
        <v/>
      </c>
      <c r="C96" t="str">
        <f>IF('EINGABE Straßenbeleuchtung'!D99="","",'EINGABE Straßenbeleuchtung'!D99)</f>
        <v/>
      </c>
      <c r="D96" t="str">
        <f>IF('EINGABE Straßenbeleuchtung'!E99="","",'EINGABE Straßenbeleuchtung'!E99)</f>
        <v/>
      </c>
      <c r="E96" t="str">
        <f>IF('EINGABE Straßenbeleuchtung'!F99="","",'EINGABE Straßenbeleuchtung'!F99)</f>
        <v/>
      </c>
      <c r="F96" t="e">
        <f>VLOOKUP(C96,Hilftabelle!$A$2:$B$8,2,0)</f>
        <v>#N/A</v>
      </c>
      <c r="G96" t="e">
        <f>VLOOKUP(D96,Hilftabelle!$C$2:$D$6,2,0)</f>
        <v>#N/A</v>
      </c>
      <c r="H96" t="e">
        <f t="shared" si="17"/>
        <v>#N/A</v>
      </c>
      <c r="I96" t="str">
        <f t="shared" si="18"/>
        <v/>
      </c>
      <c r="J96" s="42" t="str">
        <f>IF('EINGABE Straßenbeleuchtung'!H99="","",'EINGABE Straßenbeleuchtung'!H99)</f>
        <v/>
      </c>
      <c r="K96" s="42" t="str">
        <f>IF('EINGABE Straßenbeleuchtung'!I99="","",'EINGABE Straßenbeleuchtung'!I99)</f>
        <v/>
      </c>
      <c r="L96" t="str">
        <f t="shared" si="19"/>
        <v/>
      </c>
      <c r="M96" t="str">
        <f>IF('EINGABE Straßenbeleuchtung'!K99="","",'EINGABE Straßenbeleuchtung'!K99)</f>
        <v/>
      </c>
      <c r="N96" s="37" t="str">
        <f t="shared" si="20"/>
        <v/>
      </c>
      <c r="O96" s="37" t="str">
        <f t="shared" si="21"/>
        <v/>
      </c>
      <c r="P96" s="120" t="str">
        <f t="shared" si="22"/>
        <v/>
      </c>
      <c r="Q96" s="120" t="str">
        <f t="shared" si="16"/>
        <v/>
      </c>
      <c r="R96" s="120" t="e">
        <f t="shared" si="23"/>
        <v>#N/A</v>
      </c>
      <c r="S96" t="str">
        <f>IF('EINGABE Straßenbeleuchtung'!L99="","",'EINGABE Straßenbeleuchtung'!L99)</f>
        <v/>
      </c>
      <c r="T96" t="str">
        <f t="shared" si="24"/>
        <v/>
      </c>
      <c r="U96" s="133" t="str">
        <f t="shared" si="25"/>
        <v/>
      </c>
      <c r="V96" s="120" t="str">
        <f t="shared" si="26"/>
        <v/>
      </c>
      <c r="W96" s="35" t="str">
        <f t="shared" si="27"/>
        <v/>
      </c>
      <c r="X96" s="35" t="str">
        <f>IF('EINGABE Straßenbeleuchtung'!J99="","",'EINGABE Straßenbeleuchtung'!J99)</f>
        <v/>
      </c>
      <c r="Y96" t="str">
        <f>IF(X96="","",VLOOKUP(X96,'Hilfswerte Energiepreise'!$B$24:$F$26,2,FALSE))</f>
        <v/>
      </c>
      <c r="Z96" t="str">
        <f>IF(X96="","",VLOOKUP(X96,'Hilfswerte Energiepreise'!$B$24:$F$26,3,FALSE))</f>
        <v/>
      </c>
      <c r="AA96" t="str">
        <f>IF(X96="","",VLOOKUP(X96,'Hilfswerte Energiepreise'!$B$24:$F$26,4,FALSE))</f>
        <v/>
      </c>
      <c r="AB96" t="str">
        <f t="shared" si="28"/>
        <v/>
      </c>
      <c r="AC96" t="str">
        <f t="shared" si="29"/>
        <v/>
      </c>
      <c r="AD96" t="str">
        <f>IFERROR(VLOOKUP(X96,'Hilfswerte Energiepreise'!$B$4:$F$17,5,FALSE),"")</f>
        <v/>
      </c>
      <c r="AE96" t="str">
        <f t="shared" si="30"/>
        <v/>
      </c>
    </row>
    <row r="97" spans="1:31" x14ac:dyDescent="0.2">
      <c r="A97">
        <v>93</v>
      </c>
      <c r="B97" t="str">
        <f>IF('EINGABE Straßenbeleuchtung'!C100="","",'EINGABE Straßenbeleuchtung'!C100)</f>
        <v/>
      </c>
      <c r="C97" t="str">
        <f>IF('EINGABE Straßenbeleuchtung'!D100="","",'EINGABE Straßenbeleuchtung'!D100)</f>
        <v/>
      </c>
      <c r="D97" t="str">
        <f>IF('EINGABE Straßenbeleuchtung'!E100="","",'EINGABE Straßenbeleuchtung'!E100)</f>
        <v/>
      </c>
      <c r="E97" t="str">
        <f>IF('EINGABE Straßenbeleuchtung'!F100="","",'EINGABE Straßenbeleuchtung'!F100)</f>
        <v/>
      </c>
      <c r="F97" t="e">
        <f>VLOOKUP(C97,Hilftabelle!$A$2:$B$8,2,0)</f>
        <v>#N/A</v>
      </c>
      <c r="G97" t="e">
        <f>VLOOKUP(D97,Hilftabelle!$C$2:$D$6,2,0)</f>
        <v>#N/A</v>
      </c>
      <c r="H97" t="e">
        <f t="shared" si="17"/>
        <v>#N/A</v>
      </c>
      <c r="I97" t="str">
        <f t="shared" si="18"/>
        <v/>
      </c>
      <c r="J97" s="42" t="str">
        <f>IF('EINGABE Straßenbeleuchtung'!H100="","",'EINGABE Straßenbeleuchtung'!H100)</f>
        <v/>
      </c>
      <c r="K97" s="42" t="str">
        <f>IF('EINGABE Straßenbeleuchtung'!I100="","",'EINGABE Straßenbeleuchtung'!I100)</f>
        <v/>
      </c>
      <c r="L97" t="str">
        <f t="shared" si="19"/>
        <v/>
      </c>
      <c r="M97" t="str">
        <f>IF('EINGABE Straßenbeleuchtung'!K100="","",'EINGABE Straßenbeleuchtung'!K100)</f>
        <v/>
      </c>
      <c r="N97" s="37" t="str">
        <f t="shared" si="20"/>
        <v/>
      </c>
      <c r="O97" s="37" t="str">
        <f t="shared" si="21"/>
        <v/>
      </c>
      <c r="P97" s="120" t="str">
        <f t="shared" si="22"/>
        <v/>
      </c>
      <c r="Q97" s="120" t="str">
        <f t="shared" si="16"/>
        <v/>
      </c>
      <c r="R97" s="120" t="e">
        <f t="shared" si="23"/>
        <v>#N/A</v>
      </c>
      <c r="S97" t="str">
        <f>IF('EINGABE Straßenbeleuchtung'!L100="","",'EINGABE Straßenbeleuchtung'!L100)</f>
        <v/>
      </c>
      <c r="T97" t="str">
        <f t="shared" si="24"/>
        <v/>
      </c>
      <c r="U97" s="133" t="str">
        <f t="shared" si="25"/>
        <v/>
      </c>
      <c r="V97" s="120" t="str">
        <f t="shared" si="26"/>
        <v/>
      </c>
      <c r="W97" s="35" t="str">
        <f t="shared" si="27"/>
        <v/>
      </c>
      <c r="X97" s="35" t="str">
        <f>IF('EINGABE Straßenbeleuchtung'!J100="","",'EINGABE Straßenbeleuchtung'!J100)</f>
        <v/>
      </c>
      <c r="Y97" t="str">
        <f>IF(X97="","",VLOOKUP(X97,'Hilfswerte Energiepreise'!$B$24:$F$26,2,FALSE))</f>
        <v/>
      </c>
      <c r="Z97" t="str">
        <f>IF(X97="","",VLOOKUP(X97,'Hilfswerte Energiepreise'!$B$24:$F$26,3,FALSE))</f>
        <v/>
      </c>
      <c r="AA97" t="str">
        <f>IF(X97="","",VLOOKUP(X97,'Hilfswerte Energiepreise'!$B$24:$F$26,4,FALSE))</f>
        <v/>
      </c>
      <c r="AB97" t="str">
        <f t="shared" si="28"/>
        <v/>
      </c>
      <c r="AC97" t="str">
        <f t="shared" si="29"/>
        <v/>
      </c>
      <c r="AD97" t="str">
        <f>IFERROR(VLOOKUP(X97,'Hilfswerte Energiepreise'!$B$4:$F$17,5,FALSE),"")</f>
        <v/>
      </c>
      <c r="AE97" t="str">
        <f t="shared" si="30"/>
        <v/>
      </c>
    </row>
    <row r="98" spans="1:31" x14ac:dyDescent="0.2">
      <c r="A98">
        <v>94</v>
      </c>
      <c r="B98" t="str">
        <f>IF('EINGABE Straßenbeleuchtung'!C101="","",'EINGABE Straßenbeleuchtung'!C101)</f>
        <v/>
      </c>
      <c r="C98" t="str">
        <f>IF('EINGABE Straßenbeleuchtung'!D101="","",'EINGABE Straßenbeleuchtung'!D101)</f>
        <v/>
      </c>
      <c r="D98" t="str">
        <f>IF('EINGABE Straßenbeleuchtung'!E101="","",'EINGABE Straßenbeleuchtung'!E101)</f>
        <v/>
      </c>
      <c r="E98" t="str">
        <f>IF('EINGABE Straßenbeleuchtung'!F101="","",'EINGABE Straßenbeleuchtung'!F101)</f>
        <v/>
      </c>
      <c r="F98" t="e">
        <f>VLOOKUP(C98,Hilftabelle!$A$2:$B$8,2,0)</f>
        <v>#N/A</v>
      </c>
      <c r="G98" t="e">
        <f>VLOOKUP(D98,Hilftabelle!$C$2:$D$6,2,0)</f>
        <v>#N/A</v>
      </c>
      <c r="H98" t="e">
        <f t="shared" si="17"/>
        <v>#N/A</v>
      </c>
      <c r="I98" t="str">
        <f t="shared" si="18"/>
        <v/>
      </c>
      <c r="J98" s="42" t="str">
        <f>IF('EINGABE Straßenbeleuchtung'!H101="","",'EINGABE Straßenbeleuchtung'!H101)</f>
        <v/>
      </c>
      <c r="K98" s="42" t="str">
        <f>IF('EINGABE Straßenbeleuchtung'!I101="","",'EINGABE Straßenbeleuchtung'!I101)</f>
        <v/>
      </c>
      <c r="L98" t="str">
        <f t="shared" si="19"/>
        <v/>
      </c>
      <c r="M98" t="str">
        <f>IF('EINGABE Straßenbeleuchtung'!K101="","",'EINGABE Straßenbeleuchtung'!K101)</f>
        <v/>
      </c>
      <c r="N98" s="37" t="str">
        <f t="shared" si="20"/>
        <v/>
      </c>
      <c r="O98" s="37" t="str">
        <f t="shared" si="21"/>
        <v/>
      </c>
      <c r="P98" s="120" t="str">
        <f t="shared" si="22"/>
        <v/>
      </c>
      <c r="Q98" s="120" t="str">
        <f t="shared" si="16"/>
        <v/>
      </c>
      <c r="R98" s="120" t="e">
        <f t="shared" si="23"/>
        <v>#N/A</v>
      </c>
      <c r="S98" t="str">
        <f>IF('EINGABE Straßenbeleuchtung'!L101="","",'EINGABE Straßenbeleuchtung'!L101)</f>
        <v/>
      </c>
      <c r="T98" t="str">
        <f t="shared" si="24"/>
        <v/>
      </c>
      <c r="U98" s="133" t="str">
        <f t="shared" si="25"/>
        <v/>
      </c>
      <c r="V98" s="120" t="str">
        <f t="shared" si="26"/>
        <v/>
      </c>
      <c r="W98" s="35" t="str">
        <f t="shared" si="27"/>
        <v/>
      </c>
      <c r="X98" s="35" t="str">
        <f>IF('EINGABE Straßenbeleuchtung'!J101="","",'EINGABE Straßenbeleuchtung'!J101)</f>
        <v/>
      </c>
      <c r="Y98" t="str">
        <f>IF(X98="","",VLOOKUP(X98,'Hilfswerte Energiepreise'!$B$24:$F$26,2,FALSE))</f>
        <v/>
      </c>
      <c r="Z98" t="str">
        <f>IF(X98="","",VLOOKUP(X98,'Hilfswerte Energiepreise'!$B$24:$F$26,3,FALSE))</f>
        <v/>
      </c>
      <c r="AA98" t="str">
        <f>IF(X98="","",VLOOKUP(X98,'Hilfswerte Energiepreise'!$B$24:$F$26,4,FALSE))</f>
        <v/>
      </c>
      <c r="AB98" t="str">
        <f t="shared" si="28"/>
        <v/>
      </c>
      <c r="AC98" t="str">
        <f t="shared" si="29"/>
        <v/>
      </c>
      <c r="AD98" t="str">
        <f>IFERROR(VLOOKUP(X98,'Hilfswerte Energiepreise'!$B$4:$F$17,5,FALSE),"")</f>
        <v/>
      </c>
      <c r="AE98" t="str">
        <f t="shared" si="30"/>
        <v/>
      </c>
    </row>
    <row r="99" spans="1:31" x14ac:dyDescent="0.2">
      <c r="A99">
        <v>95</v>
      </c>
      <c r="B99" t="str">
        <f>IF('EINGABE Straßenbeleuchtung'!C102="","",'EINGABE Straßenbeleuchtung'!C102)</f>
        <v/>
      </c>
      <c r="C99" t="str">
        <f>IF('EINGABE Straßenbeleuchtung'!D102="","",'EINGABE Straßenbeleuchtung'!D102)</f>
        <v/>
      </c>
      <c r="D99" t="str">
        <f>IF('EINGABE Straßenbeleuchtung'!E102="","",'EINGABE Straßenbeleuchtung'!E102)</f>
        <v/>
      </c>
      <c r="E99" t="str">
        <f>IF('EINGABE Straßenbeleuchtung'!F102="","",'EINGABE Straßenbeleuchtung'!F102)</f>
        <v/>
      </c>
      <c r="F99" t="e">
        <f>VLOOKUP(C99,Hilftabelle!$A$2:$B$8,2,0)</f>
        <v>#N/A</v>
      </c>
      <c r="G99" t="e">
        <f>VLOOKUP(D99,Hilftabelle!$C$2:$D$6,2,0)</f>
        <v>#N/A</v>
      </c>
      <c r="H99" t="e">
        <f t="shared" si="17"/>
        <v>#N/A</v>
      </c>
      <c r="I99" t="str">
        <f t="shared" si="18"/>
        <v/>
      </c>
      <c r="J99" s="42" t="str">
        <f>IF('EINGABE Straßenbeleuchtung'!H102="","",'EINGABE Straßenbeleuchtung'!H102)</f>
        <v/>
      </c>
      <c r="K99" s="42" t="str">
        <f>IF('EINGABE Straßenbeleuchtung'!I102="","",'EINGABE Straßenbeleuchtung'!I102)</f>
        <v/>
      </c>
      <c r="L99" t="str">
        <f t="shared" si="19"/>
        <v/>
      </c>
      <c r="M99" t="str">
        <f>IF('EINGABE Straßenbeleuchtung'!K102="","",'EINGABE Straßenbeleuchtung'!K102)</f>
        <v/>
      </c>
      <c r="N99" s="37" t="str">
        <f t="shared" si="20"/>
        <v/>
      </c>
      <c r="O99" s="37" t="str">
        <f t="shared" si="21"/>
        <v/>
      </c>
      <c r="P99" s="120" t="str">
        <f t="shared" si="22"/>
        <v/>
      </c>
      <c r="Q99" s="120" t="str">
        <f t="shared" si="16"/>
        <v/>
      </c>
      <c r="R99" s="120" t="e">
        <f t="shared" si="23"/>
        <v>#N/A</v>
      </c>
      <c r="S99" t="str">
        <f>IF('EINGABE Straßenbeleuchtung'!L102="","",'EINGABE Straßenbeleuchtung'!L102)</f>
        <v/>
      </c>
      <c r="T99" t="str">
        <f t="shared" si="24"/>
        <v/>
      </c>
      <c r="U99" s="133" t="str">
        <f t="shared" si="25"/>
        <v/>
      </c>
      <c r="V99" s="120" t="str">
        <f t="shared" si="26"/>
        <v/>
      </c>
      <c r="W99" s="35" t="str">
        <f t="shared" si="27"/>
        <v/>
      </c>
      <c r="X99" s="35" t="str">
        <f>IF('EINGABE Straßenbeleuchtung'!J102="","",'EINGABE Straßenbeleuchtung'!J102)</f>
        <v/>
      </c>
      <c r="Y99" t="str">
        <f>IF(X99="","",VLOOKUP(X99,'Hilfswerte Energiepreise'!$B$24:$F$26,2,FALSE))</f>
        <v/>
      </c>
      <c r="Z99" t="str">
        <f>IF(X99="","",VLOOKUP(X99,'Hilfswerte Energiepreise'!$B$24:$F$26,3,FALSE))</f>
        <v/>
      </c>
      <c r="AA99" t="str">
        <f>IF(X99="","",VLOOKUP(X99,'Hilfswerte Energiepreise'!$B$24:$F$26,4,FALSE))</f>
        <v/>
      </c>
      <c r="AB99" t="str">
        <f t="shared" si="28"/>
        <v/>
      </c>
      <c r="AC99" t="str">
        <f t="shared" si="29"/>
        <v/>
      </c>
      <c r="AD99" t="str">
        <f>IFERROR(VLOOKUP(X99,'Hilfswerte Energiepreise'!$B$4:$F$17,5,FALSE),"")</f>
        <v/>
      </c>
      <c r="AE99" t="str">
        <f t="shared" si="30"/>
        <v/>
      </c>
    </row>
    <row r="100" spans="1:31" x14ac:dyDescent="0.2">
      <c r="A100">
        <v>96</v>
      </c>
      <c r="B100" t="str">
        <f>IF('EINGABE Straßenbeleuchtung'!C103="","",'EINGABE Straßenbeleuchtung'!C103)</f>
        <v/>
      </c>
      <c r="C100" t="str">
        <f>IF('EINGABE Straßenbeleuchtung'!D103="","",'EINGABE Straßenbeleuchtung'!D103)</f>
        <v/>
      </c>
      <c r="D100" t="str">
        <f>IF('EINGABE Straßenbeleuchtung'!E103="","",'EINGABE Straßenbeleuchtung'!E103)</f>
        <v/>
      </c>
      <c r="E100" t="str">
        <f>IF('EINGABE Straßenbeleuchtung'!F103="","",'EINGABE Straßenbeleuchtung'!F103)</f>
        <v/>
      </c>
      <c r="F100" t="e">
        <f>VLOOKUP(C100,Hilftabelle!$A$2:$B$8,2,0)</f>
        <v>#N/A</v>
      </c>
      <c r="G100" t="e">
        <f>VLOOKUP(D100,Hilftabelle!$C$2:$D$6,2,0)</f>
        <v>#N/A</v>
      </c>
      <c r="H100" t="e">
        <f t="shared" si="17"/>
        <v>#N/A</v>
      </c>
      <c r="I100" t="str">
        <f t="shared" si="18"/>
        <v/>
      </c>
      <c r="J100" s="42" t="str">
        <f>IF('EINGABE Straßenbeleuchtung'!H103="","",'EINGABE Straßenbeleuchtung'!H103)</f>
        <v/>
      </c>
      <c r="K100" s="42" t="str">
        <f>IF('EINGABE Straßenbeleuchtung'!I103="","",'EINGABE Straßenbeleuchtung'!I103)</f>
        <v/>
      </c>
      <c r="L100" t="str">
        <f t="shared" si="19"/>
        <v/>
      </c>
      <c r="M100" t="str">
        <f>IF('EINGABE Straßenbeleuchtung'!K103="","",'EINGABE Straßenbeleuchtung'!K103)</f>
        <v/>
      </c>
      <c r="N100" s="37" t="str">
        <f t="shared" si="20"/>
        <v/>
      </c>
      <c r="O100" s="37" t="str">
        <f t="shared" si="21"/>
        <v/>
      </c>
      <c r="P100" s="120" t="str">
        <f t="shared" si="22"/>
        <v/>
      </c>
      <c r="Q100" s="120" t="str">
        <f t="shared" si="16"/>
        <v/>
      </c>
      <c r="R100" s="120" t="e">
        <f t="shared" si="23"/>
        <v>#N/A</v>
      </c>
      <c r="S100" t="str">
        <f>IF('EINGABE Straßenbeleuchtung'!L103="","",'EINGABE Straßenbeleuchtung'!L103)</f>
        <v/>
      </c>
      <c r="T100" t="str">
        <f t="shared" si="24"/>
        <v/>
      </c>
      <c r="U100" s="133" t="str">
        <f t="shared" si="25"/>
        <v/>
      </c>
      <c r="V100" s="120" t="str">
        <f t="shared" si="26"/>
        <v/>
      </c>
      <c r="W100" s="35" t="str">
        <f t="shared" si="27"/>
        <v/>
      </c>
      <c r="X100" s="35" t="str">
        <f>IF('EINGABE Straßenbeleuchtung'!J103="","",'EINGABE Straßenbeleuchtung'!J103)</f>
        <v/>
      </c>
      <c r="Y100" t="str">
        <f>IF(X100="","",VLOOKUP(X100,'Hilfswerte Energiepreise'!$B$24:$F$26,2,FALSE))</f>
        <v/>
      </c>
      <c r="Z100" t="str">
        <f>IF(X100="","",VLOOKUP(X100,'Hilfswerte Energiepreise'!$B$24:$F$26,3,FALSE))</f>
        <v/>
      </c>
      <c r="AA100" t="str">
        <f>IF(X100="","",VLOOKUP(X100,'Hilfswerte Energiepreise'!$B$24:$F$26,4,FALSE))</f>
        <v/>
      </c>
      <c r="AB100" t="str">
        <f t="shared" si="28"/>
        <v/>
      </c>
      <c r="AC100" t="str">
        <f t="shared" si="29"/>
        <v/>
      </c>
      <c r="AD100" t="str">
        <f>IFERROR(VLOOKUP(X100,'Hilfswerte Energiepreise'!$B$4:$F$17,5,FALSE),"")</f>
        <v/>
      </c>
      <c r="AE100" t="str">
        <f t="shared" si="30"/>
        <v/>
      </c>
    </row>
    <row r="101" spans="1:31" x14ac:dyDescent="0.2">
      <c r="A101">
        <v>97</v>
      </c>
      <c r="B101" t="str">
        <f>IF('EINGABE Straßenbeleuchtung'!C104="","",'EINGABE Straßenbeleuchtung'!C104)</f>
        <v/>
      </c>
      <c r="C101" t="str">
        <f>IF('EINGABE Straßenbeleuchtung'!D104="","",'EINGABE Straßenbeleuchtung'!D104)</f>
        <v/>
      </c>
      <c r="D101" t="str">
        <f>IF('EINGABE Straßenbeleuchtung'!E104="","",'EINGABE Straßenbeleuchtung'!E104)</f>
        <v/>
      </c>
      <c r="E101" t="str">
        <f>IF('EINGABE Straßenbeleuchtung'!F104="","",'EINGABE Straßenbeleuchtung'!F104)</f>
        <v/>
      </c>
      <c r="F101" t="e">
        <f>VLOOKUP(C101,Hilftabelle!$A$2:$B$8,2,0)</f>
        <v>#N/A</v>
      </c>
      <c r="G101" t="e">
        <f>VLOOKUP(D101,Hilftabelle!$C$2:$D$6,2,0)</f>
        <v>#N/A</v>
      </c>
      <c r="H101" t="e">
        <f t="shared" si="17"/>
        <v>#N/A</v>
      </c>
      <c r="I101" t="str">
        <f t="shared" si="18"/>
        <v/>
      </c>
      <c r="J101" s="42" t="str">
        <f>IF('EINGABE Straßenbeleuchtung'!H104="","",'EINGABE Straßenbeleuchtung'!H104)</f>
        <v/>
      </c>
      <c r="K101" s="42" t="str">
        <f>IF('EINGABE Straßenbeleuchtung'!I104="","",'EINGABE Straßenbeleuchtung'!I104)</f>
        <v/>
      </c>
      <c r="L101" t="str">
        <f t="shared" si="19"/>
        <v/>
      </c>
      <c r="M101" t="str">
        <f>IF('EINGABE Straßenbeleuchtung'!K104="","",'EINGABE Straßenbeleuchtung'!K104)</f>
        <v/>
      </c>
      <c r="N101" s="37" t="str">
        <f t="shared" si="20"/>
        <v/>
      </c>
      <c r="O101" s="37" t="str">
        <f t="shared" si="21"/>
        <v/>
      </c>
      <c r="P101" s="120" t="str">
        <f t="shared" si="22"/>
        <v/>
      </c>
      <c r="Q101" s="120" t="str">
        <f t="shared" ref="Q101:Q132" si="31">IFERROR(N101/D101,"")</f>
        <v/>
      </c>
      <c r="R101" s="120" t="e">
        <f t="shared" si="23"/>
        <v>#N/A</v>
      </c>
      <c r="S101" t="str">
        <f>IF('EINGABE Straßenbeleuchtung'!L104="","",'EINGABE Straßenbeleuchtung'!L104)</f>
        <v/>
      </c>
      <c r="T101" t="str">
        <f t="shared" si="24"/>
        <v/>
      </c>
      <c r="U101" s="133" t="str">
        <f t="shared" si="25"/>
        <v/>
      </c>
      <c r="V101" s="120" t="str">
        <f t="shared" si="26"/>
        <v/>
      </c>
      <c r="W101" s="35" t="str">
        <f t="shared" si="27"/>
        <v/>
      </c>
      <c r="X101" s="35" t="str">
        <f>IF('EINGABE Straßenbeleuchtung'!J104="","",'EINGABE Straßenbeleuchtung'!J104)</f>
        <v/>
      </c>
      <c r="Y101" t="str">
        <f>IF(X101="","",VLOOKUP(X101,'Hilfswerte Energiepreise'!$B$24:$F$26,2,FALSE))</f>
        <v/>
      </c>
      <c r="Z101" t="str">
        <f>IF(X101="","",VLOOKUP(X101,'Hilfswerte Energiepreise'!$B$24:$F$26,3,FALSE))</f>
        <v/>
      </c>
      <c r="AA101" t="str">
        <f>IF(X101="","",VLOOKUP(X101,'Hilfswerte Energiepreise'!$B$24:$F$26,4,FALSE))</f>
        <v/>
      </c>
      <c r="AB101" t="str">
        <f t="shared" si="28"/>
        <v/>
      </c>
      <c r="AC101" t="str">
        <f t="shared" si="29"/>
        <v/>
      </c>
      <c r="AD101" t="str">
        <f>IFERROR(VLOOKUP(X101,'Hilfswerte Energiepreise'!$B$4:$F$17,5,FALSE),"")</f>
        <v/>
      </c>
      <c r="AE101" t="str">
        <f t="shared" si="30"/>
        <v/>
      </c>
    </row>
    <row r="102" spans="1:31" x14ac:dyDescent="0.2">
      <c r="A102">
        <v>98</v>
      </c>
      <c r="B102" t="str">
        <f>IF('EINGABE Straßenbeleuchtung'!C105="","",'EINGABE Straßenbeleuchtung'!C105)</f>
        <v/>
      </c>
      <c r="C102" t="str">
        <f>IF('EINGABE Straßenbeleuchtung'!D105="","",'EINGABE Straßenbeleuchtung'!D105)</f>
        <v/>
      </c>
      <c r="D102" t="str">
        <f>IF('EINGABE Straßenbeleuchtung'!E105="","",'EINGABE Straßenbeleuchtung'!E105)</f>
        <v/>
      </c>
      <c r="E102" t="str">
        <f>IF('EINGABE Straßenbeleuchtung'!F105="","",'EINGABE Straßenbeleuchtung'!F105)</f>
        <v/>
      </c>
      <c r="F102" t="e">
        <f>VLOOKUP(C102,Hilftabelle!$A$2:$B$8,2,0)</f>
        <v>#N/A</v>
      </c>
      <c r="G102" t="e">
        <f>VLOOKUP(D102,Hilftabelle!$C$2:$D$6,2,0)</f>
        <v>#N/A</v>
      </c>
      <c r="H102" t="e">
        <f t="shared" si="17"/>
        <v>#N/A</v>
      </c>
      <c r="I102" t="str">
        <f t="shared" si="18"/>
        <v/>
      </c>
      <c r="J102" s="42" t="str">
        <f>IF('EINGABE Straßenbeleuchtung'!H105="","",'EINGABE Straßenbeleuchtung'!H105)</f>
        <v/>
      </c>
      <c r="K102" s="42" t="str">
        <f>IF('EINGABE Straßenbeleuchtung'!I105="","",'EINGABE Straßenbeleuchtung'!I105)</f>
        <v/>
      </c>
      <c r="L102" t="str">
        <f t="shared" si="19"/>
        <v/>
      </c>
      <c r="M102" t="str">
        <f>IF('EINGABE Straßenbeleuchtung'!K105="","",'EINGABE Straßenbeleuchtung'!K105)</f>
        <v/>
      </c>
      <c r="N102" s="37" t="str">
        <f t="shared" si="20"/>
        <v/>
      </c>
      <c r="O102" s="37" t="str">
        <f t="shared" si="21"/>
        <v/>
      </c>
      <c r="P102" s="120" t="str">
        <f t="shared" si="22"/>
        <v/>
      </c>
      <c r="Q102" s="120" t="str">
        <f t="shared" si="31"/>
        <v/>
      </c>
      <c r="R102" s="120" t="e">
        <f t="shared" si="23"/>
        <v>#N/A</v>
      </c>
      <c r="S102" t="str">
        <f>IF('EINGABE Straßenbeleuchtung'!L105="","",'EINGABE Straßenbeleuchtung'!L105)</f>
        <v/>
      </c>
      <c r="T102" t="str">
        <f t="shared" si="24"/>
        <v/>
      </c>
      <c r="U102" s="133" t="str">
        <f t="shared" si="25"/>
        <v/>
      </c>
      <c r="V102" s="120" t="str">
        <f t="shared" si="26"/>
        <v/>
      </c>
      <c r="W102" s="35" t="str">
        <f t="shared" si="27"/>
        <v/>
      </c>
      <c r="X102" s="35" t="str">
        <f>IF('EINGABE Straßenbeleuchtung'!J105="","",'EINGABE Straßenbeleuchtung'!J105)</f>
        <v/>
      </c>
      <c r="Y102" t="str">
        <f>IF(X102="","",VLOOKUP(X102,'Hilfswerte Energiepreise'!$B$24:$F$26,2,FALSE))</f>
        <v/>
      </c>
      <c r="Z102" t="str">
        <f>IF(X102="","",VLOOKUP(X102,'Hilfswerte Energiepreise'!$B$24:$F$26,3,FALSE))</f>
        <v/>
      </c>
      <c r="AA102" t="str">
        <f>IF(X102="","",VLOOKUP(X102,'Hilfswerte Energiepreise'!$B$24:$F$26,4,FALSE))</f>
        <v/>
      </c>
      <c r="AB102" t="str">
        <f t="shared" si="28"/>
        <v/>
      </c>
      <c r="AC102" t="str">
        <f t="shared" si="29"/>
        <v/>
      </c>
      <c r="AD102" t="str">
        <f>IFERROR(VLOOKUP(X102,'Hilfswerte Energiepreise'!$B$4:$F$17,5,FALSE),"")</f>
        <v/>
      </c>
      <c r="AE102" t="str">
        <f t="shared" si="30"/>
        <v/>
      </c>
    </row>
    <row r="103" spans="1:31" x14ac:dyDescent="0.2">
      <c r="A103">
        <v>99</v>
      </c>
      <c r="B103" t="str">
        <f>IF('EINGABE Straßenbeleuchtung'!C106="","",'EINGABE Straßenbeleuchtung'!C106)</f>
        <v/>
      </c>
      <c r="C103" t="str">
        <f>IF('EINGABE Straßenbeleuchtung'!D106="","",'EINGABE Straßenbeleuchtung'!D106)</f>
        <v/>
      </c>
      <c r="D103" t="str">
        <f>IF('EINGABE Straßenbeleuchtung'!E106="","",'EINGABE Straßenbeleuchtung'!E106)</f>
        <v/>
      </c>
      <c r="E103" t="str">
        <f>IF('EINGABE Straßenbeleuchtung'!F106="","",'EINGABE Straßenbeleuchtung'!F106)</f>
        <v/>
      </c>
      <c r="F103" t="e">
        <f>VLOOKUP(C103,Hilftabelle!$A$2:$B$8,2,0)</f>
        <v>#N/A</v>
      </c>
      <c r="G103" t="e">
        <f>VLOOKUP(D103,Hilftabelle!$C$2:$D$6,2,0)</f>
        <v>#N/A</v>
      </c>
      <c r="H103" t="e">
        <f t="shared" si="17"/>
        <v>#N/A</v>
      </c>
      <c r="I103" t="str">
        <f t="shared" si="18"/>
        <v/>
      </c>
      <c r="J103" s="42" t="str">
        <f>IF('EINGABE Straßenbeleuchtung'!H106="","",'EINGABE Straßenbeleuchtung'!H106)</f>
        <v/>
      </c>
      <c r="K103" s="42" t="str">
        <f>IF('EINGABE Straßenbeleuchtung'!I106="","",'EINGABE Straßenbeleuchtung'!I106)</f>
        <v/>
      </c>
      <c r="L103" t="str">
        <f t="shared" si="19"/>
        <v/>
      </c>
      <c r="M103" t="str">
        <f>IF('EINGABE Straßenbeleuchtung'!K106="","",'EINGABE Straßenbeleuchtung'!K106)</f>
        <v/>
      </c>
      <c r="N103" s="37" t="str">
        <f t="shared" si="20"/>
        <v/>
      </c>
      <c r="O103" s="37" t="str">
        <f t="shared" si="21"/>
        <v/>
      </c>
      <c r="P103" s="120" t="str">
        <f t="shared" si="22"/>
        <v/>
      </c>
      <c r="Q103" s="120" t="str">
        <f t="shared" si="31"/>
        <v/>
      </c>
      <c r="R103" s="120" t="e">
        <f t="shared" si="23"/>
        <v>#N/A</v>
      </c>
      <c r="S103" t="str">
        <f>IF('EINGABE Straßenbeleuchtung'!L106="","",'EINGABE Straßenbeleuchtung'!L106)</f>
        <v/>
      </c>
      <c r="T103" t="str">
        <f t="shared" si="24"/>
        <v/>
      </c>
      <c r="U103" s="133" t="str">
        <f t="shared" si="25"/>
        <v/>
      </c>
      <c r="V103" s="120" t="str">
        <f t="shared" si="26"/>
        <v/>
      </c>
      <c r="W103" s="35" t="str">
        <f t="shared" si="27"/>
        <v/>
      </c>
      <c r="X103" s="35" t="str">
        <f>IF('EINGABE Straßenbeleuchtung'!J106="","",'EINGABE Straßenbeleuchtung'!J106)</f>
        <v/>
      </c>
      <c r="Y103" t="str">
        <f>IF(X103="","",VLOOKUP(X103,'Hilfswerte Energiepreise'!$B$24:$F$26,2,FALSE))</f>
        <v/>
      </c>
      <c r="Z103" t="str">
        <f>IF(X103="","",VLOOKUP(X103,'Hilfswerte Energiepreise'!$B$24:$F$26,3,FALSE))</f>
        <v/>
      </c>
      <c r="AA103" t="str">
        <f>IF(X103="","",VLOOKUP(X103,'Hilfswerte Energiepreise'!$B$24:$F$26,4,FALSE))</f>
        <v/>
      </c>
      <c r="AB103" t="str">
        <f t="shared" si="28"/>
        <v/>
      </c>
      <c r="AC103" t="str">
        <f t="shared" si="29"/>
        <v/>
      </c>
      <c r="AD103" t="str">
        <f>IFERROR(VLOOKUP(X103,'Hilfswerte Energiepreise'!$B$4:$F$17,5,FALSE),"")</f>
        <v/>
      </c>
      <c r="AE103" t="str">
        <f t="shared" si="30"/>
        <v/>
      </c>
    </row>
    <row r="104" spans="1:31" x14ac:dyDescent="0.2">
      <c r="A104">
        <v>100</v>
      </c>
      <c r="B104" t="str">
        <f>IF('EINGABE Straßenbeleuchtung'!C107="","",'EINGABE Straßenbeleuchtung'!C107)</f>
        <v/>
      </c>
      <c r="C104" t="str">
        <f>IF('EINGABE Straßenbeleuchtung'!D107="","",'EINGABE Straßenbeleuchtung'!D107)</f>
        <v/>
      </c>
      <c r="D104" t="str">
        <f>IF('EINGABE Straßenbeleuchtung'!E107="","",'EINGABE Straßenbeleuchtung'!E107)</f>
        <v/>
      </c>
      <c r="E104" t="str">
        <f>IF('EINGABE Straßenbeleuchtung'!F107="","",'EINGABE Straßenbeleuchtung'!F107)</f>
        <v/>
      </c>
      <c r="F104" t="e">
        <f>VLOOKUP(C104,Hilftabelle!$A$2:$B$8,2,0)</f>
        <v>#N/A</v>
      </c>
      <c r="G104" t="e">
        <f>VLOOKUP(D104,Hilftabelle!$C$2:$D$6,2,0)</f>
        <v>#N/A</v>
      </c>
      <c r="H104" t="e">
        <f t="shared" si="17"/>
        <v>#N/A</v>
      </c>
      <c r="I104" t="str">
        <f t="shared" si="18"/>
        <v/>
      </c>
      <c r="J104" s="42" t="str">
        <f>IF('EINGABE Straßenbeleuchtung'!H107="","",'EINGABE Straßenbeleuchtung'!H107)</f>
        <v/>
      </c>
      <c r="K104" s="42" t="str">
        <f>IF('EINGABE Straßenbeleuchtung'!I107="","",'EINGABE Straßenbeleuchtung'!I107)</f>
        <v/>
      </c>
      <c r="L104" t="str">
        <f t="shared" si="19"/>
        <v/>
      </c>
      <c r="M104" t="str">
        <f>IF('EINGABE Straßenbeleuchtung'!K107="","",'EINGABE Straßenbeleuchtung'!K107)</f>
        <v/>
      </c>
      <c r="N104" s="37" t="str">
        <f t="shared" si="20"/>
        <v/>
      </c>
      <c r="O104" s="37" t="str">
        <f t="shared" si="21"/>
        <v/>
      </c>
      <c r="P104" s="120" t="str">
        <f t="shared" si="22"/>
        <v/>
      </c>
      <c r="Q104" s="120" t="str">
        <f t="shared" si="31"/>
        <v/>
      </c>
      <c r="R104" s="120" t="e">
        <f t="shared" si="23"/>
        <v>#N/A</v>
      </c>
      <c r="S104" t="str">
        <f>IF('EINGABE Straßenbeleuchtung'!L107="","",'EINGABE Straßenbeleuchtung'!L107)</f>
        <v/>
      </c>
      <c r="T104" t="str">
        <f t="shared" si="24"/>
        <v/>
      </c>
      <c r="U104" s="133" t="str">
        <f t="shared" si="25"/>
        <v/>
      </c>
      <c r="V104" s="120" t="str">
        <f t="shared" si="26"/>
        <v/>
      </c>
      <c r="W104" s="35" t="str">
        <f t="shared" si="27"/>
        <v/>
      </c>
      <c r="X104" s="35" t="str">
        <f>IF('EINGABE Straßenbeleuchtung'!J107="","",'EINGABE Straßenbeleuchtung'!J107)</f>
        <v/>
      </c>
      <c r="Y104" t="str">
        <f>IF(X104="","",VLOOKUP(X104,'Hilfswerte Energiepreise'!$B$24:$F$26,2,FALSE))</f>
        <v/>
      </c>
      <c r="Z104" t="str">
        <f>IF(X104="","",VLOOKUP(X104,'Hilfswerte Energiepreise'!$B$24:$F$26,3,FALSE))</f>
        <v/>
      </c>
      <c r="AA104" t="str">
        <f>IF(X104="","",VLOOKUP(X104,'Hilfswerte Energiepreise'!$B$24:$F$26,4,FALSE))</f>
        <v/>
      </c>
      <c r="AB104" t="str">
        <f t="shared" si="28"/>
        <v/>
      </c>
      <c r="AC104" t="str">
        <f t="shared" si="29"/>
        <v/>
      </c>
      <c r="AD104" t="str">
        <f>IFERROR(VLOOKUP(X104,'Hilfswerte Energiepreise'!$B$4:$F$17,5,FALSE),"")</f>
        <v/>
      </c>
      <c r="AE104" t="str">
        <f t="shared" si="30"/>
        <v/>
      </c>
    </row>
    <row r="105" spans="1:31" x14ac:dyDescent="0.2">
      <c r="A105">
        <v>101</v>
      </c>
      <c r="B105" t="str">
        <f>IF('EINGABE Straßenbeleuchtung'!C108="","",'EINGABE Straßenbeleuchtung'!C108)</f>
        <v/>
      </c>
      <c r="C105" t="str">
        <f>IF('EINGABE Straßenbeleuchtung'!D108="","",'EINGABE Straßenbeleuchtung'!D108)</f>
        <v/>
      </c>
      <c r="D105" t="str">
        <f>IF('EINGABE Straßenbeleuchtung'!E108="","",'EINGABE Straßenbeleuchtung'!E108)</f>
        <v/>
      </c>
      <c r="E105" t="str">
        <f>IF('EINGABE Straßenbeleuchtung'!F108="","",'EINGABE Straßenbeleuchtung'!F108)</f>
        <v/>
      </c>
      <c r="F105" t="e">
        <f>VLOOKUP(C105,Hilftabelle!$A$2:$B$8,2,0)</f>
        <v>#N/A</v>
      </c>
      <c r="G105" t="e">
        <f>VLOOKUP(D105,Hilftabelle!$C$2:$D$6,2,0)</f>
        <v>#N/A</v>
      </c>
      <c r="H105" t="e">
        <f t="shared" si="17"/>
        <v>#N/A</v>
      </c>
      <c r="I105" t="str">
        <f t="shared" si="18"/>
        <v/>
      </c>
      <c r="J105" s="42" t="str">
        <f>IF('EINGABE Straßenbeleuchtung'!H108="","",'EINGABE Straßenbeleuchtung'!H108)</f>
        <v/>
      </c>
      <c r="K105" s="42" t="str">
        <f>IF('EINGABE Straßenbeleuchtung'!I108="","",'EINGABE Straßenbeleuchtung'!I108)</f>
        <v/>
      </c>
      <c r="L105" t="str">
        <f t="shared" si="19"/>
        <v/>
      </c>
      <c r="M105" t="str">
        <f>IF('EINGABE Straßenbeleuchtung'!K108="","",'EINGABE Straßenbeleuchtung'!K108)</f>
        <v/>
      </c>
      <c r="N105" s="37" t="str">
        <f t="shared" si="20"/>
        <v/>
      </c>
      <c r="O105" s="37" t="str">
        <f t="shared" si="21"/>
        <v/>
      </c>
      <c r="P105" s="120" t="str">
        <f t="shared" si="22"/>
        <v/>
      </c>
      <c r="Q105" s="120" t="str">
        <f t="shared" si="31"/>
        <v/>
      </c>
      <c r="R105" s="120" t="e">
        <f t="shared" si="23"/>
        <v>#N/A</v>
      </c>
      <c r="S105" t="str">
        <f>IF('EINGABE Straßenbeleuchtung'!L108="","",'EINGABE Straßenbeleuchtung'!L108)</f>
        <v/>
      </c>
      <c r="T105" t="str">
        <f t="shared" si="24"/>
        <v/>
      </c>
      <c r="U105" s="133" t="str">
        <f t="shared" si="25"/>
        <v/>
      </c>
      <c r="V105" s="120" t="str">
        <f t="shared" si="26"/>
        <v/>
      </c>
      <c r="W105" s="35" t="str">
        <f t="shared" si="27"/>
        <v/>
      </c>
      <c r="X105" s="35" t="str">
        <f>IF('EINGABE Straßenbeleuchtung'!J108="","",'EINGABE Straßenbeleuchtung'!J108)</f>
        <v/>
      </c>
      <c r="Y105" t="str">
        <f>IF(X105="","",VLOOKUP(X105,'Hilfswerte Energiepreise'!$B$24:$F$26,2,FALSE))</f>
        <v/>
      </c>
      <c r="Z105" t="str">
        <f>IF(X105="","",VLOOKUP(X105,'Hilfswerte Energiepreise'!$B$24:$F$26,3,FALSE))</f>
        <v/>
      </c>
      <c r="AA105" t="str">
        <f>IF(X105="","",VLOOKUP(X105,'Hilfswerte Energiepreise'!$B$24:$F$26,4,FALSE))</f>
        <v/>
      </c>
      <c r="AB105" t="str">
        <f t="shared" si="28"/>
        <v/>
      </c>
      <c r="AC105" t="str">
        <f t="shared" si="29"/>
        <v/>
      </c>
      <c r="AD105" t="str">
        <f>IFERROR(VLOOKUP(X105,'Hilfswerte Energiepreise'!$B$4:$F$17,5,FALSE),"")</f>
        <v/>
      </c>
      <c r="AE105" t="str">
        <f t="shared" si="30"/>
        <v/>
      </c>
    </row>
    <row r="106" spans="1:31" x14ac:dyDescent="0.2">
      <c r="A106">
        <v>102</v>
      </c>
      <c r="B106" t="str">
        <f>IF('EINGABE Straßenbeleuchtung'!C109="","",'EINGABE Straßenbeleuchtung'!C109)</f>
        <v/>
      </c>
      <c r="C106" t="str">
        <f>IF('EINGABE Straßenbeleuchtung'!D109="","",'EINGABE Straßenbeleuchtung'!D109)</f>
        <v/>
      </c>
      <c r="D106" t="str">
        <f>IF('EINGABE Straßenbeleuchtung'!E109="","",'EINGABE Straßenbeleuchtung'!E109)</f>
        <v/>
      </c>
      <c r="E106" t="str">
        <f>IF('EINGABE Straßenbeleuchtung'!F109="","",'EINGABE Straßenbeleuchtung'!F109)</f>
        <v/>
      </c>
      <c r="F106" t="e">
        <f>VLOOKUP(C106,Hilftabelle!$A$2:$B$8,2,0)</f>
        <v>#N/A</v>
      </c>
      <c r="G106" t="e">
        <f>VLOOKUP(D106,Hilftabelle!$C$2:$D$6,2,0)</f>
        <v>#N/A</v>
      </c>
      <c r="H106" t="e">
        <f t="shared" si="17"/>
        <v>#N/A</v>
      </c>
      <c r="I106" t="str">
        <f t="shared" si="18"/>
        <v/>
      </c>
      <c r="J106" s="42" t="str">
        <f>IF('EINGABE Straßenbeleuchtung'!H109="","",'EINGABE Straßenbeleuchtung'!H109)</f>
        <v/>
      </c>
      <c r="K106" s="42" t="str">
        <f>IF('EINGABE Straßenbeleuchtung'!I109="","",'EINGABE Straßenbeleuchtung'!I109)</f>
        <v/>
      </c>
      <c r="L106" t="str">
        <f t="shared" si="19"/>
        <v/>
      </c>
      <c r="M106" t="str">
        <f>IF('EINGABE Straßenbeleuchtung'!K109="","",'EINGABE Straßenbeleuchtung'!K109)</f>
        <v/>
      </c>
      <c r="N106" s="37" t="str">
        <f t="shared" si="20"/>
        <v/>
      </c>
      <c r="O106" s="37" t="str">
        <f t="shared" si="21"/>
        <v/>
      </c>
      <c r="P106" s="120" t="str">
        <f t="shared" si="22"/>
        <v/>
      </c>
      <c r="Q106" s="120" t="str">
        <f t="shared" si="31"/>
        <v/>
      </c>
      <c r="R106" s="120" t="e">
        <f t="shared" si="23"/>
        <v>#N/A</v>
      </c>
      <c r="S106" t="str">
        <f>IF('EINGABE Straßenbeleuchtung'!L109="","",'EINGABE Straßenbeleuchtung'!L109)</f>
        <v/>
      </c>
      <c r="T106" t="str">
        <f t="shared" si="24"/>
        <v/>
      </c>
      <c r="U106" s="133" t="str">
        <f t="shared" si="25"/>
        <v/>
      </c>
      <c r="V106" s="120" t="str">
        <f t="shared" si="26"/>
        <v/>
      </c>
      <c r="W106" s="35" t="str">
        <f t="shared" si="27"/>
        <v/>
      </c>
      <c r="X106" s="35" t="str">
        <f>IF('EINGABE Straßenbeleuchtung'!J109="","",'EINGABE Straßenbeleuchtung'!J109)</f>
        <v/>
      </c>
      <c r="Y106" t="str">
        <f>IF(X106="","",VLOOKUP(X106,'Hilfswerte Energiepreise'!$B$24:$F$26,2,FALSE))</f>
        <v/>
      </c>
      <c r="Z106" t="str">
        <f>IF(X106="","",VLOOKUP(X106,'Hilfswerte Energiepreise'!$B$24:$F$26,3,FALSE))</f>
        <v/>
      </c>
      <c r="AA106" t="str">
        <f>IF(X106="","",VLOOKUP(X106,'Hilfswerte Energiepreise'!$B$24:$F$26,4,FALSE))</f>
        <v/>
      </c>
      <c r="AB106" t="str">
        <f t="shared" si="28"/>
        <v/>
      </c>
      <c r="AC106" t="str">
        <f t="shared" si="29"/>
        <v/>
      </c>
      <c r="AD106" t="str">
        <f>IFERROR(VLOOKUP(X106,'Hilfswerte Energiepreise'!$B$4:$F$17,5,FALSE),"")</f>
        <v/>
      </c>
      <c r="AE106" t="str">
        <f t="shared" si="30"/>
        <v/>
      </c>
    </row>
    <row r="107" spans="1:31" x14ac:dyDescent="0.2">
      <c r="A107">
        <v>103</v>
      </c>
      <c r="B107" t="str">
        <f>IF('EINGABE Straßenbeleuchtung'!C110="","",'EINGABE Straßenbeleuchtung'!C110)</f>
        <v/>
      </c>
      <c r="C107" t="str">
        <f>IF('EINGABE Straßenbeleuchtung'!D110="","",'EINGABE Straßenbeleuchtung'!D110)</f>
        <v/>
      </c>
      <c r="D107" t="str">
        <f>IF('EINGABE Straßenbeleuchtung'!E110="","",'EINGABE Straßenbeleuchtung'!E110)</f>
        <v/>
      </c>
      <c r="E107" t="str">
        <f>IF('EINGABE Straßenbeleuchtung'!F110="","",'EINGABE Straßenbeleuchtung'!F110)</f>
        <v/>
      </c>
      <c r="F107" t="e">
        <f>VLOOKUP(C107,Hilftabelle!$A$2:$B$8,2,0)</f>
        <v>#N/A</v>
      </c>
      <c r="G107" t="e">
        <f>VLOOKUP(D107,Hilftabelle!$C$2:$D$6,2,0)</f>
        <v>#N/A</v>
      </c>
      <c r="H107" t="e">
        <f t="shared" si="17"/>
        <v>#N/A</v>
      </c>
      <c r="I107" t="str">
        <f t="shared" si="18"/>
        <v/>
      </c>
      <c r="J107" s="42" t="str">
        <f>IF('EINGABE Straßenbeleuchtung'!H110="","",'EINGABE Straßenbeleuchtung'!H110)</f>
        <v/>
      </c>
      <c r="K107" s="42" t="str">
        <f>IF('EINGABE Straßenbeleuchtung'!I110="","",'EINGABE Straßenbeleuchtung'!I110)</f>
        <v/>
      </c>
      <c r="L107" t="str">
        <f t="shared" si="19"/>
        <v/>
      </c>
      <c r="M107" t="str">
        <f>IF('EINGABE Straßenbeleuchtung'!K110="","",'EINGABE Straßenbeleuchtung'!K110)</f>
        <v/>
      </c>
      <c r="N107" s="37" t="str">
        <f t="shared" si="20"/>
        <v/>
      </c>
      <c r="O107" s="37" t="str">
        <f t="shared" si="21"/>
        <v/>
      </c>
      <c r="P107" s="120" t="str">
        <f t="shared" si="22"/>
        <v/>
      </c>
      <c r="Q107" s="120" t="str">
        <f t="shared" si="31"/>
        <v/>
      </c>
      <c r="R107" s="120" t="e">
        <f t="shared" si="23"/>
        <v>#N/A</v>
      </c>
      <c r="S107" t="str">
        <f>IF('EINGABE Straßenbeleuchtung'!L110="","",'EINGABE Straßenbeleuchtung'!L110)</f>
        <v/>
      </c>
      <c r="T107" t="str">
        <f t="shared" si="24"/>
        <v/>
      </c>
      <c r="U107" s="133" t="str">
        <f t="shared" si="25"/>
        <v/>
      </c>
      <c r="V107" s="120" t="str">
        <f t="shared" si="26"/>
        <v/>
      </c>
      <c r="W107" s="35" t="str">
        <f t="shared" si="27"/>
        <v/>
      </c>
      <c r="X107" s="35" t="str">
        <f>IF('EINGABE Straßenbeleuchtung'!J110="","",'EINGABE Straßenbeleuchtung'!J110)</f>
        <v/>
      </c>
      <c r="Y107" t="str">
        <f>IF(X107="","",VLOOKUP(X107,'Hilfswerte Energiepreise'!$B$24:$F$26,2,FALSE))</f>
        <v/>
      </c>
      <c r="Z107" t="str">
        <f>IF(X107="","",VLOOKUP(X107,'Hilfswerte Energiepreise'!$B$24:$F$26,3,FALSE))</f>
        <v/>
      </c>
      <c r="AA107" t="str">
        <f>IF(X107="","",VLOOKUP(X107,'Hilfswerte Energiepreise'!$B$24:$F$26,4,FALSE))</f>
        <v/>
      </c>
      <c r="AB107" t="str">
        <f t="shared" si="28"/>
        <v/>
      </c>
      <c r="AC107" t="str">
        <f t="shared" si="29"/>
        <v/>
      </c>
      <c r="AD107" t="str">
        <f>IFERROR(VLOOKUP(X107,'Hilfswerte Energiepreise'!$B$4:$F$17,5,FALSE),"")</f>
        <v/>
      </c>
      <c r="AE107" t="str">
        <f t="shared" si="30"/>
        <v/>
      </c>
    </row>
    <row r="108" spans="1:31" x14ac:dyDescent="0.2">
      <c r="A108">
        <v>104</v>
      </c>
      <c r="B108" t="str">
        <f>IF('EINGABE Straßenbeleuchtung'!C111="","",'EINGABE Straßenbeleuchtung'!C111)</f>
        <v/>
      </c>
      <c r="C108" t="str">
        <f>IF('EINGABE Straßenbeleuchtung'!D111="","",'EINGABE Straßenbeleuchtung'!D111)</f>
        <v/>
      </c>
      <c r="D108" t="str">
        <f>IF('EINGABE Straßenbeleuchtung'!E111="","",'EINGABE Straßenbeleuchtung'!E111)</f>
        <v/>
      </c>
      <c r="E108" t="str">
        <f>IF('EINGABE Straßenbeleuchtung'!F111="","",'EINGABE Straßenbeleuchtung'!F111)</f>
        <v/>
      </c>
      <c r="F108" t="e">
        <f>VLOOKUP(C108,Hilftabelle!$A$2:$B$8,2,0)</f>
        <v>#N/A</v>
      </c>
      <c r="G108" t="e">
        <f>VLOOKUP(D108,Hilftabelle!$C$2:$D$6,2,0)</f>
        <v>#N/A</v>
      </c>
      <c r="H108" t="e">
        <f t="shared" si="17"/>
        <v>#N/A</v>
      </c>
      <c r="I108" t="str">
        <f t="shared" si="18"/>
        <v/>
      </c>
      <c r="J108" s="42" t="str">
        <f>IF('EINGABE Straßenbeleuchtung'!H111="","",'EINGABE Straßenbeleuchtung'!H111)</f>
        <v/>
      </c>
      <c r="K108" s="42" t="str">
        <f>IF('EINGABE Straßenbeleuchtung'!I111="","",'EINGABE Straßenbeleuchtung'!I111)</f>
        <v/>
      </c>
      <c r="L108" t="str">
        <f t="shared" si="19"/>
        <v/>
      </c>
      <c r="M108" t="str">
        <f>IF('EINGABE Straßenbeleuchtung'!K111="","",'EINGABE Straßenbeleuchtung'!K111)</f>
        <v/>
      </c>
      <c r="N108" s="37" t="str">
        <f t="shared" si="20"/>
        <v/>
      </c>
      <c r="O108" s="37" t="str">
        <f t="shared" si="21"/>
        <v/>
      </c>
      <c r="P108" s="120" t="str">
        <f t="shared" si="22"/>
        <v/>
      </c>
      <c r="Q108" s="120" t="str">
        <f t="shared" si="31"/>
        <v/>
      </c>
      <c r="R108" s="120" t="e">
        <f t="shared" si="23"/>
        <v>#N/A</v>
      </c>
      <c r="S108" t="str">
        <f>IF('EINGABE Straßenbeleuchtung'!L111="","",'EINGABE Straßenbeleuchtung'!L111)</f>
        <v/>
      </c>
      <c r="T108" t="str">
        <f t="shared" si="24"/>
        <v/>
      </c>
      <c r="U108" s="133" t="str">
        <f t="shared" si="25"/>
        <v/>
      </c>
      <c r="V108" s="120" t="str">
        <f t="shared" si="26"/>
        <v/>
      </c>
      <c r="W108" s="35" t="str">
        <f t="shared" si="27"/>
        <v/>
      </c>
      <c r="X108" s="35" t="str">
        <f>IF('EINGABE Straßenbeleuchtung'!J111="","",'EINGABE Straßenbeleuchtung'!J111)</f>
        <v/>
      </c>
      <c r="Y108" t="str">
        <f>IF(X108="","",VLOOKUP(X108,'Hilfswerte Energiepreise'!$B$24:$F$26,2,FALSE))</f>
        <v/>
      </c>
      <c r="Z108" t="str">
        <f>IF(X108="","",VLOOKUP(X108,'Hilfswerte Energiepreise'!$B$24:$F$26,3,FALSE))</f>
        <v/>
      </c>
      <c r="AA108" t="str">
        <f>IF(X108="","",VLOOKUP(X108,'Hilfswerte Energiepreise'!$B$24:$F$26,4,FALSE))</f>
        <v/>
      </c>
      <c r="AB108" t="str">
        <f t="shared" si="28"/>
        <v/>
      </c>
      <c r="AC108" t="str">
        <f t="shared" si="29"/>
        <v/>
      </c>
      <c r="AD108" t="str">
        <f>IFERROR(VLOOKUP(X108,'Hilfswerte Energiepreise'!$B$4:$F$17,5,FALSE),"")</f>
        <v/>
      </c>
      <c r="AE108" t="str">
        <f t="shared" si="30"/>
        <v/>
      </c>
    </row>
    <row r="109" spans="1:31" x14ac:dyDescent="0.2">
      <c r="A109">
        <v>105</v>
      </c>
      <c r="B109" t="str">
        <f>IF('EINGABE Straßenbeleuchtung'!C112="","",'EINGABE Straßenbeleuchtung'!C112)</f>
        <v/>
      </c>
      <c r="C109" t="str">
        <f>IF('EINGABE Straßenbeleuchtung'!D112="","",'EINGABE Straßenbeleuchtung'!D112)</f>
        <v/>
      </c>
      <c r="D109" t="str">
        <f>IF('EINGABE Straßenbeleuchtung'!E112="","",'EINGABE Straßenbeleuchtung'!E112)</f>
        <v/>
      </c>
      <c r="E109" t="str">
        <f>IF('EINGABE Straßenbeleuchtung'!F112="","",'EINGABE Straßenbeleuchtung'!F112)</f>
        <v/>
      </c>
      <c r="F109" t="e">
        <f>VLOOKUP(C109,Hilftabelle!$A$2:$B$8,2,0)</f>
        <v>#N/A</v>
      </c>
      <c r="G109" t="e">
        <f>VLOOKUP(D109,Hilftabelle!$C$2:$D$6,2,0)</f>
        <v>#N/A</v>
      </c>
      <c r="H109" t="e">
        <f t="shared" si="17"/>
        <v>#N/A</v>
      </c>
      <c r="I109" t="str">
        <f t="shared" si="18"/>
        <v/>
      </c>
      <c r="J109" s="42" t="str">
        <f>IF('EINGABE Straßenbeleuchtung'!H112="","",'EINGABE Straßenbeleuchtung'!H112)</f>
        <v/>
      </c>
      <c r="K109" s="42" t="str">
        <f>IF('EINGABE Straßenbeleuchtung'!I112="","",'EINGABE Straßenbeleuchtung'!I112)</f>
        <v/>
      </c>
      <c r="L109" t="str">
        <f t="shared" si="19"/>
        <v/>
      </c>
      <c r="M109" t="str">
        <f>IF('EINGABE Straßenbeleuchtung'!K112="","",'EINGABE Straßenbeleuchtung'!K112)</f>
        <v/>
      </c>
      <c r="N109" s="37" t="str">
        <f t="shared" si="20"/>
        <v/>
      </c>
      <c r="O109" s="37" t="str">
        <f t="shared" si="21"/>
        <v/>
      </c>
      <c r="P109" s="120" t="str">
        <f t="shared" si="22"/>
        <v/>
      </c>
      <c r="Q109" s="120" t="str">
        <f t="shared" si="31"/>
        <v/>
      </c>
      <c r="R109" s="120" t="e">
        <f t="shared" si="23"/>
        <v>#N/A</v>
      </c>
      <c r="S109" t="str">
        <f>IF('EINGABE Straßenbeleuchtung'!L112="","",'EINGABE Straßenbeleuchtung'!L112)</f>
        <v/>
      </c>
      <c r="T109" t="str">
        <f t="shared" si="24"/>
        <v/>
      </c>
      <c r="U109" s="133" t="str">
        <f t="shared" si="25"/>
        <v/>
      </c>
      <c r="V109" s="120" t="str">
        <f t="shared" si="26"/>
        <v/>
      </c>
      <c r="W109" s="35" t="str">
        <f t="shared" si="27"/>
        <v/>
      </c>
      <c r="X109" s="35" t="str">
        <f>IF('EINGABE Straßenbeleuchtung'!J112="","",'EINGABE Straßenbeleuchtung'!J112)</f>
        <v/>
      </c>
      <c r="Y109" t="str">
        <f>IF(X109="","",VLOOKUP(X109,'Hilfswerte Energiepreise'!$B$24:$F$26,2,FALSE))</f>
        <v/>
      </c>
      <c r="Z109" t="str">
        <f>IF(X109="","",VLOOKUP(X109,'Hilfswerte Energiepreise'!$B$24:$F$26,3,FALSE))</f>
        <v/>
      </c>
      <c r="AA109" t="str">
        <f>IF(X109="","",VLOOKUP(X109,'Hilfswerte Energiepreise'!$B$24:$F$26,4,FALSE))</f>
        <v/>
      </c>
      <c r="AB109" t="str">
        <f t="shared" si="28"/>
        <v/>
      </c>
      <c r="AC109" t="str">
        <f t="shared" si="29"/>
        <v/>
      </c>
      <c r="AD109" t="str">
        <f>IFERROR(VLOOKUP(X109,'Hilfswerte Energiepreise'!$B$4:$F$17,5,FALSE),"")</f>
        <v/>
      </c>
      <c r="AE109" t="str">
        <f t="shared" si="30"/>
        <v/>
      </c>
    </row>
    <row r="110" spans="1:31" x14ac:dyDescent="0.2">
      <c r="A110">
        <v>106</v>
      </c>
      <c r="B110" t="str">
        <f>IF('EINGABE Straßenbeleuchtung'!C113="","",'EINGABE Straßenbeleuchtung'!C113)</f>
        <v/>
      </c>
      <c r="C110" t="str">
        <f>IF('EINGABE Straßenbeleuchtung'!D113="","",'EINGABE Straßenbeleuchtung'!D113)</f>
        <v/>
      </c>
      <c r="D110" t="str">
        <f>IF('EINGABE Straßenbeleuchtung'!E113="","",'EINGABE Straßenbeleuchtung'!E113)</f>
        <v/>
      </c>
      <c r="E110" t="str">
        <f>IF('EINGABE Straßenbeleuchtung'!F113="","",'EINGABE Straßenbeleuchtung'!F113)</f>
        <v/>
      </c>
      <c r="F110" t="e">
        <f>VLOOKUP(C110,Hilftabelle!$A$2:$B$8,2,0)</f>
        <v>#N/A</v>
      </c>
      <c r="G110" t="e">
        <f>VLOOKUP(D110,Hilftabelle!$C$2:$D$6,2,0)</f>
        <v>#N/A</v>
      </c>
      <c r="H110" t="e">
        <f t="shared" si="17"/>
        <v>#N/A</v>
      </c>
      <c r="I110" t="str">
        <f t="shared" si="18"/>
        <v/>
      </c>
      <c r="J110" s="42" t="str">
        <f>IF('EINGABE Straßenbeleuchtung'!H113="","",'EINGABE Straßenbeleuchtung'!H113)</f>
        <v/>
      </c>
      <c r="K110" s="42" t="str">
        <f>IF('EINGABE Straßenbeleuchtung'!I113="","",'EINGABE Straßenbeleuchtung'!I113)</f>
        <v/>
      </c>
      <c r="L110" t="str">
        <f t="shared" si="19"/>
        <v/>
      </c>
      <c r="M110" t="str">
        <f>IF('EINGABE Straßenbeleuchtung'!K113="","",'EINGABE Straßenbeleuchtung'!K113)</f>
        <v/>
      </c>
      <c r="N110" s="37" t="str">
        <f t="shared" si="20"/>
        <v/>
      </c>
      <c r="O110" s="37" t="str">
        <f t="shared" si="21"/>
        <v/>
      </c>
      <c r="P110" s="120" t="str">
        <f t="shared" si="22"/>
        <v/>
      </c>
      <c r="Q110" s="120" t="str">
        <f t="shared" si="31"/>
        <v/>
      </c>
      <c r="R110" s="120" t="e">
        <f t="shared" si="23"/>
        <v>#N/A</v>
      </c>
      <c r="S110" t="str">
        <f>IF('EINGABE Straßenbeleuchtung'!L113="","",'EINGABE Straßenbeleuchtung'!L113)</f>
        <v/>
      </c>
      <c r="T110" t="str">
        <f t="shared" si="24"/>
        <v/>
      </c>
      <c r="U110" s="133" t="str">
        <f t="shared" si="25"/>
        <v/>
      </c>
      <c r="V110" s="120" t="str">
        <f t="shared" si="26"/>
        <v/>
      </c>
      <c r="W110" s="35" t="str">
        <f t="shared" si="27"/>
        <v/>
      </c>
      <c r="X110" s="35" t="str">
        <f>IF('EINGABE Straßenbeleuchtung'!J113="","",'EINGABE Straßenbeleuchtung'!J113)</f>
        <v/>
      </c>
      <c r="Y110" t="str">
        <f>IF(X110="","",VLOOKUP(X110,'Hilfswerte Energiepreise'!$B$24:$F$26,2,FALSE))</f>
        <v/>
      </c>
      <c r="Z110" t="str">
        <f>IF(X110="","",VLOOKUP(X110,'Hilfswerte Energiepreise'!$B$24:$F$26,3,FALSE))</f>
        <v/>
      </c>
      <c r="AA110" t="str">
        <f>IF(X110="","",VLOOKUP(X110,'Hilfswerte Energiepreise'!$B$24:$F$26,4,FALSE))</f>
        <v/>
      </c>
      <c r="AB110" t="str">
        <f t="shared" si="28"/>
        <v/>
      </c>
      <c r="AC110" t="str">
        <f t="shared" si="29"/>
        <v/>
      </c>
      <c r="AD110" t="str">
        <f>IFERROR(VLOOKUP(X110,'Hilfswerte Energiepreise'!$B$4:$F$17,5,FALSE),"")</f>
        <v/>
      </c>
      <c r="AE110" t="str">
        <f t="shared" si="30"/>
        <v/>
      </c>
    </row>
    <row r="111" spans="1:31" x14ac:dyDescent="0.2">
      <c r="A111">
        <v>107</v>
      </c>
      <c r="B111" t="str">
        <f>IF('EINGABE Straßenbeleuchtung'!C114="","",'EINGABE Straßenbeleuchtung'!C114)</f>
        <v/>
      </c>
      <c r="C111" t="str">
        <f>IF('EINGABE Straßenbeleuchtung'!D114="","",'EINGABE Straßenbeleuchtung'!D114)</f>
        <v/>
      </c>
      <c r="D111" t="str">
        <f>IF('EINGABE Straßenbeleuchtung'!E114="","",'EINGABE Straßenbeleuchtung'!E114)</f>
        <v/>
      </c>
      <c r="E111" t="str">
        <f>IF('EINGABE Straßenbeleuchtung'!F114="","",'EINGABE Straßenbeleuchtung'!F114)</f>
        <v/>
      </c>
      <c r="F111" t="e">
        <f>VLOOKUP(C111,Hilftabelle!$A$2:$B$8,2,0)</f>
        <v>#N/A</v>
      </c>
      <c r="G111" t="e">
        <f>VLOOKUP(D111,Hilftabelle!$C$2:$D$6,2,0)</f>
        <v>#N/A</v>
      </c>
      <c r="H111" t="e">
        <f t="shared" si="17"/>
        <v>#N/A</v>
      </c>
      <c r="I111" t="str">
        <f t="shared" si="18"/>
        <v/>
      </c>
      <c r="J111" s="42" t="str">
        <f>IF('EINGABE Straßenbeleuchtung'!H114="","",'EINGABE Straßenbeleuchtung'!H114)</f>
        <v/>
      </c>
      <c r="K111" s="42" t="str">
        <f>IF('EINGABE Straßenbeleuchtung'!I114="","",'EINGABE Straßenbeleuchtung'!I114)</f>
        <v/>
      </c>
      <c r="L111" t="str">
        <f t="shared" si="19"/>
        <v/>
      </c>
      <c r="M111" t="str">
        <f>IF('EINGABE Straßenbeleuchtung'!K114="","",'EINGABE Straßenbeleuchtung'!K114)</f>
        <v/>
      </c>
      <c r="N111" s="37" t="str">
        <f t="shared" si="20"/>
        <v/>
      </c>
      <c r="O111" s="37" t="str">
        <f t="shared" si="21"/>
        <v/>
      </c>
      <c r="P111" s="120" t="str">
        <f t="shared" si="22"/>
        <v/>
      </c>
      <c r="Q111" s="120" t="str">
        <f t="shared" si="31"/>
        <v/>
      </c>
      <c r="R111" s="120" t="e">
        <f t="shared" si="23"/>
        <v>#N/A</v>
      </c>
      <c r="S111" t="str">
        <f>IF('EINGABE Straßenbeleuchtung'!L114="","",'EINGABE Straßenbeleuchtung'!L114)</f>
        <v/>
      </c>
      <c r="T111" t="str">
        <f t="shared" si="24"/>
        <v/>
      </c>
      <c r="U111" s="133" t="str">
        <f t="shared" si="25"/>
        <v/>
      </c>
      <c r="V111" s="120" t="str">
        <f t="shared" si="26"/>
        <v/>
      </c>
      <c r="W111" s="35" t="str">
        <f t="shared" si="27"/>
        <v/>
      </c>
      <c r="X111" s="35" t="str">
        <f>IF('EINGABE Straßenbeleuchtung'!J114="","",'EINGABE Straßenbeleuchtung'!J114)</f>
        <v/>
      </c>
      <c r="Y111" t="str">
        <f>IF(X111="","",VLOOKUP(X111,'Hilfswerte Energiepreise'!$B$24:$F$26,2,FALSE))</f>
        <v/>
      </c>
      <c r="Z111" t="str">
        <f>IF(X111="","",VLOOKUP(X111,'Hilfswerte Energiepreise'!$B$24:$F$26,3,FALSE))</f>
        <v/>
      </c>
      <c r="AA111" t="str">
        <f>IF(X111="","",VLOOKUP(X111,'Hilfswerte Energiepreise'!$B$24:$F$26,4,FALSE))</f>
        <v/>
      </c>
      <c r="AB111" t="str">
        <f t="shared" si="28"/>
        <v/>
      </c>
      <c r="AC111" t="str">
        <f t="shared" si="29"/>
        <v/>
      </c>
      <c r="AD111" t="str">
        <f>IFERROR(VLOOKUP(X111,'Hilfswerte Energiepreise'!$B$4:$F$17,5,FALSE),"")</f>
        <v/>
      </c>
      <c r="AE111" t="str">
        <f t="shared" si="30"/>
        <v/>
      </c>
    </row>
    <row r="112" spans="1:31" x14ac:dyDescent="0.2">
      <c r="A112">
        <v>108</v>
      </c>
      <c r="B112" t="str">
        <f>IF('EINGABE Straßenbeleuchtung'!C115="","",'EINGABE Straßenbeleuchtung'!C115)</f>
        <v/>
      </c>
      <c r="C112" t="str">
        <f>IF('EINGABE Straßenbeleuchtung'!D115="","",'EINGABE Straßenbeleuchtung'!D115)</f>
        <v/>
      </c>
      <c r="D112" t="str">
        <f>IF('EINGABE Straßenbeleuchtung'!E115="","",'EINGABE Straßenbeleuchtung'!E115)</f>
        <v/>
      </c>
      <c r="E112" t="str">
        <f>IF('EINGABE Straßenbeleuchtung'!F115="","",'EINGABE Straßenbeleuchtung'!F115)</f>
        <v/>
      </c>
      <c r="F112" t="e">
        <f>VLOOKUP(C112,Hilftabelle!$A$2:$B$8,2,0)</f>
        <v>#N/A</v>
      </c>
      <c r="G112" t="e">
        <f>VLOOKUP(D112,Hilftabelle!$C$2:$D$6,2,0)</f>
        <v>#N/A</v>
      </c>
      <c r="H112" t="e">
        <f t="shared" si="17"/>
        <v>#N/A</v>
      </c>
      <c r="I112" t="str">
        <f t="shared" si="18"/>
        <v/>
      </c>
      <c r="J112" s="42" t="str">
        <f>IF('EINGABE Straßenbeleuchtung'!H115="","",'EINGABE Straßenbeleuchtung'!H115)</f>
        <v/>
      </c>
      <c r="K112" s="42" t="str">
        <f>IF('EINGABE Straßenbeleuchtung'!I115="","",'EINGABE Straßenbeleuchtung'!I115)</f>
        <v/>
      </c>
      <c r="L112" t="str">
        <f t="shared" si="19"/>
        <v/>
      </c>
      <c r="M112" t="str">
        <f>IF('EINGABE Straßenbeleuchtung'!K115="","",'EINGABE Straßenbeleuchtung'!K115)</f>
        <v/>
      </c>
      <c r="N112" s="37" t="str">
        <f t="shared" si="20"/>
        <v/>
      </c>
      <c r="O112" s="37" t="str">
        <f t="shared" si="21"/>
        <v/>
      </c>
      <c r="P112" s="120" t="str">
        <f t="shared" si="22"/>
        <v/>
      </c>
      <c r="Q112" s="120" t="str">
        <f t="shared" si="31"/>
        <v/>
      </c>
      <c r="R112" s="120" t="e">
        <f t="shared" si="23"/>
        <v>#N/A</v>
      </c>
      <c r="S112" t="str">
        <f>IF('EINGABE Straßenbeleuchtung'!L115="","",'EINGABE Straßenbeleuchtung'!L115)</f>
        <v/>
      </c>
      <c r="T112" t="str">
        <f t="shared" si="24"/>
        <v/>
      </c>
      <c r="U112" s="133" t="str">
        <f t="shared" si="25"/>
        <v/>
      </c>
      <c r="V112" s="120" t="str">
        <f t="shared" si="26"/>
        <v/>
      </c>
      <c r="W112" s="35" t="str">
        <f t="shared" si="27"/>
        <v/>
      </c>
      <c r="X112" s="35" t="str">
        <f>IF('EINGABE Straßenbeleuchtung'!J115="","",'EINGABE Straßenbeleuchtung'!J115)</f>
        <v/>
      </c>
      <c r="Y112" t="str">
        <f>IF(X112="","",VLOOKUP(X112,'Hilfswerte Energiepreise'!$B$24:$F$26,2,FALSE))</f>
        <v/>
      </c>
      <c r="Z112" t="str">
        <f>IF(X112="","",VLOOKUP(X112,'Hilfswerte Energiepreise'!$B$24:$F$26,3,FALSE))</f>
        <v/>
      </c>
      <c r="AA112" t="str">
        <f>IF(X112="","",VLOOKUP(X112,'Hilfswerte Energiepreise'!$B$24:$F$26,4,FALSE))</f>
        <v/>
      </c>
      <c r="AB112" t="str">
        <f t="shared" si="28"/>
        <v/>
      </c>
      <c r="AC112" t="str">
        <f t="shared" si="29"/>
        <v/>
      </c>
      <c r="AD112" t="str">
        <f>IFERROR(VLOOKUP(X112,'Hilfswerte Energiepreise'!$B$4:$F$17,5,FALSE),"")</f>
        <v/>
      </c>
      <c r="AE112" t="str">
        <f t="shared" si="30"/>
        <v/>
      </c>
    </row>
    <row r="113" spans="1:31" x14ac:dyDescent="0.2">
      <c r="A113">
        <v>109</v>
      </c>
      <c r="B113" t="str">
        <f>IF('EINGABE Straßenbeleuchtung'!C116="","",'EINGABE Straßenbeleuchtung'!C116)</f>
        <v/>
      </c>
      <c r="C113" t="str">
        <f>IF('EINGABE Straßenbeleuchtung'!D116="","",'EINGABE Straßenbeleuchtung'!D116)</f>
        <v/>
      </c>
      <c r="D113" t="str">
        <f>IF('EINGABE Straßenbeleuchtung'!E116="","",'EINGABE Straßenbeleuchtung'!E116)</f>
        <v/>
      </c>
      <c r="E113" t="str">
        <f>IF('EINGABE Straßenbeleuchtung'!F116="","",'EINGABE Straßenbeleuchtung'!F116)</f>
        <v/>
      </c>
      <c r="F113" t="e">
        <f>VLOOKUP(C113,Hilftabelle!$A$2:$B$8,2,0)</f>
        <v>#N/A</v>
      </c>
      <c r="G113" t="e">
        <f>VLOOKUP(D113,Hilftabelle!$C$2:$D$6,2,0)</f>
        <v>#N/A</v>
      </c>
      <c r="H113" t="e">
        <f t="shared" si="17"/>
        <v>#N/A</v>
      </c>
      <c r="I113" t="str">
        <f t="shared" si="18"/>
        <v/>
      </c>
      <c r="J113" s="42" t="str">
        <f>IF('EINGABE Straßenbeleuchtung'!H116="","",'EINGABE Straßenbeleuchtung'!H116)</f>
        <v/>
      </c>
      <c r="K113" s="42" t="str">
        <f>IF('EINGABE Straßenbeleuchtung'!I116="","",'EINGABE Straßenbeleuchtung'!I116)</f>
        <v/>
      </c>
      <c r="L113" t="str">
        <f t="shared" si="19"/>
        <v/>
      </c>
      <c r="M113" t="str">
        <f>IF('EINGABE Straßenbeleuchtung'!K116="","",'EINGABE Straßenbeleuchtung'!K116)</f>
        <v/>
      </c>
      <c r="N113" s="37" t="str">
        <f t="shared" si="20"/>
        <v/>
      </c>
      <c r="O113" s="37" t="str">
        <f t="shared" si="21"/>
        <v/>
      </c>
      <c r="P113" s="120" t="str">
        <f t="shared" si="22"/>
        <v/>
      </c>
      <c r="Q113" s="120" t="str">
        <f t="shared" si="31"/>
        <v/>
      </c>
      <c r="R113" s="120" t="e">
        <f t="shared" si="23"/>
        <v>#N/A</v>
      </c>
      <c r="S113" t="str">
        <f>IF('EINGABE Straßenbeleuchtung'!L116="","",'EINGABE Straßenbeleuchtung'!L116)</f>
        <v/>
      </c>
      <c r="T113" t="str">
        <f t="shared" si="24"/>
        <v/>
      </c>
      <c r="U113" s="133" t="str">
        <f t="shared" si="25"/>
        <v/>
      </c>
      <c r="V113" s="120" t="str">
        <f t="shared" si="26"/>
        <v/>
      </c>
      <c r="W113" s="35" t="str">
        <f t="shared" si="27"/>
        <v/>
      </c>
      <c r="X113" s="35" t="str">
        <f>IF('EINGABE Straßenbeleuchtung'!J116="","",'EINGABE Straßenbeleuchtung'!J116)</f>
        <v/>
      </c>
      <c r="Y113" t="str">
        <f>IF(X113="","",VLOOKUP(X113,'Hilfswerte Energiepreise'!$B$24:$F$26,2,FALSE))</f>
        <v/>
      </c>
      <c r="Z113" t="str">
        <f>IF(X113="","",VLOOKUP(X113,'Hilfswerte Energiepreise'!$B$24:$F$26,3,FALSE))</f>
        <v/>
      </c>
      <c r="AA113" t="str">
        <f>IF(X113="","",VLOOKUP(X113,'Hilfswerte Energiepreise'!$B$24:$F$26,4,FALSE))</f>
        <v/>
      </c>
      <c r="AB113" t="str">
        <f t="shared" si="28"/>
        <v/>
      </c>
      <c r="AC113" t="str">
        <f t="shared" si="29"/>
        <v/>
      </c>
      <c r="AD113" t="str">
        <f>IFERROR(VLOOKUP(X113,'Hilfswerte Energiepreise'!$B$4:$F$17,5,FALSE),"")</f>
        <v/>
      </c>
      <c r="AE113" t="str">
        <f t="shared" si="30"/>
        <v/>
      </c>
    </row>
    <row r="114" spans="1:31" x14ac:dyDescent="0.2">
      <c r="A114">
        <v>110</v>
      </c>
      <c r="B114" t="str">
        <f>IF('EINGABE Straßenbeleuchtung'!C117="","",'EINGABE Straßenbeleuchtung'!C117)</f>
        <v/>
      </c>
      <c r="C114" t="str">
        <f>IF('EINGABE Straßenbeleuchtung'!D117="","",'EINGABE Straßenbeleuchtung'!D117)</f>
        <v/>
      </c>
      <c r="D114" t="str">
        <f>IF('EINGABE Straßenbeleuchtung'!E117="","",'EINGABE Straßenbeleuchtung'!E117)</f>
        <v/>
      </c>
      <c r="E114" t="str">
        <f>IF('EINGABE Straßenbeleuchtung'!F117="","",'EINGABE Straßenbeleuchtung'!F117)</f>
        <v/>
      </c>
      <c r="F114" t="e">
        <f>VLOOKUP(C114,Hilftabelle!$A$2:$B$8,2,0)</f>
        <v>#N/A</v>
      </c>
      <c r="G114" t="e">
        <f>VLOOKUP(D114,Hilftabelle!$C$2:$D$6,2,0)</f>
        <v>#N/A</v>
      </c>
      <c r="H114" t="e">
        <f t="shared" si="17"/>
        <v>#N/A</v>
      </c>
      <c r="I114" t="str">
        <f t="shared" si="18"/>
        <v/>
      </c>
      <c r="J114" s="42" t="str">
        <f>IF('EINGABE Straßenbeleuchtung'!H117="","",'EINGABE Straßenbeleuchtung'!H117)</f>
        <v/>
      </c>
      <c r="K114" s="42" t="str">
        <f>IF('EINGABE Straßenbeleuchtung'!I117="","",'EINGABE Straßenbeleuchtung'!I117)</f>
        <v/>
      </c>
      <c r="L114" t="str">
        <f t="shared" si="19"/>
        <v/>
      </c>
      <c r="M114" t="str">
        <f>IF('EINGABE Straßenbeleuchtung'!K117="","",'EINGABE Straßenbeleuchtung'!K117)</f>
        <v/>
      </c>
      <c r="N114" s="37" t="str">
        <f t="shared" si="20"/>
        <v/>
      </c>
      <c r="O114" s="37" t="str">
        <f t="shared" si="21"/>
        <v/>
      </c>
      <c r="P114" s="120" t="str">
        <f t="shared" si="22"/>
        <v/>
      </c>
      <c r="Q114" s="120" t="str">
        <f t="shared" si="31"/>
        <v/>
      </c>
      <c r="R114" s="120" t="e">
        <f t="shared" si="23"/>
        <v>#N/A</v>
      </c>
      <c r="S114" t="str">
        <f>IF('EINGABE Straßenbeleuchtung'!L117="","",'EINGABE Straßenbeleuchtung'!L117)</f>
        <v/>
      </c>
      <c r="T114" t="str">
        <f t="shared" si="24"/>
        <v/>
      </c>
      <c r="U114" s="133" t="str">
        <f t="shared" si="25"/>
        <v/>
      </c>
      <c r="V114" s="120" t="str">
        <f t="shared" si="26"/>
        <v/>
      </c>
      <c r="W114" s="35" t="str">
        <f t="shared" si="27"/>
        <v/>
      </c>
      <c r="X114" s="35" t="str">
        <f>IF('EINGABE Straßenbeleuchtung'!J117="","",'EINGABE Straßenbeleuchtung'!J117)</f>
        <v/>
      </c>
      <c r="Y114" t="str">
        <f>IF(X114="","",VLOOKUP(X114,'Hilfswerte Energiepreise'!$B$24:$F$26,2,FALSE))</f>
        <v/>
      </c>
      <c r="Z114" t="str">
        <f>IF(X114="","",VLOOKUP(X114,'Hilfswerte Energiepreise'!$B$24:$F$26,3,FALSE))</f>
        <v/>
      </c>
      <c r="AA114" t="str">
        <f>IF(X114="","",VLOOKUP(X114,'Hilfswerte Energiepreise'!$B$24:$F$26,4,FALSE))</f>
        <v/>
      </c>
      <c r="AB114" t="str">
        <f t="shared" si="28"/>
        <v/>
      </c>
      <c r="AC114" t="str">
        <f t="shared" si="29"/>
        <v/>
      </c>
      <c r="AD114" t="str">
        <f>IFERROR(VLOOKUP(X114,'Hilfswerte Energiepreise'!$B$4:$F$17,5,FALSE),"")</f>
        <v/>
      </c>
      <c r="AE114" t="str">
        <f t="shared" si="30"/>
        <v/>
      </c>
    </row>
    <row r="115" spans="1:31" x14ac:dyDescent="0.2">
      <c r="A115">
        <v>111</v>
      </c>
      <c r="B115" t="str">
        <f>IF('EINGABE Straßenbeleuchtung'!C118="","",'EINGABE Straßenbeleuchtung'!C118)</f>
        <v/>
      </c>
      <c r="C115" t="str">
        <f>IF('EINGABE Straßenbeleuchtung'!D118="","",'EINGABE Straßenbeleuchtung'!D118)</f>
        <v/>
      </c>
      <c r="D115" t="str">
        <f>IF('EINGABE Straßenbeleuchtung'!E118="","",'EINGABE Straßenbeleuchtung'!E118)</f>
        <v/>
      </c>
      <c r="E115" t="str">
        <f>IF('EINGABE Straßenbeleuchtung'!F118="","",'EINGABE Straßenbeleuchtung'!F118)</f>
        <v/>
      </c>
      <c r="F115" t="e">
        <f>VLOOKUP(C115,Hilftabelle!$A$2:$B$8,2,0)</f>
        <v>#N/A</v>
      </c>
      <c r="G115" t="e">
        <f>VLOOKUP(D115,Hilftabelle!$C$2:$D$6,2,0)</f>
        <v>#N/A</v>
      </c>
      <c r="H115" t="e">
        <f t="shared" si="17"/>
        <v>#N/A</v>
      </c>
      <c r="I115" t="str">
        <f t="shared" si="18"/>
        <v/>
      </c>
      <c r="J115" s="42" t="str">
        <f>IF('EINGABE Straßenbeleuchtung'!H118="","",'EINGABE Straßenbeleuchtung'!H118)</f>
        <v/>
      </c>
      <c r="K115" s="42" t="str">
        <f>IF('EINGABE Straßenbeleuchtung'!I118="","",'EINGABE Straßenbeleuchtung'!I118)</f>
        <v/>
      </c>
      <c r="L115" t="str">
        <f t="shared" si="19"/>
        <v/>
      </c>
      <c r="M115" t="str">
        <f>IF('EINGABE Straßenbeleuchtung'!K118="","",'EINGABE Straßenbeleuchtung'!K118)</f>
        <v/>
      </c>
      <c r="N115" s="37" t="str">
        <f t="shared" si="20"/>
        <v/>
      </c>
      <c r="O115" s="37" t="str">
        <f t="shared" si="21"/>
        <v/>
      </c>
      <c r="P115" s="120" t="str">
        <f t="shared" si="22"/>
        <v/>
      </c>
      <c r="Q115" s="120" t="str">
        <f t="shared" si="31"/>
        <v/>
      </c>
      <c r="R115" s="120" t="e">
        <f t="shared" si="23"/>
        <v>#N/A</v>
      </c>
      <c r="S115" t="str">
        <f>IF('EINGABE Straßenbeleuchtung'!L118="","",'EINGABE Straßenbeleuchtung'!L118)</f>
        <v/>
      </c>
      <c r="T115" t="str">
        <f t="shared" si="24"/>
        <v/>
      </c>
      <c r="U115" s="133" t="str">
        <f t="shared" si="25"/>
        <v/>
      </c>
      <c r="V115" s="120" t="str">
        <f t="shared" si="26"/>
        <v/>
      </c>
      <c r="W115" s="35" t="str">
        <f t="shared" si="27"/>
        <v/>
      </c>
      <c r="X115" s="35" t="str">
        <f>IF('EINGABE Straßenbeleuchtung'!J118="","",'EINGABE Straßenbeleuchtung'!J118)</f>
        <v/>
      </c>
      <c r="Y115" t="str">
        <f>IF(X115="","",VLOOKUP(X115,'Hilfswerte Energiepreise'!$B$24:$F$26,2,FALSE))</f>
        <v/>
      </c>
      <c r="Z115" t="str">
        <f>IF(X115="","",VLOOKUP(X115,'Hilfswerte Energiepreise'!$B$24:$F$26,3,FALSE))</f>
        <v/>
      </c>
      <c r="AA115" t="str">
        <f>IF(X115="","",VLOOKUP(X115,'Hilfswerte Energiepreise'!$B$24:$F$26,4,FALSE))</f>
        <v/>
      </c>
      <c r="AB115" t="str">
        <f t="shared" si="28"/>
        <v/>
      </c>
      <c r="AC115" t="str">
        <f t="shared" si="29"/>
        <v/>
      </c>
      <c r="AD115" t="str">
        <f>IFERROR(VLOOKUP(X115,'Hilfswerte Energiepreise'!$B$4:$F$17,5,FALSE),"")</f>
        <v/>
      </c>
      <c r="AE115" t="str">
        <f t="shared" si="30"/>
        <v/>
      </c>
    </row>
    <row r="116" spans="1:31" x14ac:dyDescent="0.2">
      <c r="A116">
        <v>112</v>
      </c>
      <c r="B116" t="str">
        <f>IF('EINGABE Straßenbeleuchtung'!C119="","",'EINGABE Straßenbeleuchtung'!C119)</f>
        <v/>
      </c>
      <c r="C116" t="str">
        <f>IF('EINGABE Straßenbeleuchtung'!D119="","",'EINGABE Straßenbeleuchtung'!D119)</f>
        <v/>
      </c>
      <c r="D116" t="str">
        <f>IF('EINGABE Straßenbeleuchtung'!E119="","",'EINGABE Straßenbeleuchtung'!E119)</f>
        <v/>
      </c>
      <c r="E116" t="str">
        <f>IF('EINGABE Straßenbeleuchtung'!F119="","",'EINGABE Straßenbeleuchtung'!F119)</f>
        <v/>
      </c>
      <c r="F116" t="e">
        <f>VLOOKUP(C116,Hilftabelle!$A$2:$B$8,2,0)</f>
        <v>#N/A</v>
      </c>
      <c r="G116" t="e">
        <f>VLOOKUP(D116,Hilftabelle!$C$2:$D$6,2,0)</f>
        <v>#N/A</v>
      </c>
      <c r="H116" t="e">
        <f t="shared" si="17"/>
        <v>#N/A</v>
      </c>
      <c r="I116" t="str">
        <f t="shared" si="18"/>
        <v/>
      </c>
      <c r="J116" s="42" t="str">
        <f>IF('EINGABE Straßenbeleuchtung'!H119="","",'EINGABE Straßenbeleuchtung'!H119)</f>
        <v/>
      </c>
      <c r="K116" s="42" t="str">
        <f>IF('EINGABE Straßenbeleuchtung'!I119="","",'EINGABE Straßenbeleuchtung'!I119)</f>
        <v/>
      </c>
      <c r="L116" t="str">
        <f t="shared" si="19"/>
        <v/>
      </c>
      <c r="M116" t="str">
        <f>IF('EINGABE Straßenbeleuchtung'!K119="","",'EINGABE Straßenbeleuchtung'!K119)</f>
        <v/>
      </c>
      <c r="N116" s="37" t="str">
        <f t="shared" si="20"/>
        <v/>
      </c>
      <c r="O116" s="37" t="str">
        <f t="shared" si="21"/>
        <v/>
      </c>
      <c r="P116" s="120" t="str">
        <f t="shared" si="22"/>
        <v/>
      </c>
      <c r="Q116" s="120" t="str">
        <f t="shared" si="31"/>
        <v/>
      </c>
      <c r="R116" s="120" t="e">
        <f t="shared" si="23"/>
        <v>#N/A</v>
      </c>
      <c r="S116" t="str">
        <f>IF('EINGABE Straßenbeleuchtung'!L119="","",'EINGABE Straßenbeleuchtung'!L119)</f>
        <v/>
      </c>
      <c r="T116" t="str">
        <f t="shared" si="24"/>
        <v/>
      </c>
      <c r="U116" s="133" t="str">
        <f t="shared" si="25"/>
        <v/>
      </c>
      <c r="V116" s="120" t="str">
        <f t="shared" si="26"/>
        <v/>
      </c>
      <c r="W116" s="35" t="str">
        <f t="shared" si="27"/>
        <v/>
      </c>
      <c r="X116" s="35" t="str">
        <f>IF('EINGABE Straßenbeleuchtung'!J119="","",'EINGABE Straßenbeleuchtung'!J119)</f>
        <v/>
      </c>
      <c r="Y116" t="str">
        <f>IF(X116="","",VLOOKUP(X116,'Hilfswerte Energiepreise'!$B$24:$F$26,2,FALSE))</f>
        <v/>
      </c>
      <c r="Z116" t="str">
        <f>IF(X116="","",VLOOKUP(X116,'Hilfswerte Energiepreise'!$B$24:$F$26,3,FALSE))</f>
        <v/>
      </c>
      <c r="AA116" t="str">
        <f>IF(X116="","",VLOOKUP(X116,'Hilfswerte Energiepreise'!$B$24:$F$26,4,FALSE))</f>
        <v/>
      </c>
      <c r="AB116" t="str">
        <f t="shared" si="28"/>
        <v/>
      </c>
      <c r="AC116" t="str">
        <f t="shared" si="29"/>
        <v/>
      </c>
      <c r="AD116" t="str">
        <f>IFERROR(VLOOKUP(X116,'Hilfswerte Energiepreise'!$B$4:$F$17,5,FALSE),"")</f>
        <v/>
      </c>
      <c r="AE116" t="str">
        <f t="shared" si="30"/>
        <v/>
      </c>
    </row>
    <row r="117" spans="1:31" x14ac:dyDescent="0.2">
      <c r="A117">
        <v>113</v>
      </c>
      <c r="B117" t="str">
        <f>IF('EINGABE Straßenbeleuchtung'!C120="","",'EINGABE Straßenbeleuchtung'!C120)</f>
        <v/>
      </c>
      <c r="C117" t="str">
        <f>IF('EINGABE Straßenbeleuchtung'!D120="","",'EINGABE Straßenbeleuchtung'!D120)</f>
        <v/>
      </c>
      <c r="D117" t="str">
        <f>IF('EINGABE Straßenbeleuchtung'!E120="","",'EINGABE Straßenbeleuchtung'!E120)</f>
        <v/>
      </c>
      <c r="E117" t="str">
        <f>IF('EINGABE Straßenbeleuchtung'!F120="","",'EINGABE Straßenbeleuchtung'!F120)</f>
        <v/>
      </c>
      <c r="F117" t="e">
        <f>VLOOKUP(C117,Hilftabelle!$A$2:$B$8,2,0)</f>
        <v>#N/A</v>
      </c>
      <c r="G117" t="e">
        <f>VLOOKUP(D117,Hilftabelle!$C$2:$D$6,2,0)</f>
        <v>#N/A</v>
      </c>
      <c r="H117" t="e">
        <f t="shared" si="17"/>
        <v>#N/A</v>
      </c>
      <c r="I117" t="str">
        <f t="shared" si="18"/>
        <v/>
      </c>
      <c r="J117" s="42" t="str">
        <f>IF('EINGABE Straßenbeleuchtung'!H120="","",'EINGABE Straßenbeleuchtung'!H120)</f>
        <v/>
      </c>
      <c r="K117" s="42" t="str">
        <f>IF('EINGABE Straßenbeleuchtung'!I120="","",'EINGABE Straßenbeleuchtung'!I120)</f>
        <v/>
      </c>
      <c r="L117" t="str">
        <f t="shared" si="19"/>
        <v/>
      </c>
      <c r="M117" t="str">
        <f>IF('EINGABE Straßenbeleuchtung'!K120="","",'EINGABE Straßenbeleuchtung'!K120)</f>
        <v/>
      </c>
      <c r="N117" s="37" t="str">
        <f t="shared" si="20"/>
        <v/>
      </c>
      <c r="O117" s="37" t="str">
        <f t="shared" si="21"/>
        <v/>
      </c>
      <c r="P117" s="120" t="str">
        <f t="shared" si="22"/>
        <v/>
      </c>
      <c r="Q117" s="120" t="str">
        <f t="shared" si="31"/>
        <v/>
      </c>
      <c r="R117" s="120" t="e">
        <f t="shared" si="23"/>
        <v>#N/A</v>
      </c>
      <c r="S117" t="str">
        <f>IF('EINGABE Straßenbeleuchtung'!L120="","",'EINGABE Straßenbeleuchtung'!L120)</f>
        <v/>
      </c>
      <c r="T117" t="str">
        <f t="shared" si="24"/>
        <v/>
      </c>
      <c r="U117" s="133" t="str">
        <f t="shared" si="25"/>
        <v/>
      </c>
      <c r="V117" s="120" t="str">
        <f t="shared" si="26"/>
        <v/>
      </c>
      <c r="W117" s="35" t="str">
        <f t="shared" si="27"/>
        <v/>
      </c>
      <c r="X117" s="35" t="str">
        <f>IF('EINGABE Straßenbeleuchtung'!J120="","",'EINGABE Straßenbeleuchtung'!J120)</f>
        <v/>
      </c>
      <c r="Y117" t="str">
        <f>IF(X117="","",VLOOKUP(X117,'Hilfswerte Energiepreise'!$B$24:$F$26,2,FALSE))</f>
        <v/>
      </c>
      <c r="Z117" t="str">
        <f>IF(X117="","",VLOOKUP(X117,'Hilfswerte Energiepreise'!$B$24:$F$26,3,FALSE))</f>
        <v/>
      </c>
      <c r="AA117" t="str">
        <f>IF(X117="","",VLOOKUP(X117,'Hilfswerte Energiepreise'!$B$24:$F$26,4,FALSE))</f>
        <v/>
      </c>
      <c r="AB117" t="str">
        <f t="shared" si="28"/>
        <v/>
      </c>
      <c r="AC117" t="str">
        <f t="shared" si="29"/>
        <v/>
      </c>
      <c r="AD117" t="str">
        <f>IFERROR(VLOOKUP(X117,'Hilfswerte Energiepreise'!$B$4:$F$17,5,FALSE),"")</f>
        <v/>
      </c>
      <c r="AE117" t="str">
        <f t="shared" si="30"/>
        <v/>
      </c>
    </row>
    <row r="118" spans="1:31" x14ac:dyDescent="0.2">
      <c r="A118">
        <v>114</v>
      </c>
      <c r="B118" t="str">
        <f>IF('EINGABE Straßenbeleuchtung'!C121="","",'EINGABE Straßenbeleuchtung'!C121)</f>
        <v/>
      </c>
      <c r="C118" t="str">
        <f>IF('EINGABE Straßenbeleuchtung'!D121="","",'EINGABE Straßenbeleuchtung'!D121)</f>
        <v/>
      </c>
      <c r="D118" t="str">
        <f>IF('EINGABE Straßenbeleuchtung'!E121="","",'EINGABE Straßenbeleuchtung'!E121)</f>
        <v/>
      </c>
      <c r="E118" t="str">
        <f>IF('EINGABE Straßenbeleuchtung'!F121="","",'EINGABE Straßenbeleuchtung'!F121)</f>
        <v/>
      </c>
      <c r="F118" t="e">
        <f>VLOOKUP(C118,Hilftabelle!$A$2:$B$8,2,0)</f>
        <v>#N/A</v>
      </c>
      <c r="G118" t="e">
        <f>VLOOKUP(D118,Hilftabelle!$C$2:$D$6,2,0)</f>
        <v>#N/A</v>
      </c>
      <c r="H118" t="e">
        <f t="shared" si="17"/>
        <v>#N/A</v>
      </c>
      <c r="I118" t="str">
        <f t="shared" si="18"/>
        <v/>
      </c>
      <c r="J118" s="42" t="str">
        <f>IF('EINGABE Straßenbeleuchtung'!H121="","",'EINGABE Straßenbeleuchtung'!H121)</f>
        <v/>
      </c>
      <c r="K118" s="42" t="str">
        <f>IF('EINGABE Straßenbeleuchtung'!I121="","",'EINGABE Straßenbeleuchtung'!I121)</f>
        <v/>
      </c>
      <c r="L118" t="str">
        <f t="shared" si="19"/>
        <v/>
      </c>
      <c r="M118" t="str">
        <f>IF('EINGABE Straßenbeleuchtung'!K121="","",'EINGABE Straßenbeleuchtung'!K121)</f>
        <v/>
      </c>
      <c r="N118" s="37" t="str">
        <f t="shared" si="20"/>
        <v/>
      </c>
      <c r="O118" s="37" t="str">
        <f t="shared" si="21"/>
        <v/>
      </c>
      <c r="P118" s="120" t="str">
        <f t="shared" si="22"/>
        <v/>
      </c>
      <c r="Q118" s="120" t="str">
        <f t="shared" si="31"/>
        <v/>
      </c>
      <c r="R118" s="120" t="e">
        <f t="shared" si="23"/>
        <v>#N/A</v>
      </c>
      <c r="S118" t="str">
        <f>IF('EINGABE Straßenbeleuchtung'!L121="","",'EINGABE Straßenbeleuchtung'!L121)</f>
        <v/>
      </c>
      <c r="T118" t="str">
        <f t="shared" si="24"/>
        <v/>
      </c>
      <c r="U118" s="133" t="str">
        <f t="shared" si="25"/>
        <v/>
      </c>
      <c r="V118" s="120" t="str">
        <f t="shared" si="26"/>
        <v/>
      </c>
      <c r="W118" s="35" t="str">
        <f t="shared" si="27"/>
        <v/>
      </c>
      <c r="X118" s="35" t="str">
        <f>IF('EINGABE Straßenbeleuchtung'!J121="","",'EINGABE Straßenbeleuchtung'!J121)</f>
        <v/>
      </c>
      <c r="Y118" t="str">
        <f>IF(X118="","",VLOOKUP(X118,'Hilfswerte Energiepreise'!$B$24:$F$26,2,FALSE))</f>
        <v/>
      </c>
      <c r="Z118" t="str">
        <f>IF(X118="","",VLOOKUP(X118,'Hilfswerte Energiepreise'!$B$24:$F$26,3,FALSE))</f>
        <v/>
      </c>
      <c r="AA118" t="str">
        <f>IF(X118="","",VLOOKUP(X118,'Hilfswerte Energiepreise'!$B$24:$F$26,4,FALSE))</f>
        <v/>
      </c>
      <c r="AB118" t="str">
        <f t="shared" si="28"/>
        <v/>
      </c>
      <c r="AC118" t="str">
        <f t="shared" si="29"/>
        <v/>
      </c>
      <c r="AD118" t="str">
        <f>IFERROR(VLOOKUP(X118,'Hilfswerte Energiepreise'!$B$4:$F$17,5,FALSE),"")</f>
        <v/>
      </c>
      <c r="AE118" t="str">
        <f t="shared" si="30"/>
        <v/>
      </c>
    </row>
    <row r="119" spans="1:31" x14ac:dyDescent="0.2">
      <c r="A119">
        <v>115</v>
      </c>
      <c r="B119" t="str">
        <f>IF('EINGABE Straßenbeleuchtung'!C122="","",'EINGABE Straßenbeleuchtung'!C122)</f>
        <v/>
      </c>
      <c r="C119" t="str">
        <f>IF('EINGABE Straßenbeleuchtung'!D122="","",'EINGABE Straßenbeleuchtung'!D122)</f>
        <v/>
      </c>
      <c r="D119" t="str">
        <f>IF('EINGABE Straßenbeleuchtung'!E122="","",'EINGABE Straßenbeleuchtung'!E122)</f>
        <v/>
      </c>
      <c r="E119" t="str">
        <f>IF('EINGABE Straßenbeleuchtung'!F122="","",'EINGABE Straßenbeleuchtung'!F122)</f>
        <v/>
      </c>
      <c r="F119" t="e">
        <f>VLOOKUP(C119,Hilftabelle!$A$2:$B$8,2,0)</f>
        <v>#N/A</v>
      </c>
      <c r="G119" t="e">
        <f>VLOOKUP(D119,Hilftabelle!$C$2:$D$6,2,0)</f>
        <v>#N/A</v>
      </c>
      <c r="H119" t="e">
        <f t="shared" si="17"/>
        <v>#N/A</v>
      </c>
      <c r="I119" t="str">
        <f t="shared" si="18"/>
        <v/>
      </c>
      <c r="J119" s="42" t="str">
        <f>IF('EINGABE Straßenbeleuchtung'!H122="","",'EINGABE Straßenbeleuchtung'!H122)</f>
        <v/>
      </c>
      <c r="K119" s="42" t="str">
        <f>IF('EINGABE Straßenbeleuchtung'!I122="","",'EINGABE Straßenbeleuchtung'!I122)</f>
        <v/>
      </c>
      <c r="L119" t="str">
        <f t="shared" si="19"/>
        <v/>
      </c>
      <c r="M119" t="str">
        <f>IF('EINGABE Straßenbeleuchtung'!K122="","",'EINGABE Straßenbeleuchtung'!K122)</f>
        <v/>
      </c>
      <c r="N119" s="37" t="str">
        <f t="shared" si="20"/>
        <v/>
      </c>
      <c r="O119" s="37" t="str">
        <f t="shared" si="21"/>
        <v/>
      </c>
      <c r="P119" s="120" t="str">
        <f t="shared" si="22"/>
        <v/>
      </c>
      <c r="Q119" s="120" t="str">
        <f t="shared" si="31"/>
        <v/>
      </c>
      <c r="R119" s="120" t="e">
        <f t="shared" si="23"/>
        <v>#N/A</v>
      </c>
      <c r="S119" t="str">
        <f>IF('EINGABE Straßenbeleuchtung'!L122="","",'EINGABE Straßenbeleuchtung'!L122)</f>
        <v/>
      </c>
      <c r="T119" t="str">
        <f t="shared" si="24"/>
        <v/>
      </c>
      <c r="U119" s="133" t="str">
        <f t="shared" si="25"/>
        <v/>
      </c>
      <c r="V119" s="120" t="str">
        <f t="shared" si="26"/>
        <v/>
      </c>
      <c r="W119" s="35" t="str">
        <f t="shared" si="27"/>
        <v/>
      </c>
      <c r="X119" s="35" t="str">
        <f>IF('EINGABE Straßenbeleuchtung'!J122="","",'EINGABE Straßenbeleuchtung'!J122)</f>
        <v/>
      </c>
      <c r="Y119" t="str">
        <f>IF(X119="","",VLOOKUP(X119,'Hilfswerte Energiepreise'!$B$24:$F$26,2,FALSE))</f>
        <v/>
      </c>
      <c r="Z119" t="str">
        <f>IF(X119="","",VLOOKUP(X119,'Hilfswerte Energiepreise'!$B$24:$F$26,3,FALSE))</f>
        <v/>
      </c>
      <c r="AA119" t="str">
        <f>IF(X119="","",VLOOKUP(X119,'Hilfswerte Energiepreise'!$B$24:$F$26,4,FALSE))</f>
        <v/>
      </c>
      <c r="AB119" t="str">
        <f t="shared" si="28"/>
        <v/>
      </c>
      <c r="AC119" t="str">
        <f t="shared" si="29"/>
        <v/>
      </c>
      <c r="AD119" t="str">
        <f>IFERROR(VLOOKUP(X119,'Hilfswerte Energiepreise'!$B$4:$F$17,5,FALSE),"")</f>
        <v/>
      </c>
      <c r="AE119" t="str">
        <f t="shared" si="30"/>
        <v/>
      </c>
    </row>
    <row r="120" spans="1:31" x14ac:dyDescent="0.2">
      <c r="A120">
        <v>116</v>
      </c>
      <c r="B120" t="str">
        <f>IF('EINGABE Straßenbeleuchtung'!C123="","",'EINGABE Straßenbeleuchtung'!C123)</f>
        <v/>
      </c>
      <c r="C120" t="str">
        <f>IF('EINGABE Straßenbeleuchtung'!D123="","",'EINGABE Straßenbeleuchtung'!D123)</f>
        <v/>
      </c>
      <c r="D120" t="str">
        <f>IF('EINGABE Straßenbeleuchtung'!E123="","",'EINGABE Straßenbeleuchtung'!E123)</f>
        <v/>
      </c>
      <c r="E120" t="str">
        <f>IF('EINGABE Straßenbeleuchtung'!F123="","",'EINGABE Straßenbeleuchtung'!F123)</f>
        <v/>
      </c>
      <c r="F120" t="e">
        <f>VLOOKUP(C120,Hilftabelle!$A$2:$B$8,2,0)</f>
        <v>#N/A</v>
      </c>
      <c r="G120" t="e">
        <f>VLOOKUP(D120,Hilftabelle!$C$2:$D$6,2,0)</f>
        <v>#N/A</v>
      </c>
      <c r="H120" t="e">
        <f t="shared" si="17"/>
        <v>#N/A</v>
      </c>
      <c r="I120" t="str">
        <f t="shared" si="18"/>
        <v/>
      </c>
      <c r="J120" s="42" t="str">
        <f>IF('EINGABE Straßenbeleuchtung'!H123="","",'EINGABE Straßenbeleuchtung'!H123)</f>
        <v/>
      </c>
      <c r="K120" s="42" t="str">
        <f>IF('EINGABE Straßenbeleuchtung'!I123="","",'EINGABE Straßenbeleuchtung'!I123)</f>
        <v/>
      </c>
      <c r="L120" t="str">
        <f t="shared" si="19"/>
        <v/>
      </c>
      <c r="M120" t="str">
        <f>IF('EINGABE Straßenbeleuchtung'!K123="","",'EINGABE Straßenbeleuchtung'!K123)</f>
        <v/>
      </c>
      <c r="N120" s="37" t="str">
        <f t="shared" si="20"/>
        <v/>
      </c>
      <c r="O120" s="37" t="str">
        <f t="shared" si="21"/>
        <v/>
      </c>
      <c r="P120" s="120" t="str">
        <f t="shared" si="22"/>
        <v/>
      </c>
      <c r="Q120" s="120" t="str">
        <f t="shared" si="31"/>
        <v/>
      </c>
      <c r="R120" s="120" t="e">
        <f t="shared" si="23"/>
        <v>#N/A</v>
      </c>
      <c r="S120" t="str">
        <f>IF('EINGABE Straßenbeleuchtung'!L123="","",'EINGABE Straßenbeleuchtung'!L123)</f>
        <v/>
      </c>
      <c r="T120" t="str">
        <f t="shared" si="24"/>
        <v/>
      </c>
      <c r="U120" s="133" t="str">
        <f t="shared" si="25"/>
        <v/>
      </c>
      <c r="V120" s="120" t="str">
        <f t="shared" si="26"/>
        <v/>
      </c>
      <c r="W120" s="35" t="str">
        <f t="shared" si="27"/>
        <v/>
      </c>
      <c r="X120" s="35" t="str">
        <f>IF('EINGABE Straßenbeleuchtung'!J123="","",'EINGABE Straßenbeleuchtung'!J123)</f>
        <v/>
      </c>
      <c r="Y120" t="str">
        <f>IF(X120="","",VLOOKUP(X120,'Hilfswerte Energiepreise'!$B$24:$F$26,2,FALSE))</f>
        <v/>
      </c>
      <c r="Z120" t="str">
        <f>IF(X120="","",VLOOKUP(X120,'Hilfswerte Energiepreise'!$B$24:$F$26,3,FALSE))</f>
        <v/>
      </c>
      <c r="AA120" t="str">
        <f>IF(X120="","",VLOOKUP(X120,'Hilfswerte Energiepreise'!$B$24:$F$26,4,FALSE))</f>
        <v/>
      </c>
      <c r="AB120" t="str">
        <f t="shared" si="28"/>
        <v/>
      </c>
      <c r="AC120" t="str">
        <f t="shared" si="29"/>
        <v/>
      </c>
      <c r="AD120" t="str">
        <f>IFERROR(VLOOKUP(X120,'Hilfswerte Energiepreise'!$B$4:$F$17,5,FALSE),"")</f>
        <v/>
      </c>
      <c r="AE120" t="str">
        <f t="shared" si="30"/>
        <v/>
      </c>
    </row>
    <row r="121" spans="1:31" x14ac:dyDescent="0.2">
      <c r="A121">
        <v>117</v>
      </c>
      <c r="B121" t="str">
        <f>IF('EINGABE Straßenbeleuchtung'!C124="","",'EINGABE Straßenbeleuchtung'!C124)</f>
        <v/>
      </c>
      <c r="C121" t="str">
        <f>IF('EINGABE Straßenbeleuchtung'!D124="","",'EINGABE Straßenbeleuchtung'!D124)</f>
        <v/>
      </c>
      <c r="D121" t="str">
        <f>IF('EINGABE Straßenbeleuchtung'!E124="","",'EINGABE Straßenbeleuchtung'!E124)</f>
        <v/>
      </c>
      <c r="E121" t="str">
        <f>IF('EINGABE Straßenbeleuchtung'!F124="","",'EINGABE Straßenbeleuchtung'!F124)</f>
        <v/>
      </c>
      <c r="F121" t="e">
        <f>VLOOKUP(C121,Hilftabelle!$A$2:$B$8,2,0)</f>
        <v>#N/A</v>
      </c>
      <c r="G121" t="e">
        <f>VLOOKUP(D121,Hilftabelle!$C$2:$D$6,2,0)</f>
        <v>#N/A</v>
      </c>
      <c r="H121" t="e">
        <f t="shared" si="17"/>
        <v>#N/A</v>
      </c>
      <c r="I121" t="str">
        <f t="shared" si="18"/>
        <v/>
      </c>
      <c r="J121" s="42" t="str">
        <f>IF('EINGABE Straßenbeleuchtung'!H124="","",'EINGABE Straßenbeleuchtung'!H124)</f>
        <v/>
      </c>
      <c r="K121" s="42" t="str">
        <f>IF('EINGABE Straßenbeleuchtung'!I124="","",'EINGABE Straßenbeleuchtung'!I124)</f>
        <v/>
      </c>
      <c r="L121" t="str">
        <f t="shared" si="19"/>
        <v/>
      </c>
      <c r="M121" t="str">
        <f>IF('EINGABE Straßenbeleuchtung'!K124="","",'EINGABE Straßenbeleuchtung'!K124)</f>
        <v/>
      </c>
      <c r="N121" s="37" t="str">
        <f t="shared" si="20"/>
        <v/>
      </c>
      <c r="O121" s="37" t="str">
        <f t="shared" si="21"/>
        <v/>
      </c>
      <c r="P121" s="120" t="str">
        <f t="shared" si="22"/>
        <v/>
      </c>
      <c r="Q121" s="120" t="str">
        <f t="shared" si="31"/>
        <v/>
      </c>
      <c r="R121" s="120" t="e">
        <f t="shared" si="23"/>
        <v>#N/A</v>
      </c>
      <c r="S121" t="str">
        <f>IF('EINGABE Straßenbeleuchtung'!L124="","",'EINGABE Straßenbeleuchtung'!L124)</f>
        <v/>
      </c>
      <c r="T121" t="str">
        <f t="shared" si="24"/>
        <v/>
      </c>
      <c r="U121" s="133" t="str">
        <f t="shared" si="25"/>
        <v/>
      </c>
      <c r="V121" s="120" t="str">
        <f t="shared" si="26"/>
        <v/>
      </c>
      <c r="W121" s="35" t="str">
        <f t="shared" si="27"/>
        <v/>
      </c>
      <c r="X121" s="35" t="str">
        <f>IF('EINGABE Straßenbeleuchtung'!J124="","",'EINGABE Straßenbeleuchtung'!J124)</f>
        <v/>
      </c>
      <c r="Y121" t="str">
        <f>IF(X121="","",VLOOKUP(X121,'Hilfswerte Energiepreise'!$B$24:$F$26,2,FALSE))</f>
        <v/>
      </c>
      <c r="Z121" t="str">
        <f>IF(X121="","",VLOOKUP(X121,'Hilfswerte Energiepreise'!$B$24:$F$26,3,FALSE))</f>
        <v/>
      </c>
      <c r="AA121" t="str">
        <f>IF(X121="","",VLOOKUP(X121,'Hilfswerte Energiepreise'!$B$24:$F$26,4,FALSE))</f>
        <v/>
      </c>
      <c r="AB121" t="str">
        <f t="shared" si="28"/>
        <v/>
      </c>
      <c r="AC121" t="str">
        <f t="shared" si="29"/>
        <v/>
      </c>
      <c r="AD121" t="str">
        <f>IFERROR(VLOOKUP(X121,'Hilfswerte Energiepreise'!$B$4:$F$17,5,FALSE),"")</f>
        <v/>
      </c>
      <c r="AE121" t="str">
        <f t="shared" si="30"/>
        <v/>
      </c>
    </row>
    <row r="122" spans="1:31" x14ac:dyDescent="0.2">
      <c r="A122">
        <v>118</v>
      </c>
      <c r="B122" t="str">
        <f>IF('EINGABE Straßenbeleuchtung'!C125="","",'EINGABE Straßenbeleuchtung'!C125)</f>
        <v/>
      </c>
      <c r="C122" t="str">
        <f>IF('EINGABE Straßenbeleuchtung'!D125="","",'EINGABE Straßenbeleuchtung'!D125)</f>
        <v/>
      </c>
      <c r="D122" t="str">
        <f>IF('EINGABE Straßenbeleuchtung'!E125="","",'EINGABE Straßenbeleuchtung'!E125)</f>
        <v/>
      </c>
      <c r="E122" t="str">
        <f>IF('EINGABE Straßenbeleuchtung'!F125="","",'EINGABE Straßenbeleuchtung'!F125)</f>
        <v/>
      </c>
      <c r="F122" t="e">
        <f>VLOOKUP(C122,Hilftabelle!$A$2:$B$8,2,0)</f>
        <v>#N/A</v>
      </c>
      <c r="G122" t="e">
        <f>VLOOKUP(D122,Hilftabelle!$C$2:$D$6,2,0)</f>
        <v>#N/A</v>
      </c>
      <c r="H122" t="e">
        <f t="shared" si="17"/>
        <v>#N/A</v>
      </c>
      <c r="I122" t="str">
        <f t="shared" si="18"/>
        <v/>
      </c>
      <c r="J122" s="42" t="str">
        <f>IF('EINGABE Straßenbeleuchtung'!H125="","",'EINGABE Straßenbeleuchtung'!H125)</f>
        <v/>
      </c>
      <c r="K122" s="42" t="str">
        <f>IF('EINGABE Straßenbeleuchtung'!I125="","",'EINGABE Straßenbeleuchtung'!I125)</f>
        <v/>
      </c>
      <c r="L122" t="str">
        <f t="shared" si="19"/>
        <v/>
      </c>
      <c r="M122" t="str">
        <f>IF('EINGABE Straßenbeleuchtung'!K125="","",'EINGABE Straßenbeleuchtung'!K125)</f>
        <v/>
      </c>
      <c r="N122" s="37" t="str">
        <f t="shared" si="20"/>
        <v/>
      </c>
      <c r="O122" s="37" t="str">
        <f t="shared" si="21"/>
        <v/>
      </c>
      <c r="P122" s="120" t="str">
        <f t="shared" si="22"/>
        <v/>
      </c>
      <c r="Q122" s="120" t="str">
        <f t="shared" si="31"/>
        <v/>
      </c>
      <c r="R122" s="120" t="e">
        <f t="shared" si="23"/>
        <v>#N/A</v>
      </c>
      <c r="S122" t="str">
        <f>IF('EINGABE Straßenbeleuchtung'!L125="","",'EINGABE Straßenbeleuchtung'!L125)</f>
        <v/>
      </c>
      <c r="T122" t="str">
        <f t="shared" si="24"/>
        <v/>
      </c>
      <c r="U122" s="133" t="str">
        <f t="shared" si="25"/>
        <v/>
      </c>
      <c r="V122" s="120" t="str">
        <f t="shared" si="26"/>
        <v/>
      </c>
      <c r="W122" s="35" t="str">
        <f t="shared" si="27"/>
        <v/>
      </c>
      <c r="X122" s="35" t="str">
        <f>IF('EINGABE Straßenbeleuchtung'!J125="","",'EINGABE Straßenbeleuchtung'!J125)</f>
        <v/>
      </c>
      <c r="Y122" t="str">
        <f>IF(X122="","",VLOOKUP(X122,'Hilfswerte Energiepreise'!$B$24:$F$26,2,FALSE))</f>
        <v/>
      </c>
      <c r="Z122" t="str">
        <f>IF(X122="","",VLOOKUP(X122,'Hilfswerte Energiepreise'!$B$24:$F$26,3,FALSE))</f>
        <v/>
      </c>
      <c r="AA122" t="str">
        <f>IF(X122="","",VLOOKUP(X122,'Hilfswerte Energiepreise'!$B$24:$F$26,4,FALSE))</f>
        <v/>
      </c>
      <c r="AB122" t="str">
        <f t="shared" si="28"/>
        <v/>
      </c>
      <c r="AC122" t="str">
        <f t="shared" si="29"/>
        <v/>
      </c>
      <c r="AD122" t="str">
        <f>IFERROR(VLOOKUP(X122,'Hilfswerte Energiepreise'!$B$4:$F$17,5,FALSE),"")</f>
        <v/>
      </c>
      <c r="AE122" t="str">
        <f t="shared" si="30"/>
        <v/>
      </c>
    </row>
    <row r="123" spans="1:31" x14ac:dyDescent="0.2">
      <c r="A123">
        <v>119</v>
      </c>
      <c r="B123" t="str">
        <f>IF('EINGABE Straßenbeleuchtung'!C126="","",'EINGABE Straßenbeleuchtung'!C126)</f>
        <v/>
      </c>
      <c r="C123" t="str">
        <f>IF('EINGABE Straßenbeleuchtung'!D126="","",'EINGABE Straßenbeleuchtung'!D126)</f>
        <v/>
      </c>
      <c r="D123" t="str">
        <f>IF('EINGABE Straßenbeleuchtung'!E126="","",'EINGABE Straßenbeleuchtung'!E126)</f>
        <v/>
      </c>
      <c r="E123" t="str">
        <f>IF('EINGABE Straßenbeleuchtung'!F126="","",'EINGABE Straßenbeleuchtung'!F126)</f>
        <v/>
      </c>
      <c r="F123" t="e">
        <f>VLOOKUP(C123,Hilftabelle!$A$2:$B$8,2,0)</f>
        <v>#N/A</v>
      </c>
      <c r="G123" t="e">
        <f>VLOOKUP(D123,Hilftabelle!$C$2:$D$6,2,0)</f>
        <v>#N/A</v>
      </c>
      <c r="H123" t="e">
        <f t="shared" si="17"/>
        <v>#N/A</v>
      </c>
      <c r="I123" t="str">
        <f t="shared" si="18"/>
        <v/>
      </c>
      <c r="J123" s="42" t="str">
        <f>IF('EINGABE Straßenbeleuchtung'!H126="","",'EINGABE Straßenbeleuchtung'!H126)</f>
        <v/>
      </c>
      <c r="K123" s="42" t="str">
        <f>IF('EINGABE Straßenbeleuchtung'!I126="","",'EINGABE Straßenbeleuchtung'!I126)</f>
        <v/>
      </c>
      <c r="L123" t="str">
        <f t="shared" si="19"/>
        <v/>
      </c>
      <c r="M123" t="str">
        <f>IF('EINGABE Straßenbeleuchtung'!K126="","",'EINGABE Straßenbeleuchtung'!K126)</f>
        <v/>
      </c>
      <c r="N123" s="37" t="str">
        <f t="shared" si="20"/>
        <v/>
      </c>
      <c r="O123" s="37" t="str">
        <f t="shared" si="21"/>
        <v/>
      </c>
      <c r="P123" s="120" t="str">
        <f t="shared" si="22"/>
        <v/>
      </c>
      <c r="Q123" s="120" t="str">
        <f t="shared" si="31"/>
        <v/>
      </c>
      <c r="R123" s="120" t="e">
        <f t="shared" si="23"/>
        <v>#N/A</v>
      </c>
      <c r="S123" t="str">
        <f>IF('EINGABE Straßenbeleuchtung'!L126="","",'EINGABE Straßenbeleuchtung'!L126)</f>
        <v/>
      </c>
      <c r="T123" t="str">
        <f t="shared" si="24"/>
        <v/>
      </c>
      <c r="U123" s="133" t="str">
        <f t="shared" si="25"/>
        <v/>
      </c>
      <c r="V123" s="120" t="str">
        <f t="shared" si="26"/>
        <v/>
      </c>
      <c r="W123" s="35" t="str">
        <f t="shared" si="27"/>
        <v/>
      </c>
      <c r="X123" s="35" t="str">
        <f>IF('EINGABE Straßenbeleuchtung'!J126="","",'EINGABE Straßenbeleuchtung'!J126)</f>
        <v/>
      </c>
      <c r="Y123" t="str">
        <f>IF(X123="","",VLOOKUP(X123,'Hilfswerte Energiepreise'!$B$24:$F$26,2,FALSE))</f>
        <v/>
      </c>
      <c r="Z123" t="str">
        <f>IF(X123="","",VLOOKUP(X123,'Hilfswerte Energiepreise'!$B$24:$F$26,3,FALSE))</f>
        <v/>
      </c>
      <c r="AA123" t="str">
        <f>IF(X123="","",VLOOKUP(X123,'Hilfswerte Energiepreise'!$B$24:$F$26,4,FALSE))</f>
        <v/>
      </c>
      <c r="AB123" t="str">
        <f t="shared" si="28"/>
        <v/>
      </c>
      <c r="AC123" t="str">
        <f t="shared" si="29"/>
        <v/>
      </c>
      <c r="AD123" t="str">
        <f>IFERROR(VLOOKUP(X123,'Hilfswerte Energiepreise'!$B$4:$F$17,5,FALSE),"")</f>
        <v/>
      </c>
      <c r="AE123" t="str">
        <f t="shared" si="30"/>
        <v/>
      </c>
    </row>
    <row r="124" spans="1:31" x14ac:dyDescent="0.2">
      <c r="A124">
        <v>120</v>
      </c>
      <c r="B124" t="str">
        <f>IF('EINGABE Straßenbeleuchtung'!C127="","",'EINGABE Straßenbeleuchtung'!C127)</f>
        <v/>
      </c>
      <c r="C124" t="str">
        <f>IF('EINGABE Straßenbeleuchtung'!D127="","",'EINGABE Straßenbeleuchtung'!D127)</f>
        <v/>
      </c>
      <c r="D124" t="str">
        <f>IF('EINGABE Straßenbeleuchtung'!E127="","",'EINGABE Straßenbeleuchtung'!E127)</f>
        <v/>
      </c>
      <c r="E124" t="str">
        <f>IF('EINGABE Straßenbeleuchtung'!F127="","",'EINGABE Straßenbeleuchtung'!F127)</f>
        <v/>
      </c>
      <c r="F124" t="e">
        <f>VLOOKUP(C124,Hilftabelle!$A$2:$B$8,2,0)</f>
        <v>#N/A</v>
      </c>
      <c r="G124" t="e">
        <f>VLOOKUP(D124,Hilftabelle!$C$2:$D$6,2,0)</f>
        <v>#N/A</v>
      </c>
      <c r="H124" t="e">
        <f t="shared" si="17"/>
        <v>#N/A</v>
      </c>
      <c r="I124" t="str">
        <f t="shared" si="18"/>
        <v/>
      </c>
      <c r="J124" s="42" t="str">
        <f>IF('EINGABE Straßenbeleuchtung'!H127="","",'EINGABE Straßenbeleuchtung'!H127)</f>
        <v/>
      </c>
      <c r="K124" s="42" t="str">
        <f>IF('EINGABE Straßenbeleuchtung'!I127="","",'EINGABE Straßenbeleuchtung'!I127)</f>
        <v/>
      </c>
      <c r="L124" t="str">
        <f t="shared" si="19"/>
        <v/>
      </c>
      <c r="M124" t="str">
        <f>IF('EINGABE Straßenbeleuchtung'!K127="","",'EINGABE Straßenbeleuchtung'!K127)</f>
        <v/>
      </c>
      <c r="N124" s="37" t="str">
        <f t="shared" si="20"/>
        <v/>
      </c>
      <c r="O124" s="37" t="str">
        <f t="shared" si="21"/>
        <v/>
      </c>
      <c r="P124" s="120" t="str">
        <f t="shared" si="22"/>
        <v/>
      </c>
      <c r="Q124" s="120" t="str">
        <f t="shared" si="31"/>
        <v/>
      </c>
      <c r="R124" s="120" t="e">
        <f t="shared" si="23"/>
        <v>#N/A</v>
      </c>
      <c r="S124" t="str">
        <f>IF('EINGABE Straßenbeleuchtung'!L127="","",'EINGABE Straßenbeleuchtung'!L127)</f>
        <v/>
      </c>
      <c r="T124" t="str">
        <f t="shared" si="24"/>
        <v/>
      </c>
      <c r="U124" s="133" t="str">
        <f t="shared" si="25"/>
        <v/>
      </c>
      <c r="V124" s="120" t="str">
        <f t="shared" si="26"/>
        <v/>
      </c>
      <c r="W124" s="35" t="str">
        <f t="shared" si="27"/>
        <v/>
      </c>
      <c r="X124" s="35" t="str">
        <f>IF('EINGABE Straßenbeleuchtung'!J127="","",'EINGABE Straßenbeleuchtung'!J127)</f>
        <v/>
      </c>
      <c r="Y124" t="str">
        <f>IF(X124="","",VLOOKUP(X124,'Hilfswerte Energiepreise'!$B$24:$F$26,2,FALSE))</f>
        <v/>
      </c>
      <c r="Z124" t="str">
        <f>IF(X124="","",VLOOKUP(X124,'Hilfswerte Energiepreise'!$B$24:$F$26,3,FALSE))</f>
        <v/>
      </c>
      <c r="AA124" t="str">
        <f>IF(X124="","",VLOOKUP(X124,'Hilfswerte Energiepreise'!$B$24:$F$26,4,FALSE))</f>
        <v/>
      </c>
      <c r="AB124" t="str">
        <f t="shared" si="28"/>
        <v/>
      </c>
      <c r="AC124" t="str">
        <f t="shared" si="29"/>
        <v/>
      </c>
      <c r="AD124" t="str">
        <f>IFERROR(VLOOKUP(X124,'Hilfswerte Energiepreise'!$B$4:$F$17,5,FALSE),"")</f>
        <v/>
      </c>
      <c r="AE124" t="str">
        <f t="shared" si="30"/>
        <v/>
      </c>
    </row>
    <row r="125" spans="1:31" x14ac:dyDescent="0.2">
      <c r="A125">
        <v>121</v>
      </c>
      <c r="B125" t="str">
        <f>IF('EINGABE Straßenbeleuchtung'!C128="","",'EINGABE Straßenbeleuchtung'!C128)</f>
        <v/>
      </c>
      <c r="C125" t="str">
        <f>IF('EINGABE Straßenbeleuchtung'!D128="","",'EINGABE Straßenbeleuchtung'!D128)</f>
        <v/>
      </c>
      <c r="D125" t="str">
        <f>IF('EINGABE Straßenbeleuchtung'!E128="","",'EINGABE Straßenbeleuchtung'!E128)</f>
        <v/>
      </c>
      <c r="E125" t="str">
        <f>IF('EINGABE Straßenbeleuchtung'!F128="","",'EINGABE Straßenbeleuchtung'!F128)</f>
        <v/>
      </c>
      <c r="F125" t="e">
        <f>VLOOKUP(C125,Hilftabelle!$A$2:$B$8,2,0)</f>
        <v>#N/A</v>
      </c>
      <c r="G125" t="e">
        <f>VLOOKUP(D125,Hilftabelle!$C$2:$D$6,2,0)</f>
        <v>#N/A</v>
      </c>
      <c r="H125" t="e">
        <f t="shared" si="17"/>
        <v>#N/A</v>
      </c>
      <c r="I125" t="str">
        <f t="shared" si="18"/>
        <v/>
      </c>
      <c r="J125" s="42" t="str">
        <f>IF('EINGABE Straßenbeleuchtung'!H128="","",'EINGABE Straßenbeleuchtung'!H128)</f>
        <v/>
      </c>
      <c r="K125" s="42" t="str">
        <f>IF('EINGABE Straßenbeleuchtung'!I128="","",'EINGABE Straßenbeleuchtung'!I128)</f>
        <v/>
      </c>
      <c r="L125" t="str">
        <f t="shared" si="19"/>
        <v/>
      </c>
      <c r="M125" t="str">
        <f>IF('EINGABE Straßenbeleuchtung'!K128="","",'EINGABE Straßenbeleuchtung'!K128)</f>
        <v/>
      </c>
      <c r="N125" s="37" t="str">
        <f t="shared" si="20"/>
        <v/>
      </c>
      <c r="O125" s="37" t="str">
        <f t="shared" si="21"/>
        <v/>
      </c>
      <c r="P125" s="120" t="str">
        <f t="shared" si="22"/>
        <v/>
      </c>
      <c r="Q125" s="120" t="str">
        <f t="shared" si="31"/>
        <v/>
      </c>
      <c r="R125" s="120" t="e">
        <f t="shared" si="23"/>
        <v>#N/A</v>
      </c>
      <c r="S125" t="str">
        <f>IF('EINGABE Straßenbeleuchtung'!L128="","",'EINGABE Straßenbeleuchtung'!L128)</f>
        <v/>
      </c>
      <c r="T125" t="str">
        <f t="shared" si="24"/>
        <v/>
      </c>
      <c r="U125" s="133" t="str">
        <f t="shared" si="25"/>
        <v/>
      </c>
      <c r="V125" s="120" t="str">
        <f t="shared" si="26"/>
        <v/>
      </c>
      <c r="W125" s="35" t="str">
        <f t="shared" si="27"/>
        <v/>
      </c>
      <c r="X125" s="35" t="str">
        <f>IF('EINGABE Straßenbeleuchtung'!J128="","",'EINGABE Straßenbeleuchtung'!J128)</f>
        <v/>
      </c>
      <c r="Y125" t="str">
        <f>IF(X125="","",VLOOKUP(X125,'Hilfswerte Energiepreise'!$B$24:$F$26,2,FALSE))</f>
        <v/>
      </c>
      <c r="Z125" t="str">
        <f>IF(X125="","",VLOOKUP(X125,'Hilfswerte Energiepreise'!$B$24:$F$26,3,FALSE))</f>
        <v/>
      </c>
      <c r="AA125" t="str">
        <f>IF(X125="","",VLOOKUP(X125,'Hilfswerte Energiepreise'!$B$24:$F$26,4,FALSE))</f>
        <v/>
      </c>
      <c r="AB125" t="str">
        <f t="shared" si="28"/>
        <v/>
      </c>
      <c r="AC125" t="str">
        <f t="shared" si="29"/>
        <v/>
      </c>
      <c r="AD125" t="str">
        <f>IFERROR(VLOOKUP(X125,'Hilfswerte Energiepreise'!$B$4:$F$17,5,FALSE),"")</f>
        <v/>
      </c>
      <c r="AE125" t="str">
        <f t="shared" si="30"/>
        <v/>
      </c>
    </row>
    <row r="126" spans="1:31" x14ac:dyDescent="0.2">
      <c r="A126">
        <v>122</v>
      </c>
      <c r="B126" t="str">
        <f>IF('EINGABE Straßenbeleuchtung'!C129="","",'EINGABE Straßenbeleuchtung'!C129)</f>
        <v/>
      </c>
      <c r="C126" t="str">
        <f>IF('EINGABE Straßenbeleuchtung'!D129="","",'EINGABE Straßenbeleuchtung'!D129)</f>
        <v/>
      </c>
      <c r="D126" t="str">
        <f>IF('EINGABE Straßenbeleuchtung'!E129="","",'EINGABE Straßenbeleuchtung'!E129)</f>
        <v/>
      </c>
      <c r="E126" t="str">
        <f>IF('EINGABE Straßenbeleuchtung'!F129="","",'EINGABE Straßenbeleuchtung'!F129)</f>
        <v/>
      </c>
      <c r="F126" t="e">
        <f>VLOOKUP(C126,Hilftabelle!$A$2:$B$8,2,0)</f>
        <v>#N/A</v>
      </c>
      <c r="G126" t="e">
        <f>VLOOKUP(D126,Hilftabelle!$C$2:$D$6,2,0)</f>
        <v>#N/A</v>
      </c>
      <c r="H126" t="e">
        <f t="shared" si="17"/>
        <v>#N/A</v>
      </c>
      <c r="I126" t="str">
        <f t="shared" si="18"/>
        <v/>
      </c>
      <c r="J126" s="42" t="str">
        <f>IF('EINGABE Straßenbeleuchtung'!H129="","",'EINGABE Straßenbeleuchtung'!H129)</f>
        <v/>
      </c>
      <c r="K126" s="42" t="str">
        <f>IF('EINGABE Straßenbeleuchtung'!I129="","",'EINGABE Straßenbeleuchtung'!I129)</f>
        <v/>
      </c>
      <c r="L126" t="str">
        <f t="shared" si="19"/>
        <v/>
      </c>
      <c r="M126" t="str">
        <f>IF('EINGABE Straßenbeleuchtung'!K129="","",'EINGABE Straßenbeleuchtung'!K129)</f>
        <v/>
      </c>
      <c r="N126" s="37" t="str">
        <f t="shared" si="20"/>
        <v/>
      </c>
      <c r="O126" s="37" t="str">
        <f t="shared" si="21"/>
        <v/>
      </c>
      <c r="P126" s="120" t="str">
        <f t="shared" si="22"/>
        <v/>
      </c>
      <c r="Q126" s="120" t="str">
        <f t="shared" si="31"/>
        <v/>
      </c>
      <c r="R126" s="120" t="e">
        <f t="shared" si="23"/>
        <v>#N/A</v>
      </c>
      <c r="S126" t="str">
        <f>IF('EINGABE Straßenbeleuchtung'!L129="","",'EINGABE Straßenbeleuchtung'!L129)</f>
        <v/>
      </c>
      <c r="T126" t="str">
        <f t="shared" si="24"/>
        <v/>
      </c>
      <c r="U126" s="133" t="str">
        <f t="shared" si="25"/>
        <v/>
      </c>
      <c r="V126" s="120" t="str">
        <f t="shared" si="26"/>
        <v/>
      </c>
      <c r="W126" s="35" t="str">
        <f t="shared" si="27"/>
        <v/>
      </c>
      <c r="X126" s="35" t="str">
        <f>IF('EINGABE Straßenbeleuchtung'!J129="","",'EINGABE Straßenbeleuchtung'!J129)</f>
        <v/>
      </c>
      <c r="Y126" t="str">
        <f>IF(X126="","",VLOOKUP(X126,'Hilfswerte Energiepreise'!$B$24:$F$26,2,FALSE))</f>
        <v/>
      </c>
      <c r="Z126" t="str">
        <f>IF(X126="","",VLOOKUP(X126,'Hilfswerte Energiepreise'!$B$24:$F$26,3,FALSE))</f>
        <v/>
      </c>
      <c r="AA126" t="str">
        <f>IF(X126="","",VLOOKUP(X126,'Hilfswerte Energiepreise'!$B$24:$F$26,4,FALSE))</f>
        <v/>
      </c>
      <c r="AB126" t="str">
        <f t="shared" si="28"/>
        <v/>
      </c>
      <c r="AC126" t="str">
        <f t="shared" si="29"/>
        <v/>
      </c>
      <c r="AD126" t="str">
        <f>IFERROR(VLOOKUP(X126,'Hilfswerte Energiepreise'!$B$4:$F$17,5,FALSE),"")</f>
        <v/>
      </c>
      <c r="AE126" t="str">
        <f t="shared" si="30"/>
        <v/>
      </c>
    </row>
    <row r="127" spans="1:31" x14ac:dyDescent="0.2">
      <c r="A127">
        <v>123</v>
      </c>
      <c r="B127" t="str">
        <f>IF('EINGABE Straßenbeleuchtung'!C130="","",'EINGABE Straßenbeleuchtung'!C130)</f>
        <v/>
      </c>
      <c r="C127" t="str">
        <f>IF('EINGABE Straßenbeleuchtung'!D130="","",'EINGABE Straßenbeleuchtung'!D130)</f>
        <v/>
      </c>
      <c r="D127" t="str">
        <f>IF('EINGABE Straßenbeleuchtung'!E130="","",'EINGABE Straßenbeleuchtung'!E130)</f>
        <v/>
      </c>
      <c r="E127" t="str">
        <f>IF('EINGABE Straßenbeleuchtung'!F130="","",'EINGABE Straßenbeleuchtung'!F130)</f>
        <v/>
      </c>
      <c r="F127" t="e">
        <f>VLOOKUP(C127,Hilftabelle!$A$2:$B$8,2,0)</f>
        <v>#N/A</v>
      </c>
      <c r="G127" t="e">
        <f>VLOOKUP(D127,Hilftabelle!$C$2:$D$6,2,0)</f>
        <v>#N/A</v>
      </c>
      <c r="H127" t="e">
        <f t="shared" si="17"/>
        <v>#N/A</v>
      </c>
      <c r="I127" t="str">
        <f t="shared" si="18"/>
        <v/>
      </c>
      <c r="J127" s="42" t="str">
        <f>IF('EINGABE Straßenbeleuchtung'!H130="","",'EINGABE Straßenbeleuchtung'!H130)</f>
        <v/>
      </c>
      <c r="K127" s="42" t="str">
        <f>IF('EINGABE Straßenbeleuchtung'!I130="","",'EINGABE Straßenbeleuchtung'!I130)</f>
        <v/>
      </c>
      <c r="L127" t="str">
        <f t="shared" si="19"/>
        <v/>
      </c>
      <c r="M127" t="str">
        <f>IF('EINGABE Straßenbeleuchtung'!K130="","",'EINGABE Straßenbeleuchtung'!K130)</f>
        <v/>
      </c>
      <c r="N127" s="37" t="str">
        <f t="shared" si="20"/>
        <v/>
      </c>
      <c r="O127" s="37" t="str">
        <f t="shared" si="21"/>
        <v/>
      </c>
      <c r="P127" s="120" t="str">
        <f t="shared" si="22"/>
        <v/>
      </c>
      <c r="Q127" s="120" t="str">
        <f t="shared" si="31"/>
        <v/>
      </c>
      <c r="R127" s="120" t="e">
        <f t="shared" si="23"/>
        <v>#N/A</v>
      </c>
      <c r="S127" t="str">
        <f>IF('EINGABE Straßenbeleuchtung'!L130="","",'EINGABE Straßenbeleuchtung'!L130)</f>
        <v/>
      </c>
      <c r="T127" t="str">
        <f t="shared" si="24"/>
        <v/>
      </c>
      <c r="U127" s="133" t="str">
        <f t="shared" si="25"/>
        <v/>
      </c>
      <c r="V127" s="120" t="str">
        <f t="shared" si="26"/>
        <v/>
      </c>
      <c r="W127" s="35" t="str">
        <f t="shared" si="27"/>
        <v/>
      </c>
      <c r="X127" s="35" t="str">
        <f>IF('EINGABE Straßenbeleuchtung'!J130="","",'EINGABE Straßenbeleuchtung'!J130)</f>
        <v/>
      </c>
      <c r="Y127" t="str">
        <f>IF(X127="","",VLOOKUP(X127,'Hilfswerte Energiepreise'!$B$24:$F$26,2,FALSE))</f>
        <v/>
      </c>
      <c r="Z127" t="str">
        <f>IF(X127="","",VLOOKUP(X127,'Hilfswerte Energiepreise'!$B$24:$F$26,3,FALSE))</f>
        <v/>
      </c>
      <c r="AA127" t="str">
        <f>IF(X127="","",VLOOKUP(X127,'Hilfswerte Energiepreise'!$B$24:$F$26,4,FALSE))</f>
        <v/>
      </c>
      <c r="AB127" t="str">
        <f t="shared" si="28"/>
        <v/>
      </c>
      <c r="AC127" t="str">
        <f t="shared" si="29"/>
        <v/>
      </c>
      <c r="AD127" t="str">
        <f>IFERROR(VLOOKUP(X127,'Hilfswerte Energiepreise'!$B$4:$F$17,5,FALSE),"")</f>
        <v/>
      </c>
      <c r="AE127" t="str">
        <f t="shared" si="30"/>
        <v/>
      </c>
    </row>
    <row r="128" spans="1:31" x14ac:dyDescent="0.2">
      <c r="A128">
        <v>124</v>
      </c>
      <c r="B128" t="str">
        <f>IF('EINGABE Straßenbeleuchtung'!C131="","",'EINGABE Straßenbeleuchtung'!C131)</f>
        <v/>
      </c>
      <c r="C128" t="str">
        <f>IF('EINGABE Straßenbeleuchtung'!D131="","",'EINGABE Straßenbeleuchtung'!D131)</f>
        <v/>
      </c>
      <c r="D128" t="str">
        <f>IF('EINGABE Straßenbeleuchtung'!E131="","",'EINGABE Straßenbeleuchtung'!E131)</f>
        <v/>
      </c>
      <c r="E128" t="str">
        <f>IF('EINGABE Straßenbeleuchtung'!F131="","",'EINGABE Straßenbeleuchtung'!F131)</f>
        <v/>
      </c>
      <c r="F128" t="e">
        <f>VLOOKUP(C128,Hilftabelle!$A$2:$B$8,2,0)</f>
        <v>#N/A</v>
      </c>
      <c r="G128" t="e">
        <f>VLOOKUP(D128,Hilftabelle!$C$2:$D$6,2,0)</f>
        <v>#N/A</v>
      </c>
      <c r="H128" t="e">
        <f t="shared" si="17"/>
        <v>#N/A</v>
      </c>
      <c r="I128" t="str">
        <f t="shared" si="18"/>
        <v/>
      </c>
      <c r="J128" s="42" t="str">
        <f>IF('EINGABE Straßenbeleuchtung'!H131="","",'EINGABE Straßenbeleuchtung'!H131)</f>
        <v/>
      </c>
      <c r="K128" s="42" t="str">
        <f>IF('EINGABE Straßenbeleuchtung'!I131="","",'EINGABE Straßenbeleuchtung'!I131)</f>
        <v/>
      </c>
      <c r="L128" t="str">
        <f t="shared" si="19"/>
        <v/>
      </c>
      <c r="M128" t="str">
        <f>IF('EINGABE Straßenbeleuchtung'!K131="","",'EINGABE Straßenbeleuchtung'!K131)</f>
        <v/>
      </c>
      <c r="N128" s="37" t="str">
        <f t="shared" si="20"/>
        <v/>
      </c>
      <c r="O128" s="37" t="str">
        <f t="shared" si="21"/>
        <v/>
      </c>
      <c r="P128" s="120" t="str">
        <f t="shared" si="22"/>
        <v/>
      </c>
      <c r="Q128" s="120" t="str">
        <f t="shared" si="31"/>
        <v/>
      </c>
      <c r="R128" s="120" t="e">
        <f t="shared" si="23"/>
        <v>#N/A</v>
      </c>
      <c r="S128" t="str">
        <f>IF('EINGABE Straßenbeleuchtung'!L131="","",'EINGABE Straßenbeleuchtung'!L131)</f>
        <v/>
      </c>
      <c r="T128" t="str">
        <f t="shared" si="24"/>
        <v/>
      </c>
      <c r="U128" s="133" t="str">
        <f t="shared" si="25"/>
        <v/>
      </c>
      <c r="V128" s="120" t="str">
        <f t="shared" si="26"/>
        <v/>
      </c>
      <c r="W128" s="35" t="str">
        <f t="shared" si="27"/>
        <v/>
      </c>
      <c r="X128" s="35" t="str">
        <f>IF('EINGABE Straßenbeleuchtung'!J131="","",'EINGABE Straßenbeleuchtung'!J131)</f>
        <v/>
      </c>
      <c r="Y128" t="str">
        <f>IF(X128="","",VLOOKUP(X128,'Hilfswerte Energiepreise'!$B$24:$F$26,2,FALSE))</f>
        <v/>
      </c>
      <c r="Z128" t="str">
        <f>IF(X128="","",VLOOKUP(X128,'Hilfswerte Energiepreise'!$B$24:$F$26,3,FALSE))</f>
        <v/>
      </c>
      <c r="AA128" t="str">
        <f>IF(X128="","",VLOOKUP(X128,'Hilfswerte Energiepreise'!$B$24:$F$26,4,FALSE))</f>
        <v/>
      </c>
      <c r="AB128" t="str">
        <f t="shared" si="28"/>
        <v/>
      </c>
      <c r="AC128" t="str">
        <f t="shared" si="29"/>
        <v/>
      </c>
      <c r="AD128" t="str">
        <f>IFERROR(VLOOKUP(X128,'Hilfswerte Energiepreise'!$B$4:$F$17,5,FALSE),"")</f>
        <v/>
      </c>
      <c r="AE128" t="str">
        <f t="shared" si="30"/>
        <v/>
      </c>
    </row>
    <row r="129" spans="1:31" x14ac:dyDescent="0.2">
      <c r="A129">
        <v>125</v>
      </c>
      <c r="B129" t="str">
        <f>IF('EINGABE Straßenbeleuchtung'!C132="","",'EINGABE Straßenbeleuchtung'!C132)</f>
        <v/>
      </c>
      <c r="C129" t="str">
        <f>IF('EINGABE Straßenbeleuchtung'!D132="","",'EINGABE Straßenbeleuchtung'!D132)</f>
        <v/>
      </c>
      <c r="D129" t="str">
        <f>IF('EINGABE Straßenbeleuchtung'!E132="","",'EINGABE Straßenbeleuchtung'!E132)</f>
        <v/>
      </c>
      <c r="E129" t="str">
        <f>IF('EINGABE Straßenbeleuchtung'!F132="","",'EINGABE Straßenbeleuchtung'!F132)</f>
        <v/>
      </c>
      <c r="F129" t="e">
        <f>VLOOKUP(C129,Hilftabelle!$A$2:$B$8,2,0)</f>
        <v>#N/A</v>
      </c>
      <c r="G129" t="e">
        <f>VLOOKUP(D129,Hilftabelle!$C$2:$D$6,2,0)</f>
        <v>#N/A</v>
      </c>
      <c r="H129" t="e">
        <f t="shared" si="17"/>
        <v>#N/A</v>
      </c>
      <c r="I129" t="str">
        <f t="shared" si="18"/>
        <v/>
      </c>
      <c r="J129" s="42" t="str">
        <f>IF('EINGABE Straßenbeleuchtung'!H132="","",'EINGABE Straßenbeleuchtung'!H132)</f>
        <v/>
      </c>
      <c r="K129" s="42" t="str">
        <f>IF('EINGABE Straßenbeleuchtung'!I132="","",'EINGABE Straßenbeleuchtung'!I132)</f>
        <v/>
      </c>
      <c r="L129" t="str">
        <f t="shared" si="19"/>
        <v/>
      </c>
      <c r="M129" t="str">
        <f>IF('EINGABE Straßenbeleuchtung'!K132="","",'EINGABE Straßenbeleuchtung'!K132)</f>
        <v/>
      </c>
      <c r="N129" s="37" t="str">
        <f t="shared" si="20"/>
        <v/>
      </c>
      <c r="O129" s="37" t="str">
        <f t="shared" si="21"/>
        <v/>
      </c>
      <c r="P129" s="120" t="str">
        <f t="shared" si="22"/>
        <v/>
      </c>
      <c r="Q129" s="120" t="str">
        <f t="shared" si="31"/>
        <v/>
      </c>
      <c r="R129" s="120" t="e">
        <f t="shared" si="23"/>
        <v>#N/A</v>
      </c>
      <c r="S129" t="str">
        <f>IF('EINGABE Straßenbeleuchtung'!L132="","",'EINGABE Straßenbeleuchtung'!L132)</f>
        <v/>
      </c>
      <c r="T129" t="str">
        <f t="shared" si="24"/>
        <v/>
      </c>
      <c r="U129" s="133" t="str">
        <f t="shared" si="25"/>
        <v/>
      </c>
      <c r="V129" s="120" t="str">
        <f t="shared" si="26"/>
        <v/>
      </c>
      <c r="W129" s="35" t="str">
        <f t="shared" si="27"/>
        <v/>
      </c>
      <c r="X129" s="35" t="str">
        <f>IF('EINGABE Straßenbeleuchtung'!J132="","",'EINGABE Straßenbeleuchtung'!J132)</f>
        <v/>
      </c>
      <c r="Y129" t="str">
        <f>IF(X129="","",VLOOKUP(X129,'Hilfswerte Energiepreise'!$B$24:$F$26,2,FALSE))</f>
        <v/>
      </c>
      <c r="Z129" t="str">
        <f>IF(X129="","",VLOOKUP(X129,'Hilfswerte Energiepreise'!$B$24:$F$26,3,FALSE))</f>
        <v/>
      </c>
      <c r="AA129" t="str">
        <f>IF(X129="","",VLOOKUP(X129,'Hilfswerte Energiepreise'!$B$24:$F$26,4,FALSE))</f>
        <v/>
      </c>
      <c r="AB129" t="str">
        <f t="shared" si="28"/>
        <v/>
      </c>
      <c r="AC129" t="str">
        <f t="shared" si="29"/>
        <v/>
      </c>
      <c r="AD129" t="str">
        <f>IFERROR(VLOOKUP(X129,'Hilfswerte Energiepreise'!$B$4:$F$17,5,FALSE),"")</f>
        <v/>
      </c>
      <c r="AE129" t="str">
        <f t="shared" si="30"/>
        <v/>
      </c>
    </row>
    <row r="130" spans="1:31" x14ac:dyDescent="0.2">
      <c r="A130">
        <v>126</v>
      </c>
      <c r="B130" t="str">
        <f>IF('EINGABE Straßenbeleuchtung'!C133="","",'EINGABE Straßenbeleuchtung'!C133)</f>
        <v/>
      </c>
      <c r="C130" t="str">
        <f>IF('EINGABE Straßenbeleuchtung'!D133="","",'EINGABE Straßenbeleuchtung'!D133)</f>
        <v/>
      </c>
      <c r="D130" t="str">
        <f>IF('EINGABE Straßenbeleuchtung'!E133="","",'EINGABE Straßenbeleuchtung'!E133)</f>
        <v/>
      </c>
      <c r="E130" t="str">
        <f>IF('EINGABE Straßenbeleuchtung'!F133="","",'EINGABE Straßenbeleuchtung'!F133)</f>
        <v/>
      </c>
      <c r="F130" t="e">
        <f>VLOOKUP(C130,Hilftabelle!$A$2:$B$8,2,0)</f>
        <v>#N/A</v>
      </c>
      <c r="G130" t="e">
        <f>VLOOKUP(D130,Hilftabelle!$C$2:$D$6,2,0)</f>
        <v>#N/A</v>
      </c>
      <c r="H130" t="e">
        <f t="shared" si="17"/>
        <v>#N/A</v>
      </c>
      <c r="I130" t="str">
        <f t="shared" si="18"/>
        <v/>
      </c>
      <c r="J130" s="42" t="str">
        <f>IF('EINGABE Straßenbeleuchtung'!H133="","",'EINGABE Straßenbeleuchtung'!H133)</f>
        <v/>
      </c>
      <c r="K130" s="42" t="str">
        <f>IF('EINGABE Straßenbeleuchtung'!I133="","",'EINGABE Straßenbeleuchtung'!I133)</f>
        <v/>
      </c>
      <c r="L130" t="str">
        <f t="shared" si="19"/>
        <v/>
      </c>
      <c r="M130" t="str">
        <f>IF('EINGABE Straßenbeleuchtung'!K133="","",'EINGABE Straßenbeleuchtung'!K133)</f>
        <v/>
      </c>
      <c r="N130" s="37" t="str">
        <f t="shared" si="20"/>
        <v/>
      </c>
      <c r="O130" s="37" t="str">
        <f t="shared" si="21"/>
        <v/>
      </c>
      <c r="P130" s="120" t="str">
        <f t="shared" si="22"/>
        <v/>
      </c>
      <c r="Q130" s="120" t="str">
        <f t="shared" si="31"/>
        <v/>
      </c>
      <c r="R130" s="120" t="e">
        <f t="shared" si="23"/>
        <v>#N/A</v>
      </c>
      <c r="S130" t="str">
        <f>IF('EINGABE Straßenbeleuchtung'!L133="","",'EINGABE Straßenbeleuchtung'!L133)</f>
        <v/>
      </c>
      <c r="T130" t="str">
        <f t="shared" si="24"/>
        <v/>
      </c>
      <c r="U130" s="133" t="str">
        <f t="shared" si="25"/>
        <v/>
      </c>
      <c r="V130" s="120" t="str">
        <f t="shared" si="26"/>
        <v/>
      </c>
      <c r="W130" s="35" t="str">
        <f t="shared" si="27"/>
        <v/>
      </c>
      <c r="X130" s="35" t="str">
        <f>IF('EINGABE Straßenbeleuchtung'!J133="","",'EINGABE Straßenbeleuchtung'!J133)</f>
        <v/>
      </c>
      <c r="Y130" t="str">
        <f>IF(X130="","",VLOOKUP(X130,'Hilfswerte Energiepreise'!$B$24:$F$26,2,FALSE))</f>
        <v/>
      </c>
      <c r="Z130" t="str">
        <f>IF(X130="","",VLOOKUP(X130,'Hilfswerte Energiepreise'!$B$24:$F$26,3,FALSE))</f>
        <v/>
      </c>
      <c r="AA130" t="str">
        <f>IF(X130="","",VLOOKUP(X130,'Hilfswerte Energiepreise'!$B$24:$F$26,4,FALSE))</f>
        <v/>
      </c>
      <c r="AB130" t="str">
        <f t="shared" si="28"/>
        <v/>
      </c>
      <c r="AC130" t="str">
        <f t="shared" si="29"/>
        <v/>
      </c>
      <c r="AD130" t="str">
        <f>IFERROR(VLOOKUP(X130,'Hilfswerte Energiepreise'!$B$4:$F$17,5,FALSE),"")</f>
        <v/>
      </c>
      <c r="AE130" t="str">
        <f t="shared" si="30"/>
        <v/>
      </c>
    </row>
    <row r="131" spans="1:31" x14ac:dyDescent="0.2">
      <c r="A131">
        <v>127</v>
      </c>
      <c r="B131" t="str">
        <f>IF('EINGABE Straßenbeleuchtung'!C134="","",'EINGABE Straßenbeleuchtung'!C134)</f>
        <v/>
      </c>
      <c r="C131" t="str">
        <f>IF('EINGABE Straßenbeleuchtung'!D134="","",'EINGABE Straßenbeleuchtung'!D134)</f>
        <v/>
      </c>
      <c r="D131" t="str">
        <f>IF('EINGABE Straßenbeleuchtung'!E134="","",'EINGABE Straßenbeleuchtung'!E134)</f>
        <v/>
      </c>
      <c r="E131" t="str">
        <f>IF('EINGABE Straßenbeleuchtung'!F134="","",'EINGABE Straßenbeleuchtung'!F134)</f>
        <v/>
      </c>
      <c r="F131" t="e">
        <f>VLOOKUP(C131,Hilftabelle!$A$2:$B$8,2,0)</f>
        <v>#N/A</v>
      </c>
      <c r="G131" t="e">
        <f>VLOOKUP(D131,Hilftabelle!$C$2:$D$6,2,0)</f>
        <v>#N/A</v>
      </c>
      <c r="H131" t="e">
        <f t="shared" si="17"/>
        <v>#N/A</v>
      </c>
      <c r="I131" t="str">
        <f t="shared" si="18"/>
        <v/>
      </c>
      <c r="J131" s="42" t="str">
        <f>IF('EINGABE Straßenbeleuchtung'!H134="","",'EINGABE Straßenbeleuchtung'!H134)</f>
        <v/>
      </c>
      <c r="K131" s="42" t="str">
        <f>IF('EINGABE Straßenbeleuchtung'!I134="","",'EINGABE Straßenbeleuchtung'!I134)</f>
        <v/>
      </c>
      <c r="L131" t="str">
        <f t="shared" si="19"/>
        <v/>
      </c>
      <c r="M131" t="str">
        <f>IF('EINGABE Straßenbeleuchtung'!K134="","",'EINGABE Straßenbeleuchtung'!K134)</f>
        <v/>
      </c>
      <c r="N131" s="37" t="str">
        <f t="shared" si="20"/>
        <v/>
      </c>
      <c r="O131" s="37" t="str">
        <f t="shared" si="21"/>
        <v/>
      </c>
      <c r="P131" s="120" t="str">
        <f t="shared" si="22"/>
        <v/>
      </c>
      <c r="Q131" s="120" t="str">
        <f t="shared" si="31"/>
        <v/>
      </c>
      <c r="R131" s="120" t="e">
        <f t="shared" si="23"/>
        <v>#N/A</v>
      </c>
      <c r="S131" t="str">
        <f>IF('EINGABE Straßenbeleuchtung'!L134="","",'EINGABE Straßenbeleuchtung'!L134)</f>
        <v/>
      </c>
      <c r="T131" t="str">
        <f t="shared" si="24"/>
        <v/>
      </c>
      <c r="U131" s="133" t="str">
        <f t="shared" si="25"/>
        <v/>
      </c>
      <c r="V131" s="120" t="str">
        <f t="shared" si="26"/>
        <v/>
      </c>
      <c r="W131" s="35" t="str">
        <f t="shared" si="27"/>
        <v/>
      </c>
      <c r="X131" s="35" t="str">
        <f>IF('EINGABE Straßenbeleuchtung'!J134="","",'EINGABE Straßenbeleuchtung'!J134)</f>
        <v/>
      </c>
      <c r="Y131" t="str">
        <f>IF(X131="","",VLOOKUP(X131,'Hilfswerte Energiepreise'!$B$24:$F$26,2,FALSE))</f>
        <v/>
      </c>
      <c r="Z131" t="str">
        <f>IF(X131="","",VLOOKUP(X131,'Hilfswerte Energiepreise'!$B$24:$F$26,3,FALSE))</f>
        <v/>
      </c>
      <c r="AA131" t="str">
        <f>IF(X131="","",VLOOKUP(X131,'Hilfswerte Energiepreise'!$B$24:$F$26,4,FALSE))</f>
        <v/>
      </c>
      <c r="AB131" t="str">
        <f t="shared" si="28"/>
        <v/>
      </c>
      <c r="AC131" t="str">
        <f t="shared" si="29"/>
        <v/>
      </c>
      <c r="AD131" t="str">
        <f>IFERROR(VLOOKUP(X131,'Hilfswerte Energiepreise'!$B$4:$F$17,5,FALSE),"")</f>
        <v/>
      </c>
      <c r="AE131" t="str">
        <f t="shared" si="30"/>
        <v/>
      </c>
    </row>
    <row r="132" spans="1:31" x14ac:dyDescent="0.2">
      <c r="A132">
        <v>128</v>
      </c>
      <c r="B132" t="str">
        <f>IF('EINGABE Straßenbeleuchtung'!C135="","",'EINGABE Straßenbeleuchtung'!C135)</f>
        <v/>
      </c>
      <c r="C132" t="str">
        <f>IF('EINGABE Straßenbeleuchtung'!D135="","",'EINGABE Straßenbeleuchtung'!D135)</f>
        <v/>
      </c>
      <c r="D132" t="str">
        <f>IF('EINGABE Straßenbeleuchtung'!E135="","",'EINGABE Straßenbeleuchtung'!E135)</f>
        <v/>
      </c>
      <c r="E132" t="str">
        <f>IF('EINGABE Straßenbeleuchtung'!F135="","",'EINGABE Straßenbeleuchtung'!F135)</f>
        <v/>
      </c>
      <c r="F132" t="e">
        <f>VLOOKUP(C132,Hilftabelle!$A$2:$B$8,2,0)</f>
        <v>#N/A</v>
      </c>
      <c r="G132" t="e">
        <f>VLOOKUP(D132,Hilftabelle!$C$2:$D$6,2,0)</f>
        <v>#N/A</v>
      </c>
      <c r="H132" t="e">
        <f t="shared" si="17"/>
        <v>#N/A</v>
      </c>
      <c r="I132" t="str">
        <f t="shared" si="18"/>
        <v/>
      </c>
      <c r="J132" s="42" t="str">
        <f>IF('EINGABE Straßenbeleuchtung'!H135="","",'EINGABE Straßenbeleuchtung'!H135)</f>
        <v/>
      </c>
      <c r="K132" s="42" t="str">
        <f>IF('EINGABE Straßenbeleuchtung'!I135="","",'EINGABE Straßenbeleuchtung'!I135)</f>
        <v/>
      </c>
      <c r="L132" t="str">
        <f t="shared" si="19"/>
        <v/>
      </c>
      <c r="M132" t="str">
        <f>IF('EINGABE Straßenbeleuchtung'!K135="","",'EINGABE Straßenbeleuchtung'!K135)</f>
        <v/>
      </c>
      <c r="N132" s="37" t="str">
        <f t="shared" si="20"/>
        <v/>
      </c>
      <c r="O132" s="37" t="str">
        <f t="shared" si="21"/>
        <v/>
      </c>
      <c r="P132" s="120" t="str">
        <f t="shared" si="22"/>
        <v/>
      </c>
      <c r="Q132" s="120" t="str">
        <f t="shared" si="31"/>
        <v/>
      </c>
      <c r="R132" s="120" t="e">
        <f t="shared" si="23"/>
        <v>#N/A</v>
      </c>
      <c r="S132" t="str">
        <f>IF('EINGABE Straßenbeleuchtung'!L135="","",'EINGABE Straßenbeleuchtung'!L135)</f>
        <v/>
      </c>
      <c r="T132" t="str">
        <f t="shared" si="24"/>
        <v/>
      </c>
      <c r="U132" s="133" t="str">
        <f t="shared" si="25"/>
        <v/>
      </c>
      <c r="V132" s="120" t="str">
        <f t="shared" si="26"/>
        <v/>
      </c>
      <c r="W132" s="35" t="str">
        <f t="shared" si="27"/>
        <v/>
      </c>
      <c r="X132" s="35" t="str">
        <f>IF('EINGABE Straßenbeleuchtung'!J135="","",'EINGABE Straßenbeleuchtung'!J135)</f>
        <v/>
      </c>
      <c r="Y132" t="str">
        <f>IF(X132="","",VLOOKUP(X132,'Hilfswerte Energiepreise'!$B$24:$F$26,2,FALSE))</f>
        <v/>
      </c>
      <c r="Z132" t="str">
        <f>IF(X132="","",VLOOKUP(X132,'Hilfswerte Energiepreise'!$B$24:$F$26,3,FALSE))</f>
        <v/>
      </c>
      <c r="AA132" t="str">
        <f>IF(X132="","",VLOOKUP(X132,'Hilfswerte Energiepreise'!$B$24:$F$26,4,FALSE))</f>
        <v/>
      </c>
      <c r="AB132" t="str">
        <f t="shared" si="28"/>
        <v/>
      </c>
      <c r="AC132" t="str">
        <f t="shared" si="29"/>
        <v/>
      </c>
      <c r="AD132" t="str">
        <f>IFERROR(VLOOKUP(X132,'Hilfswerte Energiepreise'!$B$4:$F$17,5,FALSE),"")</f>
        <v/>
      </c>
      <c r="AE132" t="str">
        <f t="shared" si="30"/>
        <v/>
      </c>
    </row>
    <row r="133" spans="1:31" x14ac:dyDescent="0.2">
      <c r="A133">
        <v>129</v>
      </c>
      <c r="B133" t="str">
        <f>IF('EINGABE Straßenbeleuchtung'!C136="","",'EINGABE Straßenbeleuchtung'!C136)</f>
        <v/>
      </c>
      <c r="C133" t="str">
        <f>IF('EINGABE Straßenbeleuchtung'!D136="","",'EINGABE Straßenbeleuchtung'!D136)</f>
        <v/>
      </c>
      <c r="D133" t="str">
        <f>IF('EINGABE Straßenbeleuchtung'!E136="","",'EINGABE Straßenbeleuchtung'!E136)</f>
        <v/>
      </c>
      <c r="E133" t="str">
        <f>IF('EINGABE Straßenbeleuchtung'!F136="","",'EINGABE Straßenbeleuchtung'!F136)</f>
        <v/>
      </c>
      <c r="F133" t="e">
        <f>VLOOKUP(C133,Hilftabelle!$A$2:$B$8,2,0)</f>
        <v>#N/A</v>
      </c>
      <c r="G133" t="e">
        <f>VLOOKUP(D133,Hilftabelle!$C$2:$D$6,2,0)</f>
        <v>#N/A</v>
      </c>
      <c r="H133" t="e">
        <f t="shared" si="17"/>
        <v>#N/A</v>
      </c>
      <c r="I133" t="str">
        <f t="shared" si="18"/>
        <v/>
      </c>
      <c r="J133" s="42" t="str">
        <f>IF('EINGABE Straßenbeleuchtung'!H136="","",'EINGABE Straßenbeleuchtung'!H136)</f>
        <v/>
      </c>
      <c r="K133" s="42" t="str">
        <f>IF('EINGABE Straßenbeleuchtung'!I136="","",'EINGABE Straßenbeleuchtung'!I136)</f>
        <v/>
      </c>
      <c r="L133" t="str">
        <f t="shared" si="19"/>
        <v/>
      </c>
      <c r="M133" t="str">
        <f>IF('EINGABE Straßenbeleuchtung'!K136="","",'EINGABE Straßenbeleuchtung'!K136)</f>
        <v/>
      </c>
      <c r="N133" s="37" t="str">
        <f t="shared" si="20"/>
        <v/>
      </c>
      <c r="O133" s="37" t="str">
        <f t="shared" si="21"/>
        <v/>
      </c>
      <c r="P133" s="120" t="str">
        <f t="shared" si="22"/>
        <v/>
      </c>
      <c r="Q133" s="120" t="str">
        <f t="shared" ref="Q133:Q154" si="32">IFERROR(N133/D133,"")</f>
        <v/>
      </c>
      <c r="R133" s="120" t="e">
        <f t="shared" si="23"/>
        <v>#N/A</v>
      </c>
      <c r="S133" t="str">
        <f>IF('EINGABE Straßenbeleuchtung'!L136="","",'EINGABE Straßenbeleuchtung'!L136)</f>
        <v/>
      </c>
      <c r="T133" t="str">
        <f t="shared" si="24"/>
        <v/>
      </c>
      <c r="U133" s="133" t="str">
        <f t="shared" si="25"/>
        <v/>
      </c>
      <c r="V133" s="120" t="str">
        <f t="shared" si="26"/>
        <v/>
      </c>
      <c r="W133" s="35" t="str">
        <f t="shared" si="27"/>
        <v/>
      </c>
      <c r="X133" s="35" t="str">
        <f>IF('EINGABE Straßenbeleuchtung'!J136="","",'EINGABE Straßenbeleuchtung'!J136)</f>
        <v/>
      </c>
      <c r="Y133" t="str">
        <f>IF(X133="","",VLOOKUP(X133,'Hilfswerte Energiepreise'!$B$24:$F$26,2,FALSE))</f>
        <v/>
      </c>
      <c r="Z133" t="str">
        <f>IF(X133="","",VLOOKUP(X133,'Hilfswerte Energiepreise'!$B$24:$F$26,3,FALSE))</f>
        <v/>
      </c>
      <c r="AA133" t="str">
        <f>IF(X133="","",VLOOKUP(X133,'Hilfswerte Energiepreise'!$B$24:$F$26,4,FALSE))</f>
        <v/>
      </c>
      <c r="AB133" t="str">
        <f t="shared" si="28"/>
        <v/>
      </c>
      <c r="AC133" t="str">
        <f t="shared" si="29"/>
        <v/>
      </c>
      <c r="AD133" t="str">
        <f>IFERROR(VLOOKUP(X133,'Hilfswerte Energiepreise'!$B$4:$F$17,5,FALSE),"")</f>
        <v/>
      </c>
      <c r="AE133" t="str">
        <f t="shared" si="30"/>
        <v/>
      </c>
    </row>
    <row r="134" spans="1:31" x14ac:dyDescent="0.2">
      <c r="A134">
        <v>130</v>
      </c>
      <c r="B134" t="str">
        <f>IF('EINGABE Straßenbeleuchtung'!C137="","",'EINGABE Straßenbeleuchtung'!C137)</f>
        <v/>
      </c>
      <c r="C134" t="str">
        <f>IF('EINGABE Straßenbeleuchtung'!D137="","",'EINGABE Straßenbeleuchtung'!D137)</f>
        <v/>
      </c>
      <c r="D134" t="str">
        <f>IF('EINGABE Straßenbeleuchtung'!E137="","",'EINGABE Straßenbeleuchtung'!E137)</f>
        <v/>
      </c>
      <c r="E134" t="str">
        <f>IF('EINGABE Straßenbeleuchtung'!F137="","",'EINGABE Straßenbeleuchtung'!F137)</f>
        <v/>
      </c>
      <c r="F134" t="e">
        <f>VLOOKUP(C134,Hilftabelle!$A$2:$B$8,2,0)</f>
        <v>#N/A</v>
      </c>
      <c r="G134" t="e">
        <f>VLOOKUP(D134,Hilftabelle!$C$2:$D$6,2,0)</f>
        <v>#N/A</v>
      </c>
      <c r="H134" t="e">
        <f t="shared" ref="H134:H154" si="33">F134+G134</f>
        <v>#N/A</v>
      </c>
      <c r="I134" t="str">
        <f t="shared" ref="I134:I154" si="34">IFERROR(IF(H134&lt;1,"zwingender Handlungsbedarf", IF(H134&lt;=3,"mittlerer Handlungsbedarf","entspricht aktuellem Stand")),"")</f>
        <v/>
      </c>
      <c r="J134" s="42" t="str">
        <f>IF('EINGABE Straßenbeleuchtung'!H137="","",'EINGABE Straßenbeleuchtung'!H137)</f>
        <v/>
      </c>
      <c r="K134" s="42" t="str">
        <f>IF('EINGABE Straßenbeleuchtung'!I137="","",'EINGABE Straßenbeleuchtung'!I137)</f>
        <v/>
      </c>
      <c r="L134" t="str">
        <f t="shared" ref="L134:L154" si="35">IF(J134="","",DATEDIF(J134,K134,"d")+1)</f>
        <v/>
      </c>
      <c r="M134" t="str">
        <f>IF('EINGABE Straßenbeleuchtung'!K137="","",'EINGABE Straßenbeleuchtung'!K137)</f>
        <v/>
      </c>
      <c r="N134" s="37" t="str">
        <f t="shared" ref="N134:N154" si="36">IFERROR(IF(M134="","",M134*(365/L134)),"")</f>
        <v/>
      </c>
      <c r="O134" s="37" t="str">
        <f t="shared" ref="O134:O154" si="37">IFERROR(N134/E134,"")</f>
        <v/>
      </c>
      <c r="P134" s="120" t="str">
        <f t="shared" ref="P134:P154" si="38">IFERROR(N134/SUM($N$5:$N$154),"")</f>
        <v/>
      </c>
      <c r="Q134" s="120" t="str">
        <f t="shared" si="32"/>
        <v/>
      </c>
      <c r="R134" s="120" t="e">
        <f t="shared" ref="R134:R154" si="39">IFERROR(IF(Q134="",NA(),Q134),NA())</f>
        <v>#N/A</v>
      </c>
      <c r="S134" t="str">
        <f>IF('EINGABE Straßenbeleuchtung'!L137="","",'EINGABE Straßenbeleuchtung'!L137)</f>
        <v/>
      </c>
      <c r="T134" t="str">
        <f t="shared" ref="T134:T154" si="40">IFERROR(S134/M134,"")</f>
        <v/>
      </c>
      <c r="U134" s="133" t="str">
        <f t="shared" ref="U134:U154" si="41">IFERROR(IF(S134="","",S134*(365/L134)),"")</f>
        <v/>
      </c>
      <c r="V134" s="120" t="str">
        <f t="shared" ref="V134:V154" si="42">IFERROR(U134/SUM($U$5:$U$154),"")</f>
        <v/>
      </c>
      <c r="W134" s="35" t="str">
        <f t="shared" ref="W134:W154" si="43">IFERROR(T134*100,"")</f>
        <v/>
      </c>
      <c r="X134" s="35" t="str">
        <f>IF('EINGABE Straßenbeleuchtung'!J137="","",'EINGABE Straßenbeleuchtung'!J137)</f>
        <v/>
      </c>
      <c r="Y134" t="str">
        <f>IF(X134="","",VLOOKUP(X134,'Hilfswerte Energiepreise'!$B$24:$F$26,2,FALSE))</f>
        <v/>
      </c>
      <c r="Z134" t="str">
        <f>IF(X134="","",VLOOKUP(X134,'Hilfswerte Energiepreise'!$B$24:$F$26,3,FALSE))</f>
        <v/>
      </c>
      <c r="AA134" t="str">
        <f>IF(X134="","",VLOOKUP(X134,'Hilfswerte Energiepreise'!$B$24:$F$26,4,FALSE))</f>
        <v/>
      </c>
      <c r="AB134" t="str">
        <f t="shared" ref="AB134:AB154" si="44">IFERROR(IF(OR(X134="",AA134=0),"",FIXED(AA134,1) &amp; " | " &amp; FIXED(Z134,1) &amp; " | " &amp; FIXED(Y134,1) &amp; " ct/kWh"),"")</f>
        <v/>
      </c>
      <c r="AC134" t="str">
        <f t="shared" ref="AC134:AC154" si="45">IFERROR(IF(OR(W134="",AB134=""),"",IF(W134&lt;AA134,"gut",IF(AND(W134&gt;AA134,W134&lt;Z134),"gut",IF(AND(W134&gt;Z134,W134&lt;Y134),"mittel",IF(W134&gt;Y134,"schlecht"))))),"")</f>
        <v/>
      </c>
      <c r="AD134" t="str">
        <f>IFERROR(VLOOKUP(X134,'Hilfswerte Energiepreise'!$B$4:$F$17,5,FALSE),"")</f>
        <v/>
      </c>
      <c r="AE134" t="str">
        <f t="shared" ref="AE134:AE154" si="46">IFERROR(AD134*N134/1000000,"")</f>
        <v/>
      </c>
    </row>
    <row r="135" spans="1:31" x14ac:dyDescent="0.2">
      <c r="A135">
        <v>131</v>
      </c>
      <c r="B135" t="str">
        <f>IF('EINGABE Straßenbeleuchtung'!C138="","",'EINGABE Straßenbeleuchtung'!C138)</f>
        <v/>
      </c>
      <c r="C135" t="str">
        <f>IF('EINGABE Straßenbeleuchtung'!D138="","",'EINGABE Straßenbeleuchtung'!D138)</f>
        <v/>
      </c>
      <c r="D135" t="str">
        <f>IF('EINGABE Straßenbeleuchtung'!E138="","",'EINGABE Straßenbeleuchtung'!E138)</f>
        <v/>
      </c>
      <c r="E135" t="str">
        <f>IF('EINGABE Straßenbeleuchtung'!F138="","",'EINGABE Straßenbeleuchtung'!F138)</f>
        <v/>
      </c>
      <c r="F135" t="e">
        <f>VLOOKUP(C135,Hilftabelle!$A$2:$B$8,2,0)</f>
        <v>#N/A</v>
      </c>
      <c r="G135" t="e">
        <f>VLOOKUP(D135,Hilftabelle!$C$2:$D$6,2,0)</f>
        <v>#N/A</v>
      </c>
      <c r="H135" t="e">
        <f t="shared" si="33"/>
        <v>#N/A</v>
      </c>
      <c r="I135" t="str">
        <f t="shared" si="34"/>
        <v/>
      </c>
      <c r="J135" s="42" t="str">
        <f>IF('EINGABE Straßenbeleuchtung'!H138="","",'EINGABE Straßenbeleuchtung'!H138)</f>
        <v/>
      </c>
      <c r="K135" s="42" t="str">
        <f>IF('EINGABE Straßenbeleuchtung'!I138="","",'EINGABE Straßenbeleuchtung'!I138)</f>
        <v/>
      </c>
      <c r="L135" t="str">
        <f t="shared" si="35"/>
        <v/>
      </c>
      <c r="M135" t="str">
        <f>IF('EINGABE Straßenbeleuchtung'!K138="","",'EINGABE Straßenbeleuchtung'!K138)</f>
        <v/>
      </c>
      <c r="N135" s="37" t="str">
        <f t="shared" si="36"/>
        <v/>
      </c>
      <c r="O135" s="37" t="str">
        <f t="shared" si="37"/>
        <v/>
      </c>
      <c r="P135" s="120" t="str">
        <f t="shared" si="38"/>
        <v/>
      </c>
      <c r="Q135" s="120" t="str">
        <f t="shared" si="32"/>
        <v/>
      </c>
      <c r="R135" s="120" t="e">
        <f t="shared" si="39"/>
        <v>#N/A</v>
      </c>
      <c r="S135" t="str">
        <f>IF('EINGABE Straßenbeleuchtung'!L138="","",'EINGABE Straßenbeleuchtung'!L138)</f>
        <v/>
      </c>
      <c r="T135" t="str">
        <f t="shared" si="40"/>
        <v/>
      </c>
      <c r="U135" s="133" t="str">
        <f t="shared" si="41"/>
        <v/>
      </c>
      <c r="V135" s="120" t="str">
        <f t="shared" si="42"/>
        <v/>
      </c>
      <c r="W135" s="35" t="str">
        <f t="shared" si="43"/>
        <v/>
      </c>
      <c r="X135" s="35" t="str">
        <f>IF('EINGABE Straßenbeleuchtung'!J138="","",'EINGABE Straßenbeleuchtung'!J138)</f>
        <v/>
      </c>
      <c r="Y135" t="str">
        <f>IF(X135="","",VLOOKUP(X135,'Hilfswerte Energiepreise'!$B$24:$F$26,2,FALSE))</f>
        <v/>
      </c>
      <c r="Z135" t="str">
        <f>IF(X135="","",VLOOKUP(X135,'Hilfswerte Energiepreise'!$B$24:$F$26,3,FALSE))</f>
        <v/>
      </c>
      <c r="AA135" t="str">
        <f>IF(X135="","",VLOOKUP(X135,'Hilfswerte Energiepreise'!$B$24:$F$26,4,FALSE))</f>
        <v/>
      </c>
      <c r="AB135" t="str">
        <f t="shared" si="44"/>
        <v/>
      </c>
      <c r="AC135" t="str">
        <f t="shared" si="45"/>
        <v/>
      </c>
      <c r="AD135" t="str">
        <f>IFERROR(VLOOKUP(X135,'Hilfswerte Energiepreise'!$B$4:$F$17,5,FALSE),"")</f>
        <v/>
      </c>
      <c r="AE135" t="str">
        <f t="shared" si="46"/>
        <v/>
      </c>
    </row>
    <row r="136" spans="1:31" x14ac:dyDescent="0.2">
      <c r="A136">
        <v>132</v>
      </c>
      <c r="B136" t="str">
        <f>IF('EINGABE Straßenbeleuchtung'!C139="","",'EINGABE Straßenbeleuchtung'!C139)</f>
        <v/>
      </c>
      <c r="C136" t="str">
        <f>IF('EINGABE Straßenbeleuchtung'!D139="","",'EINGABE Straßenbeleuchtung'!D139)</f>
        <v/>
      </c>
      <c r="D136" t="str">
        <f>IF('EINGABE Straßenbeleuchtung'!E139="","",'EINGABE Straßenbeleuchtung'!E139)</f>
        <v/>
      </c>
      <c r="E136" t="str">
        <f>IF('EINGABE Straßenbeleuchtung'!F139="","",'EINGABE Straßenbeleuchtung'!F139)</f>
        <v/>
      </c>
      <c r="F136" t="e">
        <f>VLOOKUP(C136,Hilftabelle!$A$2:$B$8,2,0)</f>
        <v>#N/A</v>
      </c>
      <c r="G136" t="e">
        <f>VLOOKUP(D136,Hilftabelle!$C$2:$D$6,2,0)</f>
        <v>#N/A</v>
      </c>
      <c r="H136" t="e">
        <f t="shared" si="33"/>
        <v>#N/A</v>
      </c>
      <c r="I136" t="str">
        <f t="shared" si="34"/>
        <v/>
      </c>
      <c r="J136" s="42" t="str">
        <f>IF('EINGABE Straßenbeleuchtung'!H139="","",'EINGABE Straßenbeleuchtung'!H139)</f>
        <v/>
      </c>
      <c r="K136" s="42" t="str">
        <f>IF('EINGABE Straßenbeleuchtung'!I139="","",'EINGABE Straßenbeleuchtung'!I139)</f>
        <v/>
      </c>
      <c r="L136" t="str">
        <f t="shared" si="35"/>
        <v/>
      </c>
      <c r="M136" t="str">
        <f>IF('EINGABE Straßenbeleuchtung'!K139="","",'EINGABE Straßenbeleuchtung'!K139)</f>
        <v/>
      </c>
      <c r="N136" s="37" t="str">
        <f t="shared" si="36"/>
        <v/>
      </c>
      <c r="O136" s="37" t="str">
        <f t="shared" si="37"/>
        <v/>
      </c>
      <c r="P136" s="120" t="str">
        <f t="shared" si="38"/>
        <v/>
      </c>
      <c r="Q136" s="120" t="str">
        <f t="shared" si="32"/>
        <v/>
      </c>
      <c r="R136" s="120" t="e">
        <f t="shared" si="39"/>
        <v>#N/A</v>
      </c>
      <c r="S136" t="str">
        <f>IF('EINGABE Straßenbeleuchtung'!L139="","",'EINGABE Straßenbeleuchtung'!L139)</f>
        <v/>
      </c>
      <c r="T136" t="str">
        <f t="shared" si="40"/>
        <v/>
      </c>
      <c r="U136" s="133" t="str">
        <f t="shared" si="41"/>
        <v/>
      </c>
      <c r="V136" s="120" t="str">
        <f t="shared" si="42"/>
        <v/>
      </c>
      <c r="W136" s="35" t="str">
        <f t="shared" si="43"/>
        <v/>
      </c>
      <c r="X136" s="35" t="str">
        <f>IF('EINGABE Straßenbeleuchtung'!J139="","",'EINGABE Straßenbeleuchtung'!J139)</f>
        <v/>
      </c>
      <c r="Y136" t="str">
        <f>IF(X136="","",VLOOKUP(X136,'Hilfswerte Energiepreise'!$B$24:$F$26,2,FALSE))</f>
        <v/>
      </c>
      <c r="Z136" t="str">
        <f>IF(X136="","",VLOOKUP(X136,'Hilfswerte Energiepreise'!$B$24:$F$26,3,FALSE))</f>
        <v/>
      </c>
      <c r="AA136" t="str">
        <f>IF(X136="","",VLOOKUP(X136,'Hilfswerte Energiepreise'!$B$24:$F$26,4,FALSE))</f>
        <v/>
      </c>
      <c r="AB136" t="str">
        <f t="shared" si="44"/>
        <v/>
      </c>
      <c r="AC136" t="str">
        <f t="shared" si="45"/>
        <v/>
      </c>
      <c r="AD136" t="str">
        <f>IFERROR(VLOOKUP(X136,'Hilfswerte Energiepreise'!$B$4:$F$17,5,FALSE),"")</f>
        <v/>
      </c>
      <c r="AE136" t="str">
        <f t="shared" si="46"/>
        <v/>
      </c>
    </row>
    <row r="137" spans="1:31" x14ac:dyDescent="0.2">
      <c r="A137">
        <v>133</v>
      </c>
      <c r="B137" t="str">
        <f>IF('EINGABE Straßenbeleuchtung'!C140="","",'EINGABE Straßenbeleuchtung'!C140)</f>
        <v/>
      </c>
      <c r="C137" t="str">
        <f>IF('EINGABE Straßenbeleuchtung'!D140="","",'EINGABE Straßenbeleuchtung'!D140)</f>
        <v/>
      </c>
      <c r="D137" t="str">
        <f>IF('EINGABE Straßenbeleuchtung'!E140="","",'EINGABE Straßenbeleuchtung'!E140)</f>
        <v/>
      </c>
      <c r="E137" t="str">
        <f>IF('EINGABE Straßenbeleuchtung'!F140="","",'EINGABE Straßenbeleuchtung'!F140)</f>
        <v/>
      </c>
      <c r="F137" t="e">
        <f>VLOOKUP(C137,Hilftabelle!$A$2:$B$8,2,0)</f>
        <v>#N/A</v>
      </c>
      <c r="G137" t="e">
        <f>VLOOKUP(D137,Hilftabelle!$C$2:$D$6,2,0)</f>
        <v>#N/A</v>
      </c>
      <c r="H137" t="e">
        <f t="shared" si="33"/>
        <v>#N/A</v>
      </c>
      <c r="I137" t="str">
        <f t="shared" si="34"/>
        <v/>
      </c>
      <c r="J137" s="42" t="str">
        <f>IF('EINGABE Straßenbeleuchtung'!H140="","",'EINGABE Straßenbeleuchtung'!H140)</f>
        <v/>
      </c>
      <c r="K137" s="42" t="str">
        <f>IF('EINGABE Straßenbeleuchtung'!I140="","",'EINGABE Straßenbeleuchtung'!I140)</f>
        <v/>
      </c>
      <c r="L137" t="str">
        <f t="shared" si="35"/>
        <v/>
      </c>
      <c r="M137" t="str">
        <f>IF('EINGABE Straßenbeleuchtung'!K140="","",'EINGABE Straßenbeleuchtung'!K140)</f>
        <v/>
      </c>
      <c r="N137" s="37" t="str">
        <f t="shared" si="36"/>
        <v/>
      </c>
      <c r="O137" s="37" t="str">
        <f t="shared" si="37"/>
        <v/>
      </c>
      <c r="P137" s="120" t="str">
        <f t="shared" si="38"/>
        <v/>
      </c>
      <c r="Q137" s="120" t="str">
        <f t="shared" si="32"/>
        <v/>
      </c>
      <c r="R137" s="120" t="e">
        <f t="shared" si="39"/>
        <v>#N/A</v>
      </c>
      <c r="S137" t="str">
        <f>IF('EINGABE Straßenbeleuchtung'!L140="","",'EINGABE Straßenbeleuchtung'!L140)</f>
        <v/>
      </c>
      <c r="T137" t="str">
        <f t="shared" si="40"/>
        <v/>
      </c>
      <c r="U137" s="133" t="str">
        <f t="shared" si="41"/>
        <v/>
      </c>
      <c r="V137" s="120" t="str">
        <f t="shared" si="42"/>
        <v/>
      </c>
      <c r="W137" s="35" t="str">
        <f t="shared" si="43"/>
        <v/>
      </c>
      <c r="X137" s="35" t="str">
        <f>IF('EINGABE Straßenbeleuchtung'!J140="","",'EINGABE Straßenbeleuchtung'!J140)</f>
        <v/>
      </c>
      <c r="Y137" t="str">
        <f>IF(X137="","",VLOOKUP(X137,'Hilfswerte Energiepreise'!$B$24:$F$26,2,FALSE))</f>
        <v/>
      </c>
      <c r="Z137" t="str">
        <f>IF(X137="","",VLOOKUP(X137,'Hilfswerte Energiepreise'!$B$24:$F$26,3,FALSE))</f>
        <v/>
      </c>
      <c r="AA137" t="str">
        <f>IF(X137="","",VLOOKUP(X137,'Hilfswerte Energiepreise'!$B$24:$F$26,4,FALSE))</f>
        <v/>
      </c>
      <c r="AB137" t="str">
        <f t="shared" si="44"/>
        <v/>
      </c>
      <c r="AC137" t="str">
        <f t="shared" si="45"/>
        <v/>
      </c>
      <c r="AD137" t="str">
        <f>IFERROR(VLOOKUP(X137,'Hilfswerte Energiepreise'!$B$4:$F$17,5,FALSE),"")</f>
        <v/>
      </c>
      <c r="AE137" t="str">
        <f t="shared" si="46"/>
        <v/>
      </c>
    </row>
    <row r="138" spans="1:31" x14ac:dyDescent="0.2">
      <c r="A138">
        <v>134</v>
      </c>
      <c r="B138" t="str">
        <f>IF('EINGABE Straßenbeleuchtung'!C141="","",'EINGABE Straßenbeleuchtung'!C141)</f>
        <v/>
      </c>
      <c r="C138" t="str">
        <f>IF('EINGABE Straßenbeleuchtung'!D141="","",'EINGABE Straßenbeleuchtung'!D141)</f>
        <v/>
      </c>
      <c r="D138" t="str">
        <f>IF('EINGABE Straßenbeleuchtung'!E141="","",'EINGABE Straßenbeleuchtung'!E141)</f>
        <v/>
      </c>
      <c r="E138" t="str">
        <f>IF('EINGABE Straßenbeleuchtung'!F141="","",'EINGABE Straßenbeleuchtung'!F141)</f>
        <v/>
      </c>
      <c r="F138" t="e">
        <f>VLOOKUP(C138,Hilftabelle!$A$2:$B$8,2,0)</f>
        <v>#N/A</v>
      </c>
      <c r="G138" t="e">
        <f>VLOOKUP(D138,Hilftabelle!$C$2:$D$6,2,0)</f>
        <v>#N/A</v>
      </c>
      <c r="H138" t="e">
        <f t="shared" si="33"/>
        <v>#N/A</v>
      </c>
      <c r="I138" t="str">
        <f t="shared" si="34"/>
        <v/>
      </c>
      <c r="J138" s="42" t="str">
        <f>IF('EINGABE Straßenbeleuchtung'!H141="","",'EINGABE Straßenbeleuchtung'!H141)</f>
        <v/>
      </c>
      <c r="K138" s="42" t="str">
        <f>IF('EINGABE Straßenbeleuchtung'!I141="","",'EINGABE Straßenbeleuchtung'!I141)</f>
        <v/>
      </c>
      <c r="L138" t="str">
        <f t="shared" si="35"/>
        <v/>
      </c>
      <c r="M138" t="str">
        <f>IF('EINGABE Straßenbeleuchtung'!K141="","",'EINGABE Straßenbeleuchtung'!K141)</f>
        <v/>
      </c>
      <c r="N138" s="37" t="str">
        <f t="shared" si="36"/>
        <v/>
      </c>
      <c r="O138" s="37" t="str">
        <f t="shared" si="37"/>
        <v/>
      </c>
      <c r="P138" s="120" t="str">
        <f t="shared" si="38"/>
        <v/>
      </c>
      <c r="Q138" s="120" t="str">
        <f t="shared" si="32"/>
        <v/>
      </c>
      <c r="R138" s="120" t="e">
        <f t="shared" si="39"/>
        <v>#N/A</v>
      </c>
      <c r="S138" t="str">
        <f>IF('EINGABE Straßenbeleuchtung'!L141="","",'EINGABE Straßenbeleuchtung'!L141)</f>
        <v/>
      </c>
      <c r="T138" t="str">
        <f t="shared" si="40"/>
        <v/>
      </c>
      <c r="U138" s="133" t="str">
        <f t="shared" si="41"/>
        <v/>
      </c>
      <c r="V138" s="120" t="str">
        <f t="shared" si="42"/>
        <v/>
      </c>
      <c r="W138" s="35" t="str">
        <f t="shared" si="43"/>
        <v/>
      </c>
      <c r="X138" s="35" t="str">
        <f>IF('EINGABE Straßenbeleuchtung'!J141="","",'EINGABE Straßenbeleuchtung'!J141)</f>
        <v/>
      </c>
      <c r="Y138" t="str">
        <f>IF(X138="","",VLOOKUP(X138,'Hilfswerte Energiepreise'!$B$24:$F$26,2,FALSE))</f>
        <v/>
      </c>
      <c r="Z138" t="str">
        <f>IF(X138="","",VLOOKUP(X138,'Hilfswerte Energiepreise'!$B$24:$F$26,3,FALSE))</f>
        <v/>
      </c>
      <c r="AA138" t="str">
        <f>IF(X138="","",VLOOKUP(X138,'Hilfswerte Energiepreise'!$B$24:$F$26,4,FALSE))</f>
        <v/>
      </c>
      <c r="AB138" t="str">
        <f t="shared" si="44"/>
        <v/>
      </c>
      <c r="AC138" t="str">
        <f t="shared" si="45"/>
        <v/>
      </c>
      <c r="AD138" t="str">
        <f>IFERROR(VLOOKUP(X138,'Hilfswerte Energiepreise'!$B$4:$F$17,5,FALSE),"")</f>
        <v/>
      </c>
      <c r="AE138" t="str">
        <f t="shared" si="46"/>
        <v/>
      </c>
    </row>
    <row r="139" spans="1:31" x14ac:dyDescent="0.2">
      <c r="A139">
        <v>135</v>
      </c>
      <c r="B139" t="str">
        <f>IF('EINGABE Straßenbeleuchtung'!C142="","",'EINGABE Straßenbeleuchtung'!C142)</f>
        <v/>
      </c>
      <c r="C139" t="str">
        <f>IF('EINGABE Straßenbeleuchtung'!D142="","",'EINGABE Straßenbeleuchtung'!D142)</f>
        <v/>
      </c>
      <c r="D139" t="str">
        <f>IF('EINGABE Straßenbeleuchtung'!E142="","",'EINGABE Straßenbeleuchtung'!E142)</f>
        <v/>
      </c>
      <c r="E139" t="str">
        <f>IF('EINGABE Straßenbeleuchtung'!F142="","",'EINGABE Straßenbeleuchtung'!F142)</f>
        <v/>
      </c>
      <c r="F139" t="e">
        <f>VLOOKUP(C139,Hilftabelle!$A$2:$B$8,2,0)</f>
        <v>#N/A</v>
      </c>
      <c r="G139" t="e">
        <f>VLOOKUP(D139,Hilftabelle!$C$2:$D$6,2,0)</f>
        <v>#N/A</v>
      </c>
      <c r="H139" t="e">
        <f t="shared" si="33"/>
        <v>#N/A</v>
      </c>
      <c r="I139" t="str">
        <f t="shared" si="34"/>
        <v/>
      </c>
      <c r="J139" s="42" t="str">
        <f>IF('EINGABE Straßenbeleuchtung'!H142="","",'EINGABE Straßenbeleuchtung'!H142)</f>
        <v/>
      </c>
      <c r="K139" s="42" t="str">
        <f>IF('EINGABE Straßenbeleuchtung'!I142="","",'EINGABE Straßenbeleuchtung'!I142)</f>
        <v/>
      </c>
      <c r="L139" t="str">
        <f t="shared" si="35"/>
        <v/>
      </c>
      <c r="M139" t="str">
        <f>IF('EINGABE Straßenbeleuchtung'!K142="","",'EINGABE Straßenbeleuchtung'!K142)</f>
        <v/>
      </c>
      <c r="N139" s="37" t="str">
        <f t="shared" si="36"/>
        <v/>
      </c>
      <c r="O139" s="37" t="str">
        <f t="shared" si="37"/>
        <v/>
      </c>
      <c r="P139" s="120" t="str">
        <f t="shared" si="38"/>
        <v/>
      </c>
      <c r="Q139" s="120" t="str">
        <f t="shared" si="32"/>
        <v/>
      </c>
      <c r="R139" s="120" t="e">
        <f t="shared" si="39"/>
        <v>#N/A</v>
      </c>
      <c r="S139" t="str">
        <f>IF('EINGABE Straßenbeleuchtung'!L142="","",'EINGABE Straßenbeleuchtung'!L142)</f>
        <v/>
      </c>
      <c r="T139" t="str">
        <f t="shared" si="40"/>
        <v/>
      </c>
      <c r="U139" s="133" t="str">
        <f t="shared" si="41"/>
        <v/>
      </c>
      <c r="V139" s="120" t="str">
        <f t="shared" si="42"/>
        <v/>
      </c>
      <c r="W139" s="35" t="str">
        <f t="shared" si="43"/>
        <v/>
      </c>
      <c r="X139" s="35" t="str">
        <f>IF('EINGABE Straßenbeleuchtung'!J142="","",'EINGABE Straßenbeleuchtung'!J142)</f>
        <v/>
      </c>
      <c r="Y139" t="str">
        <f>IF(X139="","",VLOOKUP(X139,'Hilfswerte Energiepreise'!$B$24:$F$26,2,FALSE))</f>
        <v/>
      </c>
      <c r="Z139" t="str">
        <f>IF(X139="","",VLOOKUP(X139,'Hilfswerte Energiepreise'!$B$24:$F$26,3,FALSE))</f>
        <v/>
      </c>
      <c r="AA139" t="str">
        <f>IF(X139="","",VLOOKUP(X139,'Hilfswerte Energiepreise'!$B$24:$F$26,4,FALSE))</f>
        <v/>
      </c>
      <c r="AB139" t="str">
        <f t="shared" si="44"/>
        <v/>
      </c>
      <c r="AC139" t="str">
        <f t="shared" si="45"/>
        <v/>
      </c>
      <c r="AD139" t="str">
        <f>IFERROR(VLOOKUP(X139,'Hilfswerte Energiepreise'!$B$4:$F$17,5,FALSE),"")</f>
        <v/>
      </c>
      <c r="AE139" t="str">
        <f t="shared" si="46"/>
        <v/>
      </c>
    </row>
    <row r="140" spans="1:31" x14ac:dyDescent="0.2">
      <c r="A140">
        <v>136</v>
      </c>
      <c r="B140" t="str">
        <f>IF('EINGABE Straßenbeleuchtung'!C143="","",'EINGABE Straßenbeleuchtung'!C143)</f>
        <v/>
      </c>
      <c r="C140" t="str">
        <f>IF('EINGABE Straßenbeleuchtung'!D143="","",'EINGABE Straßenbeleuchtung'!D143)</f>
        <v/>
      </c>
      <c r="D140" t="str">
        <f>IF('EINGABE Straßenbeleuchtung'!E143="","",'EINGABE Straßenbeleuchtung'!E143)</f>
        <v/>
      </c>
      <c r="E140" t="str">
        <f>IF('EINGABE Straßenbeleuchtung'!F143="","",'EINGABE Straßenbeleuchtung'!F143)</f>
        <v/>
      </c>
      <c r="F140" t="e">
        <f>VLOOKUP(C140,Hilftabelle!$A$2:$B$8,2,0)</f>
        <v>#N/A</v>
      </c>
      <c r="G140" t="e">
        <f>VLOOKUP(D140,Hilftabelle!$C$2:$D$6,2,0)</f>
        <v>#N/A</v>
      </c>
      <c r="H140" t="e">
        <f t="shared" si="33"/>
        <v>#N/A</v>
      </c>
      <c r="I140" t="str">
        <f t="shared" si="34"/>
        <v/>
      </c>
      <c r="J140" s="42" t="str">
        <f>IF('EINGABE Straßenbeleuchtung'!H143="","",'EINGABE Straßenbeleuchtung'!H143)</f>
        <v/>
      </c>
      <c r="K140" s="42" t="str">
        <f>IF('EINGABE Straßenbeleuchtung'!I143="","",'EINGABE Straßenbeleuchtung'!I143)</f>
        <v/>
      </c>
      <c r="L140" t="str">
        <f t="shared" si="35"/>
        <v/>
      </c>
      <c r="M140" t="str">
        <f>IF('EINGABE Straßenbeleuchtung'!K143="","",'EINGABE Straßenbeleuchtung'!K143)</f>
        <v/>
      </c>
      <c r="N140" s="37" t="str">
        <f t="shared" si="36"/>
        <v/>
      </c>
      <c r="O140" s="37" t="str">
        <f t="shared" si="37"/>
        <v/>
      </c>
      <c r="P140" s="120" t="str">
        <f t="shared" si="38"/>
        <v/>
      </c>
      <c r="Q140" s="120" t="str">
        <f t="shared" si="32"/>
        <v/>
      </c>
      <c r="R140" s="120" t="e">
        <f t="shared" si="39"/>
        <v>#N/A</v>
      </c>
      <c r="S140" t="str">
        <f>IF('EINGABE Straßenbeleuchtung'!L143="","",'EINGABE Straßenbeleuchtung'!L143)</f>
        <v/>
      </c>
      <c r="T140" t="str">
        <f t="shared" si="40"/>
        <v/>
      </c>
      <c r="U140" s="133" t="str">
        <f t="shared" si="41"/>
        <v/>
      </c>
      <c r="V140" s="120" t="str">
        <f t="shared" si="42"/>
        <v/>
      </c>
      <c r="W140" s="35" t="str">
        <f t="shared" si="43"/>
        <v/>
      </c>
      <c r="X140" s="35" t="str">
        <f>IF('EINGABE Straßenbeleuchtung'!J143="","",'EINGABE Straßenbeleuchtung'!J143)</f>
        <v/>
      </c>
      <c r="Y140" t="str">
        <f>IF(X140="","",VLOOKUP(X140,'Hilfswerte Energiepreise'!$B$24:$F$26,2,FALSE))</f>
        <v/>
      </c>
      <c r="Z140" t="str">
        <f>IF(X140="","",VLOOKUP(X140,'Hilfswerte Energiepreise'!$B$24:$F$26,3,FALSE))</f>
        <v/>
      </c>
      <c r="AA140" t="str">
        <f>IF(X140="","",VLOOKUP(X140,'Hilfswerte Energiepreise'!$B$24:$F$26,4,FALSE))</f>
        <v/>
      </c>
      <c r="AB140" t="str">
        <f t="shared" si="44"/>
        <v/>
      </c>
      <c r="AC140" t="str">
        <f t="shared" si="45"/>
        <v/>
      </c>
      <c r="AD140" t="str">
        <f>IFERROR(VLOOKUP(X140,'Hilfswerte Energiepreise'!$B$4:$F$17,5,FALSE),"")</f>
        <v/>
      </c>
      <c r="AE140" t="str">
        <f t="shared" si="46"/>
        <v/>
      </c>
    </row>
    <row r="141" spans="1:31" x14ac:dyDescent="0.2">
      <c r="A141">
        <v>137</v>
      </c>
      <c r="B141" t="str">
        <f>IF('EINGABE Straßenbeleuchtung'!C144="","",'EINGABE Straßenbeleuchtung'!C144)</f>
        <v/>
      </c>
      <c r="C141" t="str">
        <f>IF('EINGABE Straßenbeleuchtung'!D144="","",'EINGABE Straßenbeleuchtung'!D144)</f>
        <v/>
      </c>
      <c r="D141" t="str">
        <f>IF('EINGABE Straßenbeleuchtung'!E144="","",'EINGABE Straßenbeleuchtung'!E144)</f>
        <v/>
      </c>
      <c r="E141" t="str">
        <f>IF('EINGABE Straßenbeleuchtung'!F144="","",'EINGABE Straßenbeleuchtung'!F144)</f>
        <v/>
      </c>
      <c r="F141" t="e">
        <f>VLOOKUP(C141,Hilftabelle!$A$2:$B$8,2,0)</f>
        <v>#N/A</v>
      </c>
      <c r="G141" t="e">
        <f>VLOOKUP(D141,Hilftabelle!$C$2:$D$6,2,0)</f>
        <v>#N/A</v>
      </c>
      <c r="H141" t="e">
        <f t="shared" si="33"/>
        <v>#N/A</v>
      </c>
      <c r="I141" t="str">
        <f t="shared" si="34"/>
        <v/>
      </c>
      <c r="J141" s="42" t="str">
        <f>IF('EINGABE Straßenbeleuchtung'!H144="","",'EINGABE Straßenbeleuchtung'!H144)</f>
        <v/>
      </c>
      <c r="K141" s="42" t="str">
        <f>IF('EINGABE Straßenbeleuchtung'!I144="","",'EINGABE Straßenbeleuchtung'!I144)</f>
        <v/>
      </c>
      <c r="L141" t="str">
        <f t="shared" si="35"/>
        <v/>
      </c>
      <c r="M141" t="str">
        <f>IF('EINGABE Straßenbeleuchtung'!K144="","",'EINGABE Straßenbeleuchtung'!K144)</f>
        <v/>
      </c>
      <c r="N141" s="37" t="str">
        <f t="shared" si="36"/>
        <v/>
      </c>
      <c r="O141" s="37" t="str">
        <f t="shared" si="37"/>
        <v/>
      </c>
      <c r="P141" s="120" t="str">
        <f t="shared" si="38"/>
        <v/>
      </c>
      <c r="Q141" s="120" t="str">
        <f t="shared" si="32"/>
        <v/>
      </c>
      <c r="R141" s="120" t="e">
        <f t="shared" si="39"/>
        <v>#N/A</v>
      </c>
      <c r="S141" t="str">
        <f>IF('EINGABE Straßenbeleuchtung'!L144="","",'EINGABE Straßenbeleuchtung'!L144)</f>
        <v/>
      </c>
      <c r="T141" t="str">
        <f t="shared" si="40"/>
        <v/>
      </c>
      <c r="U141" s="133" t="str">
        <f t="shared" si="41"/>
        <v/>
      </c>
      <c r="V141" s="120" t="str">
        <f t="shared" si="42"/>
        <v/>
      </c>
      <c r="W141" s="35" t="str">
        <f t="shared" si="43"/>
        <v/>
      </c>
      <c r="X141" s="35" t="str">
        <f>IF('EINGABE Straßenbeleuchtung'!J144="","",'EINGABE Straßenbeleuchtung'!J144)</f>
        <v/>
      </c>
      <c r="Y141" t="str">
        <f>IF(X141="","",VLOOKUP(X141,'Hilfswerte Energiepreise'!$B$24:$F$26,2,FALSE))</f>
        <v/>
      </c>
      <c r="Z141" t="str">
        <f>IF(X141="","",VLOOKUP(X141,'Hilfswerte Energiepreise'!$B$24:$F$26,3,FALSE))</f>
        <v/>
      </c>
      <c r="AA141" t="str">
        <f>IF(X141="","",VLOOKUP(X141,'Hilfswerte Energiepreise'!$B$24:$F$26,4,FALSE))</f>
        <v/>
      </c>
      <c r="AB141" t="str">
        <f t="shared" si="44"/>
        <v/>
      </c>
      <c r="AC141" t="str">
        <f t="shared" si="45"/>
        <v/>
      </c>
      <c r="AD141" t="str">
        <f>IFERROR(VLOOKUP(X141,'Hilfswerte Energiepreise'!$B$4:$F$17,5,FALSE),"")</f>
        <v/>
      </c>
      <c r="AE141" t="str">
        <f t="shared" si="46"/>
        <v/>
      </c>
    </row>
    <row r="142" spans="1:31" x14ac:dyDescent="0.2">
      <c r="A142">
        <v>138</v>
      </c>
      <c r="B142" t="str">
        <f>IF('EINGABE Straßenbeleuchtung'!C145="","",'EINGABE Straßenbeleuchtung'!C145)</f>
        <v/>
      </c>
      <c r="C142" t="str">
        <f>IF('EINGABE Straßenbeleuchtung'!D145="","",'EINGABE Straßenbeleuchtung'!D145)</f>
        <v/>
      </c>
      <c r="D142" t="str">
        <f>IF('EINGABE Straßenbeleuchtung'!E145="","",'EINGABE Straßenbeleuchtung'!E145)</f>
        <v/>
      </c>
      <c r="E142" t="str">
        <f>IF('EINGABE Straßenbeleuchtung'!F145="","",'EINGABE Straßenbeleuchtung'!F145)</f>
        <v/>
      </c>
      <c r="F142" t="e">
        <f>VLOOKUP(C142,Hilftabelle!$A$2:$B$8,2,0)</f>
        <v>#N/A</v>
      </c>
      <c r="G142" t="e">
        <f>VLOOKUP(D142,Hilftabelle!$C$2:$D$6,2,0)</f>
        <v>#N/A</v>
      </c>
      <c r="H142" t="e">
        <f t="shared" si="33"/>
        <v>#N/A</v>
      </c>
      <c r="I142" t="str">
        <f t="shared" si="34"/>
        <v/>
      </c>
      <c r="J142" s="42" t="str">
        <f>IF('EINGABE Straßenbeleuchtung'!H145="","",'EINGABE Straßenbeleuchtung'!H145)</f>
        <v/>
      </c>
      <c r="K142" s="42" t="str">
        <f>IF('EINGABE Straßenbeleuchtung'!I145="","",'EINGABE Straßenbeleuchtung'!I145)</f>
        <v/>
      </c>
      <c r="L142" t="str">
        <f t="shared" si="35"/>
        <v/>
      </c>
      <c r="M142" t="str">
        <f>IF('EINGABE Straßenbeleuchtung'!K145="","",'EINGABE Straßenbeleuchtung'!K145)</f>
        <v/>
      </c>
      <c r="N142" s="37" t="str">
        <f t="shared" si="36"/>
        <v/>
      </c>
      <c r="O142" s="37" t="str">
        <f t="shared" si="37"/>
        <v/>
      </c>
      <c r="P142" s="120" t="str">
        <f t="shared" si="38"/>
        <v/>
      </c>
      <c r="Q142" s="120" t="str">
        <f t="shared" si="32"/>
        <v/>
      </c>
      <c r="R142" s="120" t="e">
        <f t="shared" si="39"/>
        <v>#N/A</v>
      </c>
      <c r="S142" t="str">
        <f>IF('EINGABE Straßenbeleuchtung'!L145="","",'EINGABE Straßenbeleuchtung'!L145)</f>
        <v/>
      </c>
      <c r="T142" t="str">
        <f t="shared" si="40"/>
        <v/>
      </c>
      <c r="U142" s="133" t="str">
        <f t="shared" si="41"/>
        <v/>
      </c>
      <c r="V142" s="120" t="str">
        <f t="shared" si="42"/>
        <v/>
      </c>
      <c r="W142" s="35" t="str">
        <f t="shared" si="43"/>
        <v/>
      </c>
      <c r="X142" s="35" t="str">
        <f>IF('EINGABE Straßenbeleuchtung'!J145="","",'EINGABE Straßenbeleuchtung'!J145)</f>
        <v/>
      </c>
      <c r="Y142" t="str">
        <f>IF(X142="","",VLOOKUP(X142,'Hilfswerte Energiepreise'!$B$24:$F$26,2,FALSE))</f>
        <v/>
      </c>
      <c r="Z142" t="str">
        <f>IF(X142="","",VLOOKUP(X142,'Hilfswerte Energiepreise'!$B$24:$F$26,3,FALSE))</f>
        <v/>
      </c>
      <c r="AA142" t="str">
        <f>IF(X142="","",VLOOKUP(X142,'Hilfswerte Energiepreise'!$B$24:$F$26,4,FALSE))</f>
        <v/>
      </c>
      <c r="AB142" t="str">
        <f t="shared" si="44"/>
        <v/>
      </c>
      <c r="AC142" t="str">
        <f t="shared" si="45"/>
        <v/>
      </c>
      <c r="AD142" t="str">
        <f>IFERROR(VLOOKUP(X142,'Hilfswerte Energiepreise'!$B$4:$F$17,5,FALSE),"")</f>
        <v/>
      </c>
      <c r="AE142" t="str">
        <f t="shared" si="46"/>
        <v/>
      </c>
    </row>
    <row r="143" spans="1:31" x14ac:dyDescent="0.2">
      <c r="A143">
        <v>139</v>
      </c>
      <c r="B143" t="str">
        <f>IF('EINGABE Straßenbeleuchtung'!C146="","",'EINGABE Straßenbeleuchtung'!C146)</f>
        <v/>
      </c>
      <c r="C143" t="str">
        <f>IF('EINGABE Straßenbeleuchtung'!D146="","",'EINGABE Straßenbeleuchtung'!D146)</f>
        <v/>
      </c>
      <c r="D143" t="str">
        <f>IF('EINGABE Straßenbeleuchtung'!E146="","",'EINGABE Straßenbeleuchtung'!E146)</f>
        <v/>
      </c>
      <c r="E143" t="str">
        <f>IF('EINGABE Straßenbeleuchtung'!F146="","",'EINGABE Straßenbeleuchtung'!F146)</f>
        <v/>
      </c>
      <c r="F143" t="e">
        <f>VLOOKUP(C143,Hilftabelle!$A$2:$B$8,2,0)</f>
        <v>#N/A</v>
      </c>
      <c r="G143" t="e">
        <f>VLOOKUP(D143,Hilftabelle!$C$2:$D$6,2,0)</f>
        <v>#N/A</v>
      </c>
      <c r="H143" t="e">
        <f t="shared" si="33"/>
        <v>#N/A</v>
      </c>
      <c r="I143" t="str">
        <f t="shared" si="34"/>
        <v/>
      </c>
      <c r="J143" s="42" t="str">
        <f>IF('EINGABE Straßenbeleuchtung'!H146="","",'EINGABE Straßenbeleuchtung'!H146)</f>
        <v/>
      </c>
      <c r="K143" s="42" t="str">
        <f>IF('EINGABE Straßenbeleuchtung'!I146="","",'EINGABE Straßenbeleuchtung'!I146)</f>
        <v/>
      </c>
      <c r="L143" t="str">
        <f t="shared" si="35"/>
        <v/>
      </c>
      <c r="M143" t="str">
        <f>IF('EINGABE Straßenbeleuchtung'!K146="","",'EINGABE Straßenbeleuchtung'!K146)</f>
        <v/>
      </c>
      <c r="N143" s="37" t="str">
        <f t="shared" si="36"/>
        <v/>
      </c>
      <c r="O143" s="37" t="str">
        <f t="shared" si="37"/>
        <v/>
      </c>
      <c r="P143" s="120" t="str">
        <f t="shared" si="38"/>
        <v/>
      </c>
      <c r="Q143" s="120" t="str">
        <f t="shared" si="32"/>
        <v/>
      </c>
      <c r="R143" s="120" t="e">
        <f t="shared" si="39"/>
        <v>#N/A</v>
      </c>
      <c r="S143" t="str">
        <f>IF('EINGABE Straßenbeleuchtung'!L146="","",'EINGABE Straßenbeleuchtung'!L146)</f>
        <v/>
      </c>
      <c r="T143" t="str">
        <f t="shared" si="40"/>
        <v/>
      </c>
      <c r="U143" s="133" t="str">
        <f t="shared" si="41"/>
        <v/>
      </c>
      <c r="V143" s="120" t="str">
        <f t="shared" si="42"/>
        <v/>
      </c>
      <c r="W143" s="35" t="str">
        <f t="shared" si="43"/>
        <v/>
      </c>
      <c r="X143" s="35" t="str">
        <f>IF('EINGABE Straßenbeleuchtung'!J146="","",'EINGABE Straßenbeleuchtung'!J146)</f>
        <v/>
      </c>
      <c r="Y143" t="str">
        <f>IF(X143="","",VLOOKUP(X143,'Hilfswerte Energiepreise'!$B$24:$F$26,2,FALSE))</f>
        <v/>
      </c>
      <c r="Z143" t="str">
        <f>IF(X143="","",VLOOKUP(X143,'Hilfswerte Energiepreise'!$B$24:$F$26,3,FALSE))</f>
        <v/>
      </c>
      <c r="AA143" t="str">
        <f>IF(X143="","",VLOOKUP(X143,'Hilfswerte Energiepreise'!$B$24:$F$26,4,FALSE))</f>
        <v/>
      </c>
      <c r="AB143" t="str">
        <f t="shared" si="44"/>
        <v/>
      </c>
      <c r="AC143" t="str">
        <f t="shared" si="45"/>
        <v/>
      </c>
      <c r="AD143" t="str">
        <f>IFERROR(VLOOKUP(X143,'Hilfswerte Energiepreise'!$B$4:$F$17,5,FALSE),"")</f>
        <v/>
      </c>
      <c r="AE143" t="str">
        <f t="shared" si="46"/>
        <v/>
      </c>
    </row>
    <row r="144" spans="1:31" x14ac:dyDescent="0.2">
      <c r="A144">
        <v>140</v>
      </c>
      <c r="B144" t="str">
        <f>IF('EINGABE Straßenbeleuchtung'!C147="","",'EINGABE Straßenbeleuchtung'!C147)</f>
        <v/>
      </c>
      <c r="C144" t="str">
        <f>IF('EINGABE Straßenbeleuchtung'!D147="","",'EINGABE Straßenbeleuchtung'!D147)</f>
        <v/>
      </c>
      <c r="D144" t="str">
        <f>IF('EINGABE Straßenbeleuchtung'!E147="","",'EINGABE Straßenbeleuchtung'!E147)</f>
        <v/>
      </c>
      <c r="E144" t="str">
        <f>IF('EINGABE Straßenbeleuchtung'!F147="","",'EINGABE Straßenbeleuchtung'!F147)</f>
        <v/>
      </c>
      <c r="F144" t="e">
        <f>VLOOKUP(C144,Hilftabelle!$A$2:$B$8,2,0)</f>
        <v>#N/A</v>
      </c>
      <c r="G144" t="e">
        <f>VLOOKUP(D144,Hilftabelle!$C$2:$D$6,2,0)</f>
        <v>#N/A</v>
      </c>
      <c r="H144" t="e">
        <f t="shared" si="33"/>
        <v>#N/A</v>
      </c>
      <c r="I144" t="str">
        <f t="shared" si="34"/>
        <v/>
      </c>
      <c r="J144" s="42" t="str">
        <f>IF('EINGABE Straßenbeleuchtung'!H147="","",'EINGABE Straßenbeleuchtung'!H147)</f>
        <v/>
      </c>
      <c r="K144" s="42" t="str">
        <f>IF('EINGABE Straßenbeleuchtung'!I147="","",'EINGABE Straßenbeleuchtung'!I147)</f>
        <v/>
      </c>
      <c r="L144" t="str">
        <f t="shared" si="35"/>
        <v/>
      </c>
      <c r="M144" t="str">
        <f>IF('EINGABE Straßenbeleuchtung'!K147="","",'EINGABE Straßenbeleuchtung'!K147)</f>
        <v/>
      </c>
      <c r="N144" s="37" t="str">
        <f t="shared" si="36"/>
        <v/>
      </c>
      <c r="O144" s="37" t="str">
        <f t="shared" si="37"/>
        <v/>
      </c>
      <c r="P144" s="120" t="str">
        <f t="shared" si="38"/>
        <v/>
      </c>
      <c r="Q144" s="120" t="str">
        <f t="shared" si="32"/>
        <v/>
      </c>
      <c r="R144" s="120" t="e">
        <f t="shared" si="39"/>
        <v>#N/A</v>
      </c>
      <c r="S144" t="str">
        <f>IF('EINGABE Straßenbeleuchtung'!L147="","",'EINGABE Straßenbeleuchtung'!L147)</f>
        <v/>
      </c>
      <c r="T144" t="str">
        <f t="shared" si="40"/>
        <v/>
      </c>
      <c r="U144" s="133" t="str">
        <f t="shared" si="41"/>
        <v/>
      </c>
      <c r="V144" s="120" t="str">
        <f t="shared" si="42"/>
        <v/>
      </c>
      <c r="W144" s="35" t="str">
        <f t="shared" si="43"/>
        <v/>
      </c>
      <c r="X144" s="35" t="str">
        <f>IF('EINGABE Straßenbeleuchtung'!J147="","",'EINGABE Straßenbeleuchtung'!J147)</f>
        <v/>
      </c>
      <c r="Y144" t="str">
        <f>IF(X144="","",VLOOKUP(X144,'Hilfswerte Energiepreise'!$B$24:$F$26,2,FALSE))</f>
        <v/>
      </c>
      <c r="Z144" t="str">
        <f>IF(X144="","",VLOOKUP(X144,'Hilfswerte Energiepreise'!$B$24:$F$26,3,FALSE))</f>
        <v/>
      </c>
      <c r="AA144" t="str">
        <f>IF(X144="","",VLOOKUP(X144,'Hilfswerte Energiepreise'!$B$24:$F$26,4,FALSE))</f>
        <v/>
      </c>
      <c r="AB144" t="str">
        <f t="shared" si="44"/>
        <v/>
      </c>
      <c r="AC144" t="str">
        <f t="shared" si="45"/>
        <v/>
      </c>
      <c r="AD144" t="str">
        <f>IFERROR(VLOOKUP(X144,'Hilfswerte Energiepreise'!$B$4:$F$17,5,FALSE),"")</f>
        <v/>
      </c>
      <c r="AE144" t="str">
        <f t="shared" si="46"/>
        <v/>
      </c>
    </row>
    <row r="145" spans="1:31" x14ac:dyDescent="0.2">
      <c r="A145">
        <v>141</v>
      </c>
      <c r="B145" t="str">
        <f>IF('EINGABE Straßenbeleuchtung'!C148="","",'EINGABE Straßenbeleuchtung'!C148)</f>
        <v/>
      </c>
      <c r="C145" t="str">
        <f>IF('EINGABE Straßenbeleuchtung'!D148="","",'EINGABE Straßenbeleuchtung'!D148)</f>
        <v/>
      </c>
      <c r="D145" t="str">
        <f>IF('EINGABE Straßenbeleuchtung'!E148="","",'EINGABE Straßenbeleuchtung'!E148)</f>
        <v/>
      </c>
      <c r="E145" t="str">
        <f>IF('EINGABE Straßenbeleuchtung'!F148="","",'EINGABE Straßenbeleuchtung'!F148)</f>
        <v/>
      </c>
      <c r="F145" t="e">
        <f>VLOOKUP(C145,Hilftabelle!$A$2:$B$8,2,0)</f>
        <v>#N/A</v>
      </c>
      <c r="G145" t="e">
        <f>VLOOKUP(D145,Hilftabelle!$C$2:$D$6,2,0)</f>
        <v>#N/A</v>
      </c>
      <c r="H145" t="e">
        <f t="shared" si="33"/>
        <v>#N/A</v>
      </c>
      <c r="I145" t="str">
        <f t="shared" si="34"/>
        <v/>
      </c>
      <c r="J145" s="42" t="str">
        <f>IF('EINGABE Straßenbeleuchtung'!H148="","",'EINGABE Straßenbeleuchtung'!H148)</f>
        <v/>
      </c>
      <c r="K145" s="42" t="str">
        <f>IF('EINGABE Straßenbeleuchtung'!I148="","",'EINGABE Straßenbeleuchtung'!I148)</f>
        <v/>
      </c>
      <c r="L145" t="str">
        <f t="shared" si="35"/>
        <v/>
      </c>
      <c r="M145" t="str">
        <f>IF('EINGABE Straßenbeleuchtung'!K148="","",'EINGABE Straßenbeleuchtung'!K148)</f>
        <v/>
      </c>
      <c r="N145" s="37" t="str">
        <f t="shared" si="36"/>
        <v/>
      </c>
      <c r="O145" s="37" t="str">
        <f t="shared" si="37"/>
        <v/>
      </c>
      <c r="P145" s="120" t="str">
        <f t="shared" si="38"/>
        <v/>
      </c>
      <c r="Q145" s="120" t="str">
        <f t="shared" si="32"/>
        <v/>
      </c>
      <c r="R145" s="120" t="e">
        <f t="shared" si="39"/>
        <v>#N/A</v>
      </c>
      <c r="S145" t="str">
        <f>IF('EINGABE Straßenbeleuchtung'!L148="","",'EINGABE Straßenbeleuchtung'!L148)</f>
        <v/>
      </c>
      <c r="T145" t="str">
        <f t="shared" si="40"/>
        <v/>
      </c>
      <c r="U145" s="133" t="str">
        <f t="shared" si="41"/>
        <v/>
      </c>
      <c r="V145" s="120" t="str">
        <f t="shared" si="42"/>
        <v/>
      </c>
      <c r="W145" s="35" t="str">
        <f t="shared" si="43"/>
        <v/>
      </c>
      <c r="X145" s="35" t="str">
        <f>IF('EINGABE Straßenbeleuchtung'!J148="","",'EINGABE Straßenbeleuchtung'!J148)</f>
        <v/>
      </c>
      <c r="Y145" t="str">
        <f>IF(X145="","",VLOOKUP(X145,'Hilfswerte Energiepreise'!$B$24:$F$26,2,FALSE))</f>
        <v/>
      </c>
      <c r="Z145" t="str">
        <f>IF(X145="","",VLOOKUP(X145,'Hilfswerte Energiepreise'!$B$24:$F$26,3,FALSE))</f>
        <v/>
      </c>
      <c r="AA145" t="str">
        <f>IF(X145="","",VLOOKUP(X145,'Hilfswerte Energiepreise'!$B$24:$F$26,4,FALSE))</f>
        <v/>
      </c>
      <c r="AB145" t="str">
        <f t="shared" si="44"/>
        <v/>
      </c>
      <c r="AC145" t="str">
        <f t="shared" si="45"/>
        <v/>
      </c>
      <c r="AD145" t="str">
        <f>IFERROR(VLOOKUP(X145,'Hilfswerte Energiepreise'!$B$4:$F$17,5,FALSE),"")</f>
        <v/>
      </c>
      <c r="AE145" t="str">
        <f t="shared" si="46"/>
        <v/>
      </c>
    </row>
    <row r="146" spans="1:31" x14ac:dyDescent="0.2">
      <c r="A146">
        <v>142</v>
      </c>
      <c r="B146" t="str">
        <f>IF('EINGABE Straßenbeleuchtung'!C149="","",'EINGABE Straßenbeleuchtung'!C149)</f>
        <v/>
      </c>
      <c r="C146" t="str">
        <f>IF('EINGABE Straßenbeleuchtung'!D149="","",'EINGABE Straßenbeleuchtung'!D149)</f>
        <v/>
      </c>
      <c r="D146" t="str">
        <f>IF('EINGABE Straßenbeleuchtung'!E149="","",'EINGABE Straßenbeleuchtung'!E149)</f>
        <v/>
      </c>
      <c r="E146" t="str">
        <f>IF('EINGABE Straßenbeleuchtung'!F149="","",'EINGABE Straßenbeleuchtung'!F149)</f>
        <v/>
      </c>
      <c r="F146" t="e">
        <f>VLOOKUP(C146,Hilftabelle!$A$2:$B$8,2,0)</f>
        <v>#N/A</v>
      </c>
      <c r="G146" t="e">
        <f>VLOOKUP(D146,Hilftabelle!$C$2:$D$6,2,0)</f>
        <v>#N/A</v>
      </c>
      <c r="H146" t="e">
        <f t="shared" si="33"/>
        <v>#N/A</v>
      </c>
      <c r="I146" t="str">
        <f t="shared" si="34"/>
        <v/>
      </c>
      <c r="J146" s="42" t="str">
        <f>IF('EINGABE Straßenbeleuchtung'!H149="","",'EINGABE Straßenbeleuchtung'!H149)</f>
        <v/>
      </c>
      <c r="K146" s="42" t="str">
        <f>IF('EINGABE Straßenbeleuchtung'!I149="","",'EINGABE Straßenbeleuchtung'!I149)</f>
        <v/>
      </c>
      <c r="L146" t="str">
        <f t="shared" si="35"/>
        <v/>
      </c>
      <c r="M146" t="str">
        <f>IF('EINGABE Straßenbeleuchtung'!K149="","",'EINGABE Straßenbeleuchtung'!K149)</f>
        <v/>
      </c>
      <c r="N146" s="37" t="str">
        <f t="shared" si="36"/>
        <v/>
      </c>
      <c r="O146" s="37" t="str">
        <f t="shared" si="37"/>
        <v/>
      </c>
      <c r="P146" s="120" t="str">
        <f t="shared" si="38"/>
        <v/>
      </c>
      <c r="Q146" s="120" t="str">
        <f t="shared" si="32"/>
        <v/>
      </c>
      <c r="R146" s="120" t="e">
        <f t="shared" si="39"/>
        <v>#N/A</v>
      </c>
      <c r="S146" t="str">
        <f>IF('EINGABE Straßenbeleuchtung'!L149="","",'EINGABE Straßenbeleuchtung'!L149)</f>
        <v/>
      </c>
      <c r="T146" t="str">
        <f t="shared" si="40"/>
        <v/>
      </c>
      <c r="U146" s="133" t="str">
        <f t="shared" si="41"/>
        <v/>
      </c>
      <c r="V146" s="120" t="str">
        <f t="shared" si="42"/>
        <v/>
      </c>
      <c r="W146" s="35" t="str">
        <f t="shared" si="43"/>
        <v/>
      </c>
      <c r="X146" s="35" t="str">
        <f>IF('EINGABE Straßenbeleuchtung'!J149="","",'EINGABE Straßenbeleuchtung'!J149)</f>
        <v/>
      </c>
      <c r="Y146" t="str">
        <f>IF(X146="","",VLOOKUP(X146,'Hilfswerte Energiepreise'!$B$24:$F$26,2,FALSE))</f>
        <v/>
      </c>
      <c r="Z146" t="str">
        <f>IF(X146="","",VLOOKUP(X146,'Hilfswerte Energiepreise'!$B$24:$F$26,3,FALSE))</f>
        <v/>
      </c>
      <c r="AA146" t="str">
        <f>IF(X146="","",VLOOKUP(X146,'Hilfswerte Energiepreise'!$B$24:$F$26,4,FALSE))</f>
        <v/>
      </c>
      <c r="AB146" t="str">
        <f t="shared" si="44"/>
        <v/>
      </c>
      <c r="AC146" t="str">
        <f t="shared" si="45"/>
        <v/>
      </c>
      <c r="AD146" t="str">
        <f>IFERROR(VLOOKUP(X146,'Hilfswerte Energiepreise'!$B$4:$F$17,5,FALSE),"")</f>
        <v/>
      </c>
      <c r="AE146" t="str">
        <f t="shared" si="46"/>
        <v/>
      </c>
    </row>
    <row r="147" spans="1:31" x14ac:dyDescent="0.2">
      <c r="A147">
        <v>143</v>
      </c>
      <c r="B147" t="str">
        <f>IF('EINGABE Straßenbeleuchtung'!C150="","",'EINGABE Straßenbeleuchtung'!C150)</f>
        <v/>
      </c>
      <c r="C147" t="str">
        <f>IF('EINGABE Straßenbeleuchtung'!D150="","",'EINGABE Straßenbeleuchtung'!D150)</f>
        <v/>
      </c>
      <c r="D147" t="str">
        <f>IF('EINGABE Straßenbeleuchtung'!E150="","",'EINGABE Straßenbeleuchtung'!E150)</f>
        <v/>
      </c>
      <c r="E147" t="str">
        <f>IF('EINGABE Straßenbeleuchtung'!F150="","",'EINGABE Straßenbeleuchtung'!F150)</f>
        <v/>
      </c>
      <c r="F147" t="e">
        <f>VLOOKUP(C147,Hilftabelle!$A$2:$B$8,2,0)</f>
        <v>#N/A</v>
      </c>
      <c r="G147" t="e">
        <f>VLOOKUP(D147,Hilftabelle!$C$2:$D$6,2,0)</f>
        <v>#N/A</v>
      </c>
      <c r="H147" t="e">
        <f t="shared" si="33"/>
        <v>#N/A</v>
      </c>
      <c r="I147" t="str">
        <f t="shared" si="34"/>
        <v/>
      </c>
      <c r="J147" s="42" t="str">
        <f>IF('EINGABE Straßenbeleuchtung'!H150="","",'EINGABE Straßenbeleuchtung'!H150)</f>
        <v/>
      </c>
      <c r="K147" s="42" t="str">
        <f>IF('EINGABE Straßenbeleuchtung'!I150="","",'EINGABE Straßenbeleuchtung'!I150)</f>
        <v/>
      </c>
      <c r="L147" t="str">
        <f t="shared" si="35"/>
        <v/>
      </c>
      <c r="M147" t="str">
        <f>IF('EINGABE Straßenbeleuchtung'!K150="","",'EINGABE Straßenbeleuchtung'!K150)</f>
        <v/>
      </c>
      <c r="N147" s="37" t="str">
        <f t="shared" si="36"/>
        <v/>
      </c>
      <c r="O147" s="37" t="str">
        <f t="shared" si="37"/>
        <v/>
      </c>
      <c r="P147" s="120" t="str">
        <f t="shared" si="38"/>
        <v/>
      </c>
      <c r="Q147" s="120" t="str">
        <f t="shared" si="32"/>
        <v/>
      </c>
      <c r="R147" s="120" t="e">
        <f t="shared" si="39"/>
        <v>#N/A</v>
      </c>
      <c r="S147" t="str">
        <f>IF('EINGABE Straßenbeleuchtung'!L150="","",'EINGABE Straßenbeleuchtung'!L150)</f>
        <v/>
      </c>
      <c r="T147" t="str">
        <f t="shared" si="40"/>
        <v/>
      </c>
      <c r="U147" s="133" t="str">
        <f t="shared" si="41"/>
        <v/>
      </c>
      <c r="V147" s="120" t="str">
        <f t="shared" si="42"/>
        <v/>
      </c>
      <c r="W147" s="35" t="str">
        <f t="shared" si="43"/>
        <v/>
      </c>
      <c r="X147" s="35" t="str">
        <f>IF('EINGABE Straßenbeleuchtung'!J150="","",'EINGABE Straßenbeleuchtung'!J150)</f>
        <v/>
      </c>
      <c r="Y147" t="str">
        <f>IF(X147="","",VLOOKUP(X147,'Hilfswerte Energiepreise'!$B$24:$F$26,2,FALSE))</f>
        <v/>
      </c>
      <c r="Z147" t="str">
        <f>IF(X147="","",VLOOKUP(X147,'Hilfswerte Energiepreise'!$B$24:$F$26,3,FALSE))</f>
        <v/>
      </c>
      <c r="AA147" t="str">
        <f>IF(X147="","",VLOOKUP(X147,'Hilfswerte Energiepreise'!$B$24:$F$26,4,FALSE))</f>
        <v/>
      </c>
      <c r="AB147" t="str">
        <f t="shared" si="44"/>
        <v/>
      </c>
      <c r="AC147" t="str">
        <f t="shared" si="45"/>
        <v/>
      </c>
      <c r="AD147" t="str">
        <f>IFERROR(VLOOKUP(X147,'Hilfswerte Energiepreise'!$B$4:$F$17,5,FALSE),"")</f>
        <v/>
      </c>
      <c r="AE147" t="str">
        <f t="shared" si="46"/>
        <v/>
      </c>
    </row>
    <row r="148" spans="1:31" x14ac:dyDescent="0.2">
      <c r="A148">
        <v>144</v>
      </c>
      <c r="B148" t="str">
        <f>IF('EINGABE Straßenbeleuchtung'!C151="","",'EINGABE Straßenbeleuchtung'!C151)</f>
        <v/>
      </c>
      <c r="C148" t="str">
        <f>IF('EINGABE Straßenbeleuchtung'!D151="","",'EINGABE Straßenbeleuchtung'!D151)</f>
        <v/>
      </c>
      <c r="D148" t="str">
        <f>IF('EINGABE Straßenbeleuchtung'!E151="","",'EINGABE Straßenbeleuchtung'!E151)</f>
        <v/>
      </c>
      <c r="E148" t="str">
        <f>IF('EINGABE Straßenbeleuchtung'!F151="","",'EINGABE Straßenbeleuchtung'!F151)</f>
        <v/>
      </c>
      <c r="F148" t="e">
        <f>VLOOKUP(C148,Hilftabelle!$A$2:$B$8,2,0)</f>
        <v>#N/A</v>
      </c>
      <c r="G148" t="e">
        <f>VLOOKUP(D148,Hilftabelle!$C$2:$D$6,2,0)</f>
        <v>#N/A</v>
      </c>
      <c r="H148" t="e">
        <f t="shared" si="33"/>
        <v>#N/A</v>
      </c>
      <c r="I148" t="str">
        <f t="shared" si="34"/>
        <v/>
      </c>
      <c r="J148" s="42" t="str">
        <f>IF('EINGABE Straßenbeleuchtung'!H151="","",'EINGABE Straßenbeleuchtung'!H151)</f>
        <v/>
      </c>
      <c r="K148" s="42" t="str">
        <f>IF('EINGABE Straßenbeleuchtung'!I151="","",'EINGABE Straßenbeleuchtung'!I151)</f>
        <v/>
      </c>
      <c r="L148" t="str">
        <f t="shared" si="35"/>
        <v/>
      </c>
      <c r="M148" t="str">
        <f>IF('EINGABE Straßenbeleuchtung'!K151="","",'EINGABE Straßenbeleuchtung'!K151)</f>
        <v/>
      </c>
      <c r="N148" s="37" t="str">
        <f t="shared" si="36"/>
        <v/>
      </c>
      <c r="O148" s="37" t="str">
        <f t="shared" si="37"/>
        <v/>
      </c>
      <c r="P148" s="120" t="str">
        <f t="shared" si="38"/>
        <v/>
      </c>
      <c r="Q148" s="120" t="str">
        <f t="shared" si="32"/>
        <v/>
      </c>
      <c r="R148" s="120" t="e">
        <f t="shared" si="39"/>
        <v>#N/A</v>
      </c>
      <c r="S148" t="str">
        <f>IF('EINGABE Straßenbeleuchtung'!L151="","",'EINGABE Straßenbeleuchtung'!L151)</f>
        <v/>
      </c>
      <c r="T148" t="str">
        <f t="shared" si="40"/>
        <v/>
      </c>
      <c r="U148" s="133" t="str">
        <f t="shared" si="41"/>
        <v/>
      </c>
      <c r="V148" s="120" t="str">
        <f t="shared" si="42"/>
        <v/>
      </c>
      <c r="W148" s="35" t="str">
        <f t="shared" si="43"/>
        <v/>
      </c>
      <c r="X148" s="35" t="str">
        <f>IF('EINGABE Straßenbeleuchtung'!J151="","",'EINGABE Straßenbeleuchtung'!J151)</f>
        <v/>
      </c>
      <c r="Y148" t="str">
        <f>IF(X148="","",VLOOKUP(X148,'Hilfswerte Energiepreise'!$B$24:$F$26,2,FALSE))</f>
        <v/>
      </c>
      <c r="Z148" t="str">
        <f>IF(X148="","",VLOOKUP(X148,'Hilfswerte Energiepreise'!$B$24:$F$26,3,FALSE))</f>
        <v/>
      </c>
      <c r="AA148" t="str">
        <f>IF(X148="","",VLOOKUP(X148,'Hilfswerte Energiepreise'!$B$24:$F$26,4,FALSE))</f>
        <v/>
      </c>
      <c r="AB148" t="str">
        <f t="shared" si="44"/>
        <v/>
      </c>
      <c r="AC148" t="str">
        <f t="shared" si="45"/>
        <v/>
      </c>
      <c r="AD148" t="str">
        <f>IFERROR(VLOOKUP(X148,'Hilfswerte Energiepreise'!$B$4:$F$17,5,FALSE),"")</f>
        <v/>
      </c>
      <c r="AE148" t="str">
        <f t="shared" si="46"/>
        <v/>
      </c>
    </row>
    <row r="149" spans="1:31" x14ac:dyDescent="0.2">
      <c r="A149">
        <v>145</v>
      </c>
      <c r="B149" t="str">
        <f>IF('EINGABE Straßenbeleuchtung'!C152="","",'EINGABE Straßenbeleuchtung'!C152)</f>
        <v/>
      </c>
      <c r="C149" t="str">
        <f>IF('EINGABE Straßenbeleuchtung'!D152="","",'EINGABE Straßenbeleuchtung'!D152)</f>
        <v/>
      </c>
      <c r="D149" t="str">
        <f>IF('EINGABE Straßenbeleuchtung'!E152="","",'EINGABE Straßenbeleuchtung'!E152)</f>
        <v/>
      </c>
      <c r="E149" t="str">
        <f>IF('EINGABE Straßenbeleuchtung'!F152="","",'EINGABE Straßenbeleuchtung'!F152)</f>
        <v/>
      </c>
      <c r="F149" t="e">
        <f>VLOOKUP(C149,Hilftabelle!$A$2:$B$8,2,0)</f>
        <v>#N/A</v>
      </c>
      <c r="G149" t="e">
        <f>VLOOKUP(D149,Hilftabelle!$C$2:$D$6,2,0)</f>
        <v>#N/A</v>
      </c>
      <c r="H149" t="e">
        <f t="shared" si="33"/>
        <v>#N/A</v>
      </c>
      <c r="I149" t="str">
        <f t="shared" si="34"/>
        <v/>
      </c>
      <c r="J149" s="42" t="str">
        <f>IF('EINGABE Straßenbeleuchtung'!H152="","",'EINGABE Straßenbeleuchtung'!H152)</f>
        <v/>
      </c>
      <c r="K149" s="42" t="str">
        <f>IF('EINGABE Straßenbeleuchtung'!I152="","",'EINGABE Straßenbeleuchtung'!I152)</f>
        <v/>
      </c>
      <c r="L149" t="str">
        <f t="shared" si="35"/>
        <v/>
      </c>
      <c r="M149" t="str">
        <f>IF('EINGABE Straßenbeleuchtung'!K152="","",'EINGABE Straßenbeleuchtung'!K152)</f>
        <v/>
      </c>
      <c r="N149" s="37" t="str">
        <f t="shared" si="36"/>
        <v/>
      </c>
      <c r="O149" s="37" t="str">
        <f t="shared" si="37"/>
        <v/>
      </c>
      <c r="P149" s="120" t="str">
        <f t="shared" si="38"/>
        <v/>
      </c>
      <c r="Q149" s="120" t="str">
        <f t="shared" si="32"/>
        <v/>
      </c>
      <c r="R149" s="120" t="e">
        <f t="shared" si="39"/>
        <v>#N/A</v>
      </c>
      <c r="S149" t="str">
        <f>IF('EINGABE Straßenbeleuchtung'!L152="","",'EINGABE Straßenbeleuchtung'!L152)</f>
        <v/>
      </c>
      <c r="T149" t="str">
        <f t="shared" si="40"/>
        <v/>
      </c>
      <c r="U149" s="133" t="str">
        <f t="shared" si="41"/>
        <v/>
      </c>
      <c r="V149" s="120" t="str">
        <f t="shared" si="42"/>
        <v/>
      </c>
      <c r="W149" s="35" t="str">
        <f t="shared" si="43"/>
        <v/>
      </c>
      <c r="X149" s="35" t="str">
        <f>IF('EINGABE Straßenbeleuchtung'!J152="","",'EINGABE Straßenbeleuchtung'!J152)</f>
        <v/>
      </c>
      <c r="Y149" t="str">
        <f>IF(X149="","",VLOOKUP(X149,'Hilfswerte Energiepreise'!$B$24:$F$26,2,FALSE))</f>
        <v/>
      </c>
      <c r="Z149" t="str">
        <f>IF(X149="","",VLOOKUP(X149,'Hilfswerte Energiepreise'!$B$24:$F$26,3,FALSE))</f>
        <v/>
      </c>
      <c r="AA149" t="str">
        <f>IF(X149="","",VLOOKUP(X149,'Hilfswerte Energiepreise'!$B$24:$F$26,4,FALSE))</f>
        <v/>
      </c>
      <c r="AB149" t="str">
        <f t="shared" si="44"/>
        <v/>
      </c>
      <c r="AC149" t="str">
        <f t="shared" si="45"/>
        <v/>
      </c>
      <c r="AD149" t="str">
        <f>IFERROR(VLOOKUP(X149,'Hilfswerte Energiepreise'!$B$4:$F$17,5,FALSE),"")</f>
        <v/>
      </c>
      <c r="AE149" t="str">
        <f t="shared" si="46"/>
        <v/>
      </c>
    </row>
    <row r="150" spans="1:31" x14ac:dyDescent="0.2">
      <c r="A150">
        <v>146</v>
      </c>
      <c r="B150" t="str">
        <f>IF('EINGABE Straßenbeleuchtung'!C153="","",'EINGABE Straßenbeleuchtung'!C153)</f>
        <v/>
      </c>
      <c r="C150" t="str">
        <f>IF('EINGABE Straßenbeleuchtung'!D153="","",'EINGABE Straßenbeleuchtung'!D153)</f>
        <v/>
      </c>
      <c r="D150" t="str">
        <f>IF('EINGABE Straßenbeleuchtung'!E153="","",'EINGABE Straßenbeleuchtung'!E153)</f>
        <v/>
      </c>
      <c r="E150" t="str">
        <f>IF('EINGABE Straßenbeleuchtung'!F153="","",'EINGABE Straßenbeleuchtung'!F153)</f>
        <v/>
      </c>
      <c r="F150" t="e">
        <f>VLOOKUP(C150,Hilftabelle!$A$2:$B$8,2,0)</f>
        <v>#N/A</v>
      </c>
      <c r="G150" t="e">
        <f>VLOOKUP(D150,Hilftabelle!$C$2:$D$6,2,0)</f>
        <v>#N/A</v>
      </c>
      <c r="H150" t="e">
        <f t="shared" si="33"/>
        <v>#N/A</v>
      </c>
      <c r="I150" t="str">
        <f t="shared" si="34"/>
        <v/>
      </c>
      <c r="J150" s="42" t="str">
        <f>IF('EINGABE Straßenbeleuchtung'!H153="","",'EINGABE Straßenbeleuchtung'!H153)</f>
        <v/>
      </c>
      <c r="K150" s="42" t="str">
        <f>IF('EINGABE Straßenbeleuchtung'!I153="","",'EINGABE Straßenbeleuchtung'!I153)</f>
        <v/>
      </c>
      <c r="L150" t="str">
        <f t="shared" si="35"/>
        <v/>
      </c>
      <c r="M150" t="str">
        <f>IF('EINGABE Straßenbeleuchtung'!K153="","",'EINGABE Straßenbeleuchtung'!K153)</f>
        <v/>
      </c>
      <c r="N150" s="37" t="str">
        <f t="shared" si="36"/>
        <v/>
      </c>
      <c r="O150" s="37" t="str">
        <f t="shared" si="37"/>
        <v/>
      </c>
      <c r="P150" s="120" t="str">
        <f t="shared" si="38"/>
        <v/>
      </c>
      <c r="Q150" s="120" t="str">
        <f t="shared" si="32"/>
        <v/>
      </c>
      <c r="R150" s="120" t="e">
        <f t="shared" si="39"/>
        <v>#N/A</v>
      </c>
      <c r="S150" t="str">
        <f>IF('EINGABE Straßenbeleuchtung'!L153="","",'EINGABE Straßenbeleuchtung'!L153)</f>
        <v/>
      </c>
      <c r="T150" t="str">
        <f t="shared" si="40"/>
        <v/>
      </c>
      <c r="U150" s="133" t="str">
        <f t="shared" si="41"/>
        <v/>
      </c>
      <c r="V150" s="120" t="str">
        <f t="shared" si="42"/>
        <v/>
      </c>
      <c r="W150" s="35" t="str">
        <f t="shared" si="43"/>
        <v/>
      </c>
      <c r="X150" s="35" t="str">
        <f>IF('EINGABE Straßenbeleuchtung'!J153="","",'EINGABE Straßenbeleuchtung'!J153)</f>
        <v/>
      </c>
      <c r="Y150" t="str">
        <f>IF(X150="","",VLOOKUP(X150,'Hilfswerte Energiepreise'!$B$24:$F$26,2,FALSE))</f>
        <v/>
      </c>
      <c r="Z150" t="str">
        <f>IF(X150="","",VLOOKUP(X150,'Hilfswerte Energiepreise'!$B$24:$F$26,3,FALSE))</f>
        <v/>
      </c>
      <c r="AA150" t="str">
        <f>IF(X150="","",VLOOKUP(X150,'Hilfswerte Energiepreise'!$B$24:$F$26,4,FALSE))</f>
        <v/>
      </c>
      <c r="AB150" t="str">
        <f t="shared" si="44"/>
        <v/>
      </c>
      <c r="AC150" t="str">
        <f t="shared" si="45"/>
        <v/>
      </c>
      <c r="AD150" t="str">
        <f>IFERROR(VLOOKUP(X150,'Hilfswerte Energiepreise'!$B$4:$F$17,5,FALSE),"")</f>
        <v/>
      </c>
      <c r="AE150" t="str">
        <f t="shared" si="46"/>
        <v/>
      </c>
    </row>
    <row r="151" spans="1:31" x14ac:dyDescent="0.2">
      <c r="A151">
        <v>147</v>
      </c>
      <c r="B151" t="str">
        <f>IF('EINGABE Straßenbeleuchtung'!C154="","",'EINGABE Straßenbeleuchtung'!C154)</f>
        <v/>
      </c>
      <c r="C151" t="str">
        <f>IF('EINGABE Straßenbeleuchtung'!D154="","",'EINGABE Straßenbeleuchtung'!D154)</f>
        <v/>
      </c>
      <c r="D151" t="str">
        <f>IF('EINGABE Straßenbeleuchtung'!E154="","",'EINGABE Straßenbeleuchtung'!E154)</f>
        <v/>
      </c>
      <c r="E151" t="str">
        <f>IF('EINGABE Straßenbeleuchtung'!F154="","",'EINGABE Straßenbeleuchtung'!F154)</f>
        <v/>
      </c>
      <c r="F151" t="e">
        <f>VLOOKUP(C151,Hilftabelle!$A$2:$B$8,2,0)</f>
        <v>#N/A</v>
      </c>
      <c r="G151" t="e">
        <f>VLOOKUP(D151,Hilftabelle!$C$2:$D$6,2,0)</f>
        <v>#N/A</v>
      </c>
      <c r="H151" t="e">
        <f t="shared" si="33"/>
        <v>#N/A</v>
      </c>
      <c r="I151" t="str">
        <f t="shared" si="34"/>
        <v/>
      </c>
      <c r="J151" s="42" t="str">
        <f>IF('EINGABE Straßenbeleuchtung'!H154="","",'EINGABE Straßenbeleuchtung'!H154)</f>
        <v/>
      </c>
      <c r="K151" s="42" t="str">
        <f>IF('EINGABE Straßenbeleuchtung'!I154="","",'EINGABE Straßenbeleuchtung'!I154)</f>
        <v/>
      </c>
      <c r="L151" t="str">
        <f t="shared" si="35"/>
        <v/>
      </c>
      <c r="M151" t="str">
        <f>IF('EINGABE Straßenbeleuchtung'!K154="","",'EINGABE Straßenbeleuchtung'!K154)</f>
        <v/>
      </c>
      <c r="N151" s="37" t="str">
        <f t="shared" si="36"/>
        <v/>
      </c>
      <c r="O151" s="37" t="str">
        <f t="shared" si="37"/>
        <v/>
      </c>
      <c r="P151" s="120" t="str">
        <f t="shared" si="38"/>
        <v/>
      </c>
      <c r="Q151" s="120" t="str">
        <f t="shared" si="32"/>
        <v/>
      </c>
      <c r="R151" s="120" t="e">
        <f t="shared" si="39"/>
        <v>#N/A</v>
      </c>
      <c r="S151" t="str">
        <f>IF('EINGABE Straßenbeleuchtung'!L154="","",'EINGABE Straßenbeleuchtung'!L154)</f>
        <v/>
      </c>
      <c r="T151" t="str">
        <f t="shared" si="40"/>
        <v/>
      </c>
      <c r="U151" s="133" t="str">
        <f t="shared" si="41"/>
        <v/>
      </c>
      <c r="V151" s="120" t="str">
        <f t="shared" si="42"/>
        <v/>
      </c>
      <c r="W151" s="35" t="str">
        <f t="shared" si="43"/>
        <v/>
      </c>
      <c r="X151" s="35" t="str">
        <f>IF('EINGABE Straßenbeleuchtung'!J154="","",'EINGABE Straßenbeleuchtung'!J154)</f>
        <v/>
      </c>
      <c r="Y151" t="str">
        <f>IF(X151="","",VLOOKUP(X151,'Hilfswerte Energiepreise'!$B$24:$F$26,2,FALSE))</f>
        <v/>
      </c>
      <c r="Z151" t="str">
        <f>IF(X151="","",VLOOKUP(X151,'Hilfswerte Energiepreise'!$B$24:$F$26,3,FALSE))</f>
        <v/>
      </c>
      <c r="AA151" t="str">
        <f>IF(X151="","",VLOOKUP(X151,'Hilfswerte Energiepreise'!$B$24:$F$26,4,FALSE))</f>
        <v/>
      </c>
      <c r="AB151" t="str">
        <f t="shared" si="44"/>
        <v/>
      </c>
      <c r="AC151" t="str">
        <f t="shared" si="45"/>
        <v/>
      </c>
      <c r="AD151" t="str">
        <f>IFERROR(VLOOKUP(X151,'Hilfswerte Energiepreise'!$B$4:$F$17,5,FALSE),"")</f>
        <v/>
      </c>
      <c r="AE151" t="str">
        <f t="shared" si="46"/>
        <v/>
      </c>
    </row>
    <row r="152" spans="1:31" x14ac:dyDescent="0.2">
      <c r="A152">
        <v>148</v>
      </c>
      <c r="B152" t="str">
        <f>IF('EINGABE Straßenbeleuchtung'!C155="","",'EINGABE Straßenbeleuchtung'!C155)</f>
        <v/>
      </c>
      <c r="C152" t="str">
        <f>IF('EINGABE Straßenbeleuchtung'!D155="","",'EINGABE Straßenbeleuchtung'!D155)</f>
        <v/>
      </c>
      <c r="D152" t="str">
        <f>IF('EINGABE Straßenbeleuchtung'!E155="","",'EINGABE Straßenbeleuchtung'!E155)</f>
        <v/>
      </c>
      <c r="E152" t="str">
        <f>IF('EINGABE Straßenbeleuchtung'!F155="","",'EINGABE Straßenbeleuchtung'!F155)</f>
        <v/>
      </c>
      <c r="F152" t="e">
        <f>VLOOKUP(C152,Hilftabelle!$A$2:$B$8,2,0)</f>
        <v>#N/A</v>
      </c>
      <c r="G152" t="e">
        <f>VLOOKUP(D152,Hilftabelle!$C$2:$D$6,2,0)</f>
        <v>#N/A</v>
      </c>
      <c r="H152" t="e">
        <f t="shared" si="33"/>
        <v>#N/A</v>
      </c>
      <c r="I152" t="str">
        <f t="shared" si="34"/>
        <v/>
      </c>
      <c r="J152" s="42" t="str">
        <f>IF('EINGABE Straßenbeleuchtung'!H155="","",'EINGABE Straßenbeleuchtung'!H155)</f>
        <v/>
      </c>
      <c r="K152" s="42" t="str">
        <f>IF('EINGABE Straßenbeleuchtung'!I155="","",'EINGABE Straßenbeleuchtung'!I155)</f>
        <v/>
      </c>
      <c r="L152" t="str">
        <f t="shared" si="35"/>
        <v/>
      </c>
      <c r="M152" t="str">
        <f>IF('EINGABE Straßenbeleuchtung'!K155="","",'EINGABE Straßenbeleuchtung'!K155)</f>
        <v/>
      </c>
      <c r="N152" s="37" t="str">
        <f t="shared" si="36"/>
        <v/>
      </c>
      <c r="O152" s="37" t="str">
        <f t="shared" si="37"/>
        <v/>
      </c>
      <c r="P152" s="120" t="str">
        <f t="shared" si="38"/>
        <v/>
      </c>
      <c r="Q152" s="120" t="str">
        <f t="shared" si="32"/>
        <v/>
      </c>
      <c r="R152" s="120" t="e">
        <f t="shared" si="39"/>
        <v>#N/A</v>
      </c>
      <c r="S152" t="str">
        <f>IF('EINGABE Straßenbeleuchtung'!L155="","",'EINGABE Straßenbeleuchtung'!L155)</f>
        <v/>
      </c>
      <c r="T152" t="str">
        <f t="shared" si="40"/>
        <v/>
      </c>
      <c r="U152" s="133" t="str">
        <f t="shared" si="41"/>
        <v/>
      </c>
      <c r="V152" s="120" t="str">
        <f t="shared" si="42"/>
        <v/>
      </c>
      <c r="W152" s="35" t="str">
        <f t="shared" si="43"/>
        <v/>
      </c>
      <c r="X152" s="35" t="str">
        <f>IF('EINGABE Straßenbeleuchtung'!J155="","",'EINGABE Straßenbeleuchtung'!J155)</f>
        <v/>
      </c>
      <c r="Y152" t="str">
        <f>IF(X152="","",VLOOKUP(X152,'Hilfswerte Energiepreise'!$B$24:$F$26,2,FALSE))</f>
        <v/>
      </c>
      <c r="Z152" t="str">
        <f>IF(X152="","",VLOOKUP(X152,'Hilfswerte Energiepreise'!$B$24:$F$26,3,FALSE))</f>
        <v/>
      </c>
      <c r="AA152" t="str">
        <f>IF(X152="","",VLOOKUP(X152,'Hilfswerte Energiepreise'!$B$24:$F$26,4,FALSE))</f>
        <v/>
      </c>
      <c r="AB152" t="str">
        <f t="shared" si="44"/>
        <v/>
      </c>
      <c r="AC152" t="str">
        <f t="shared" si="45"/>
        <v/>
      </c>
      <c r="AD152" t="str">
        <f>IFERROR(VLOOKUP(X152,'Hilfswerte Energiepreise'!$B$4:$F$17,5,FALSE),"")</f>
        <v/>
      </c>
      <c r="AE152" t="str">
        <f t="shared" si="46"/>
        <v/>
      </c>
    </row>
    <row r="153" spans="1:31" x14ac:dyDescent="0.2">
      <c r="A153">
        <v>149</v>
      </c>
      <c r="B153" t="str">
        <f>IF('EINGABE Straßenbeleuchtung'!C156="","",'EINGABE Straßenbeleuchtung'!C156)</f>
        <v/>
      </c>
      <c r="C153" t="str">
        <f>IF('EINGABE Straßenbeleuchtung'!D156="","",'EINGABE Straßenbeleuchtung'!D156)</f>
        <v/>
      </c>
      <c r="D153" t="str">
        <f>IF('EINGABE Straßenbeleuchtung'!E156="","",'EINGABE Straßenbeleuchtung'!E156)</f>
        <v/>
      </c>
      <c r="E153" t="str">
        <f>IF('EINGABE Straßenbeleuchtung'!F156="","",'EINGABE Straßenbeleuchtung'!F156)</f>
        <v/>
      </c>
      <c r="F153" t="e">
        <f>VLOOKUP(C153,Hilftabelle!$A$2:$B$8,2,0)</f>
        <v>#N/A</v>
      </c>
      <c r="G153" t="e">
        <f>VLOOKUP(D153,Hilftabelle!$C$2:$D$6,2,0)</f>
        <v>#N/A</v>
      </c>
      <c r="H153" t="e">
        <f t="shared" si="33"/>
        <v>#N/A</v>
      </c>
      <c r="I153" t="str">
        <f t="shared" si="34"/>
        <v/>
      </c>
      <c r="J153" s="42" t="str">
        <f>IF('EINGABE Straßenbeleuchtung'!H156="","",'EINGABE Straßenbeleuchtung'!H156)</f>
        <v/>
      </c>
      <c r="K153" s="42" t="str">
        <f>IF('EINGABE Straßenbeleuchtung'!I156="","",'EINGABE Straßenbeleuchtung'!I156)</f>
        <v/>
      </c>
      <c r="L153" t="str">
        <f t="shared" si="35"/>
        <v/>
      </c>
      <c r="M153" t="str">
        <f>IF('EINGABE Straßenbeleuchtung'!K156="","",'EINGABE Straßenbeleuchtung'!K156)</f>
        <v/>
      </c>
      <c r="N153" s="37" t="str">
        <f t="shared" si="36"/>
        <v/>
      </c>
      <c r="O153" s="37" t="str">
        <f t="shared" si="37"/>
        <v/>
      </c>
      <c r="P153" s="120" t="str">
        <f t="shared" si="38"/>
        <v/>
      </c>
      <c r="Q153" s="120" t="str">
        <f t="shared" si="32"/>
        <v/>
      </c>
      <c r="R153" s="120" t="e">
        <f t="shared" si="39"/>
        <v>#N/A</v>
      </c>
      <c r="S153" t="str">
        <f>IF('EINGABE Straßenbeleuchtung'!L156="","",'EINGABE Straßenbeleuchtung'!L156)</f>
        <v/>
      </c>
      <c r="T153" t="str">
        <f t="shared" si="40"/>
        <v/>
      </c>
      <c r="U153" s="133" t="str">
        <f t="shared" si="41"/>
        <v/>
      </c>
      <c r="V153" s="120" t="str">
        <f t="shared" si="42"/>
        <v/>
      </c>
      <c r="W153" s="35" t="str">
        <f t="shared" si="43"/>
        <v/>
      </c>
      <c r="X153" s="35" t="str">
        <f>IF('EINGABE Straßenbeleuchtung'!J156="","",'EINGABE Straßenbeleuchtung'!J156)</f>
        <v/>
      </c>
      <c r="Y153" t="str">
        <f>IF(X153="","",VLOOKUP(X153,'Hilfswerte Energiepreise'!$B$24:$F$26,2,FALSE))</f>
        <v/>
      </c>
      <c r="Z153" t="str">
        <f>IF(X153="","",VLOOKUP(X153,'Hilfswerte Energiepreise'!$B$24:$F$26,3,FALSE))</f>
        <v/>
      </c>
      <c r="AA153" t="str">
        <f>IF(X153="","",VLOOKUP(X153,'Hilfswerte Energiepreise'!$B$24:$F$26,4,FALSE))</f>
        <v/>
      </c>
      <c r="AB153" t="str">
        <f t="shared" si="44"/>
        <v/>
      </c>
      <c r="AC153" t="str">
        <f t="shared" si="45"/>
        <v/>
      </c>
      <c r="AD153" t="str">
        <f>IFERROR(VLOOKUP(X153,'Hilfswerte Energiepreise'!$B$4:$F$17,5,FALSE),"")</f>
        <v/>
      </c>
      <c r="AE153" t="str">
        <f t="shared" si="46"/>
        <v/>
      </c>
    </row>
    <row r="154" spans="1:31" x14ac:dyDescent="0.2">
      <c r="A154">
        <v>150</v>
      </c>
      <c r="B154" t="str">
        <f>IF('EINGABE Straßenbeleuchtung'!C157="","",'EINGABE Straßenbeleuchtung'!C157)</f>
        <v/>
      </c>
      <c r="C154" t="str">
        <f>IF('EINGABE Straßenbeleuchtung'!D157="","",'EINGABE Straßenbeleuchtung'!D157)</f>
        <v/>
      </c>
      <c r="D154" t="str">
        <f>IF('EINGABE Straßenbeleuchtung'!E157="","",'EINGABE Straßenbeleuchtung'!E157)</f>
        <v/>
      </c>
      <c r="E154" t="str">
        <f>IF('EINGABE Straßenbeleuchtung'!F157="","",'EINGABE Straßenbeleuchtung'!F157)</f>
        <v/>
      </c>
      <c r="F154" t="e">
        <f>VLOOKUP(C154,Hilftabelle!$A$2:$B$8,2,0)</f>
        <v>#N/A</v>
      </c>
      <c r="G154" t="e">
        <f>VLOOKUP(D154,Hilftabelle!$C$2:$D$6,2,0)</f>
        <v>#N/A</v>
      </c>
      <c r="H154" t="e">
        <f t="shared" si="33"/>
        <v>#N/A</v>
      </c>
      <c r="I154" t="str">
        <f t="shared" si="34"/>
        <v/>
      </c>
      <c r="J154" s="42" t="str">
        <f>IF('EINGABE Straßenbeleuchtung'!H157="","",'EINGABE Straßenbeleuchtung'!H157)</f>
        <v/>
      </c>
      <c r="K154" s="42" t="str">
        <f>IF('EINGABE Straßenbeleuchtung'!I157="","",'EINGABE Straßenbeleuchtung'!I157)</f>
        <v/>
      </c>
      <c r="L154" t="str">
        <f t="shared" si="35"/>
        <v/>
      </c>
      <c r="M154" t="str">
        <f>IF('EINGABE Straßenbeleuchtung'!K157="","",'EINGABE Straßenbeleuchtung'!K157)</f>
        <v/>
      </c>
      <c r="N154" s="37" t="str">
        <f t="shared" si="36"/>
        <v/>
      </c>
      <c r="O154" s="37" t="str">
        <f t="shared" si="37"/>
        <v/>
      </c>
      <c r="P154" s="120" t="str">
        <f t="shared" si="38"/>
        <v/>
      </c>
      <c r="Q154" s="120" t="str">
        <f t="shared" si="32"/>
        <v/>
      </c>
      <c r="R154" s="120" t="e">
        <f t="shared" si="39"/>
        <v>#N/A</v>
      </c>
      <c r="S154" t="str">
        <f>IF('EINGABE Straßenbeleuchtung'!L157="","",'EINGABE Straßenbeleuchtung'!L157)</f>
        <v/>
      </c>
      <c r="T154" t="str">
        <f t="shared" si="40"/>
        <v/>
      </c>
      <c r="U154" s="133" t="str">
        <f t="shared" si="41"/>
        <v/>
      </c>
      <c r="V154" s="120" t="str">
        <f t="shared" si="42"/>
        <v/>
      </c>
      <c r="W154" s="35" t="str">
        <f t="shared" si="43"/>
        <v/>
      </c>
      <c r="X154" s="35" t="str">
        <f>IF('EINGABE Straßenbeleuchtung'!J157="","",'EINGABE Straßenbeleuchtung'!J157)</f>
        <v/>
      </c>
      <c r="Y154" t="str">
        <f>IF(X154="","",VLOOKUP(X154,'Hilfswerte Energiepreise'!$B$24:$F$26,2,FALSE))</f>
        <v/>
      </c>
      <c r="Z154" t="str">
        <f>IF(X154="","",VLOOKUP(X154,'Hilfswerte Energiepreise'!$B$24:$F$26,3,FALSE))</f>
        <v/>
      </c>
      <c r="AA154" t="str">
        <f>IF(X154="","",VLOOKUP(X154,'Hilfswerte Energiepreise'!$B$24:$F$26,4,FALSE))</f>
        <v/>
      </c>
      <c r="AB154" t="str">
        <f t="shared" si="44"/>
        <v/>
      </c>
      <c r="AC154" t="str">
        <f t="shared" si="45"/>
        <v/>
      </c>
      <c r="AD154" t="str">
        <f>IFERROR(VLOOKUP(X154,'Hilfswerte Energiepreise'!$B$4:$F$17,5,FALSE),"")</f>
        <v/>
      </c>
      <c r="AE154" t="str">
        <f t="shared" si="46"/>
        <v/>
      </c>
    </row>
  </sheetData>
  <mergeCells count="1">
    <mergeCell ref="A3:D3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7"/>
  <sheetViews>
    <sheetView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6" sqref="N6"/>
    </sheetView>
  </sheetViews>
  <sheetFormatPr baseColWidth="10" defaultRowHeight="12.75" x14ac:dyDescent="0.2"/>
  <cols>
    <col min="2" max="2" width="16" customWidth="1"/>
    <col min="3" max="3" width="17.125" bestFit="1" customWidth="1"/>
    <col min="4" max="4" width="10.5" bestFit="1" customWidth="1"/>
    <col min="5" max="5" width="6.625" bestFit="1" customWidth="1"/>
    <col min="6" max="6" width="17.25" bestFit="1" customWidth="1"/>
    <col min="8" max="8" width="17.125" bestFit="1" customWidth="1"/>
    <col min="9" max="9" width="10.875" style="72"/>
    <col min="11" max="11" width="17.25" bestFit="1" customWidth="1"/>
    <col min="15" max="15" width="10.875" style="72"/>
  </cols>
  <sheetData>
    <row r="1" spans="1:31" x14ac:dyDescent="0.2">
      <c r="A1" t="s">
        <v>11</v>
      </c>
      <c r="D1" s="72"/>
      <c r="E1" s="72"/>
      <c r="H1" s="58" t="s">
        <v>41</v>
      </c>
      <c r="I1" s="53">
        <v>3883</v>
      </c>
      <c r="J1" t="s">
        <v>40</v>
      </c>
      <c r="K1" s="26" t="s">
        <v>39</v>
      </c>
    </row>
    <row r="2" spans="1:31" x14ac:dyDescent="0.2">
      <c r="H2" s="85"/>
      <c r="I2" s="98"/>
      <c r="J2" s="85"/>
      <c r="K2" s="85"/>
    </row>
    <row r="3" spans="1:31" x14ac:dyDescent="0.2">
      <c r="B3" s="32"/>
    </row>
    <row r="4" spans="1:31" x14ac:dyDescent="0.2">
      <c r="C4" s="27" t="s">
        <v>152</v>
      </c>
      <c r="D4" s="27" t="s">
        <v>153</v>
      </c>
      <c r="E4" s="27" t="s">
        <v>154</v>
      </c>
      <c r="F4" s="27" t="s">
        <v>155</v>
      </c>
      <c r="G4" s="27" t="s">
        <v>156</v>
      </c>
      <c r="H4" s="27" t="s">
        <v>157</v>
      </c>
      <c r="I4" s="27" t="s">
        <v>158</v>
      </c>
      <c r="J4" s="27" t="s">
        <v>159</v>
      </c>
      <c r="K4" s="27" t="s">
        <v>10</v>
      </c>
      <c r="L4" s="27" t="s">
        <v>160</v>
      </c>
      <c r="M4" s="27" t="s">
        <v>57</v>
      </c>
      <c r="N4" s="27" t="s">
        <v>161</v>
      </c>
      <c r="O4" s="27" t="s">
        <v>162</v>
      </c>
      <c r="P4" s="27" t="s">
        <v>9</v>
      </c>
      <c r="Q4" s="27" t="s">
        <v>163</v>
      </c>
      <c r="R4" s="27" t="s">
        <v>164</v>
      </c>
      <c r="S4" s="27" t="s">
        <v>165</v>
      </c>
      <c r="T4" s="27" t="s">
        <v>166</v>
      </c>
      <c r="U4" s="27" t="s">
        <v>167</v>
      </c>
      <c r="V4" s="27" t="s">
        <v>168</v>
      </c>
      <c r="W4" s="27" t="s">
        <v>169</v>
      </c>
      <c r="X4" s="27" t="s">
        <v>170</v>
      </c>
      <c r="Y4" s="27" t="s">
        <v>171</v>
      </c>
      <c r="Z4" s="27" t="s">
        <v>172</v>
      </c>
      <c r="AA4" s="27" t="s">
        <v>173</v>
      </c>
      <c r="AB4" s="27" t="s">
        <v>174</v>
      </c>
      <c r="AC4" s="27" t="s">
        <v>175</v>
      </c>
      <c r="AD4" s="27" t="s">
        <v>176</v>
      </c>
      <c r="AE4" s="27" t="s">
        <v>177</v>
      </c>
    </row>
    <row r="5" spans="1:31" s="27" customFormat="1" x14ac:dyDescent="0.2">
      <c r="B5" s="32" t="s">
        <v>43</v>
      </c>
      <c r="C5" s="124">
        <v>3875.7</v>
      </c>
      <c r="D5" s="124">
        <v>4397.0999999999995</v>
      </c>
      <c r="E5" s="124">
        <v>3885.2</v>
      </c>
      <c r="F5" s="124">
        <v>6058.5854761904784</v>
      </c>
      <c r="G5" s="95">
        <v>3857.8</v>
      </c>
      <c r="H5" s="95">
        <v>4836.7000000000007</v>
      </c>
      <c r="I5" s="99">
        <v>4032.1000000000004</v>
      </c>
      <c r="J5" s="95">
        <v>3449.8069264069259</v>
      </c>
      <c r="K5" s="95">
        <v>3576.8999999999996</v>
      </c>
      <c r="L5" s="95">
        <v>3362.2638888888878</v>
      </c>
      <c r="M5" s="95">
        <v>5812.9346153846145</v>
      </c>
      <c r="N5" s="95">
        <v>3632</v>
      </c>
      <c r="O5" s="99">
        <v>3794.9424242424234</v>
      </c>
      <c r="P5" s="95">
        <v>3728.8999999999996</v>
      </c>
      <c r="Q5" s="95">
        <v>3609.6166666666672</v>
      </c>
      <c r="R5" s="95">
        <v>3543.8</v>
      </c>
      <c r="S5" s="95">
        <v>3600</v>
      </c>
      <c r="T5" s="95">
        <v>3507.3000000000006</v>
      </c>
      <c r="U5" s="95">
        <v>3486.5</v>
      </c>
      <c r="V5" s="95">
        <v>3868.7</v>
      </c>
      <c r="W5" s="95">
        <v>3772.6000000000004</v>
      </c>
      <c r="X5" s="95">
        <v>4420.8999999999996</v>
      </c>
      <c r="Y5" s="95">
        <v>3754.860238095237</v>
      </c>
      <c r="Z5" s="95">
        <v>3664.0999999999995</v>
      </c>
      <c r="AA5" s="95">
        <v>3523.8</v>
      </c>
      <c r="AB5" s="95">
        <v>3930.1</v>
      </c>
      <c r="AC5" s="95">
        <v>4106.4000000000005</v>
      </c>
      <c r="AD5" s="95">
        <v>4103.0999999999995</v>
      </c>
      <c r="AE5" s="95">
        <v>5114.5999999999995</v>
      </c>
    </row>
    <row r="6" spans="1:31" x14ac:dyDescent="0.2">
      <c r="A6" s="86"/>
      <c r="B6" s="34">
        <v>40909</v>
      </c>
      <c r="C6" s="31">
        <v>574</v>
      </c>
      <c r="D6" s="31">
        <v>628.89999999999986</v>
      </c>
      <c r="E6" s="31">
        <v>605.20000000000005</v>
      </c>
      <c r="F6" s="31">
        <v>697.1</v>
      </c>
      <c r="G6" s="54">
        <v>590.39999999999986</v>
      </c>
      <c r="H6" s="37">
        <v>658.09999999999991</v>
      </c>
      <c r="I6" s="86">
        <v>588.19999999999993</v>
      </c>
      <c r="J6" s="37">
        <v>532.5</v>
      </c>
      <c r="K6" s="37">
        <v>569.5</v>
      </c>
      <c r="L6" s="37">
        <v>532.60000000000014</v>
      </c>
      <c r="M6" s="37">
        <v>759.49999999999989</v>
      </c>
      <c r="N6" s="37">
        <v>549.4</v>
      </c>
      <c r="O6" s="86">
        <v>583.90000000000009</v>
      </c>
      <c r="P6" s="37">
        <v>600.4</v>
      </c>
      <c r="Q6" s="37">
        <v>569.59999999999991</v>
      </c>
      <c r="R6" s="37">
        <v>555.09999999999991</v>
      </c>
      <c r="S6" s="37">
        <v>588.69999999999993</v>
      </c>
      <c r="T6" s="37">
        <v>555.9</v>
      </c>
      <c r="U6" s="37">
        <v>548.00000000000011</v>
      </c>
      <c r="V6" s="37">
        <v>598.09999999999991</v>
      </c>
      <c r="W6" s="37">
        <v>576.89999999999986</v>
      </c>
      <c r="X6" s="37">
        <v>640.90000000000009</v>
      </c>
      <c r="Y6" s="37">
        <v>584.00000000000011</v>
      </c>
      <c r="Z6" s="37">
        <v>582.20000000000016</v>
      </c>
      <c r="AA6" s="37">
        <v>558.4</v>
      </c>
      <c r="AB6" s="37">
        <v>584.50000000000011</v>
      </c>
      <c r="AC6" s="37">
        <v>609.30000000000007</v>
      </c>
      <c r="AD6" s="37">
        <v>607.70000000000005</v>
      </c>
      <c r="AE6" s="37">
        <v>706.5</v>
      </c>
    </row>
    <row r="7" spans="1:31" x14ac:dyDescent="0.2">
      <c r="A7" s="72"/>
      <c r="B7" s="34">
        <v>40940</v>
      </c>
      <c r="C7" s="31">
        <v>707.59999999999991</v>
      </c>
      <c r="D7" s="31">
        <v>754.39999999999986</v>
      </c>
      <c r="E7" s="31">
        <v>706.5</v>
      </c>
      <c r="F7" s="31">
        <v>793.7</v>
      </c>
      <c r="G7" s="54">
        <v>709.5999999999998</v>
      </c>
      <c r="H7" s="37">
        <v>788.6</v>
      </c>
      <c r="I7" s="86">
        <v>712.50000000000011</v>
      </c>
      <c r="J7" s="37">
        <v>656.5999999999998</v>
      </c>
      <c r="K7" s="37">
        <v>680.3</v>
      </c>
      <c r="L7" s="37">
        <v>650.29999999999995</v>
      </c>
      <c r="M7" s="37">
        <v>831.3000000000003</v>
      </c>
      <c r="N7" s="37">
        <v>667.30000000000018</v>
      </c>
      <c r="O7" s="86">
        <v>690.39999999999964</v>
      </c>
      <c r="P7" s="37">
        <v>696.00000000000011</v>
      </c>
      <c r="Q7" s="37">
        <v>680.99999999999977</v>
      </c>
      <c r="R7" s="37">
        <v>657.5</v>
      </c>
      <c r="S7" s="37">
        <v>691.8</v>
      </c>
      <c r="T7" s="37">
        <v>666.79999999999973</v>
      </c>
      <c r="U7" s="37">
        <v>658.69999999999993</v>
      </c>
      <c r="V7" s="37">
        <v>705.80000000000007</v>
      </c>
      <c r="W7" s="37">
        <v>709.29999999999984</v>
      </c>
      <c r="X7" s="37">
        <v>755.99999999999989</v>
      </c>
      <c r="Y7" s="37">
        <v>689.1</v>
      </c>
      <c r="Z7" s="37">
        <v>686.39999999999986</v>
      </c>
      <c r="AA7" s="37">
        <v>662.00000000000011</v>
      </c>
      <c r="AB7" s="37">
        <v>714.1</v>
      </c>
      <c r="AC7" s="37">
        <v>723.70000000000027</v>
      </c>
      <c r="AD7" s="37">
        <v>735.10000000000025</v>
      </c>
      <c r="AE7" s="37">
        <v>798.69999999999993</v>
      </c>
    </row>
    <row r="8" spans="1:31" s="72" customFormat="1" x14ac:dyDescent="0.2">
      <c r="B8" s="34">
        <v>40969</v>
      </c>
      <c r="C8" s="55">
        <v>432.09999999999991</v>
      </c>
      <c r="D8" s="55">
        <v>466.00000000000011</v>
      </c>
      <c r="E8" s="55">
        <v>441.3</v>
      </c>
      <c r="F8" s="55">
        <v>523.6</v>
      </c>
      <c r="G8" s="87">
        <v>420</v>
      </c>
      <c r="H8" s="86">
        <v>512.89999999999986</v>
      </c>
      <c r="I8" s="86">
        <v>440.80000000000007</v>
      </c>
      <c r="J8" s="86">
        <v>391.79999999999995</v>
      </c>
      <c r="K8" s="86">
        <v>399.59999999999991</v>
      </c>
      <c r="L8" s="86">
        <v>381.30000000000007</v>
      </c>
      <c r="M8" s="86">
        <v>570.70000000000005</v>
      </c>
      <c r="N8" s="86">
        <v>402.80000000000007</v>
      </c>
      <c r="O8" s="86">
        <v>411.7</v>
      </c>
      <c r="P8" s="86">
        <v>420.30000000000007</v>
      </c>
      <c r="Q8" s="86">
        <v>406.79999999999995</v>
      </c>
      <c r="R8" s="86">
        <v>394.29999999999995</v>
      </c>
      <c r="S8" s="86">
        <v>401.40000000000015</v>
      </c>
      <c r="T8" s="86">
        <v>386.00000000000011</v>
      </c>
      <c r="U8" s="86">
        <v>384.99999999999994</v>
      </c>
      <c r="V8" s="86">
        <v>429.20000000000005</v>
      </c>
      <c r="W8" s="86">
        <v>410.9</v>
      </c>
      <c r="X8" s="86">
        <v>469.9</v>
      </c>
      <c r="Y8" s="86">
        <v>422</v>
      </c>
      <c r="Z8" s="86">
        <v>396.59999999999997</v>
      </c>
      <c r="AA8" s="86">
        <v>390.59999999999997</v>
      </c>
      <c r="AB8" s="86">
        <v>425.59999999999991</v>
      </c>
      <c r="AC8" s="86">
        <v>462.8</v>
      </c>
      <c r="AD8" s="86">
        <v>437.39999999999992</v>
      </c>
      <c r="AE8" s="86">
        <v>530.19999999999993</v>
      </c>
    </row>
    <row r="9" spans="1:31" s="72" customFormat="1" x14ac:dyDescent="0.2">
      <c r="B9" s="34">
        <v>41000</v>
      </c>
      <c r="C9" s="55">
        <v>348.9</v>
      </c>
      <c r="D9" s="55">
        <v>390.29999999999995</v>
      </c>
      <c r="E9" s="55">
        <v>340.70000000000005</v>
      </c>
      <c r="F9" s="55">
        <v>462.79999999999995</v>
      </c>
      <c r="G9" s="87">
        <v>344.59999999999997</v>
      </c>
      <c r="H9" s="86">
        <v>427.20000000000005</v>
      </c>
      <c r="I9" s="86">
        <v>346.1</v>
      </c>
      <c r="J9" s="86">
        <v>298.80000000000007</v>
      </c>
      <c r="K9" s="86">
        <v>316.09999999999997</v>
      </c>
      <c r="L9" s="86">
        <v>292.39999999999998</v>
      </c>
      <c r="M9" s="86">
        <v>511.2</v>
      </c>
      <c r="N9" s="86">
        <v>314.19999999999987</v>
      </c>
      <c r="O9" s="86">
        <v>332.20000000000005</v>
      </c>
      <c r="P9" s="86">
        <v>325.3</v>
      </c>
      <c r="Q9" s="86">
        <v>315.39999999999998</v>
      </c>
      <c r="R9" s="86">
        <v>315.30000000000007</v>
      </c>
      <c r="S9" s="86">
        <v>316.10000000000002</v>
      </c>
      <c r="T9" s="86">
        <v>314.99999999999994</v>
      </c>
      <c r="U9" s="86">
        <v>315.49999999999994</v>
      </c>
      <c r="V9" s="86">
        <v>335.5</v>
      </c>
      <c r="W9" s="86">
        <v>338.59999999999997</v>
      </c>
      <c r="X9" s="86">
        <v>398.30000000000007</v>
      </c>
      <c r="Y9" s="86">
        <v>327.30000000000007</v>
      </c>
      <c r="Z9" s="86">
        <v>330.40000000000003</v>
      </c>
      <c r="AA9" s="86">
        <v>315.80000000000007</v>
      </c>
      <c r="AB9" s="86">
        <v>353.40000000000003</v>
      </c>
      <c r="AC9" s="86">
        <v>360.3</v>
      </c>
      <c r="AD9" s="86">
        <v>368.7999999999999</v>
      </c>
      <c r="AE9" s="86">
        <v>453.60000000000008</v>
      </c>
    </row>
    <row r="10" spans="1:31" s="72" customFormat="1" x14ac:dyDescent="0.2">
      <c r="B10" s="34">
        <v>41030</v>
      </c>
      <c r="C10" s="55">
        <v>153.9</v>
      </c>
      <c r="D10" s="55">
        <v>178.4</v>
      </c>
      <c r="E10" s="55">
        <v>145.69999999999999</v>
      </c>
      <c r="F10" s="55">
        <v>250.89999999999995</v>
      </c>
      <c r="G10" s="87">
        <v>148.6</v>
      </c>
      <c r="H10" s="86">
        <v>244.5</v>
      </c>
      <c r="I10" s="86">
        <v>164.60000000000002</v>
      </c>
      <c r="J10" s="86">
        <v>97.8</v>
      </c>
      <c r="K10" s="86">
        <v>112.60000000000001</v>
      </c>
      <c r="L10" s="86">
        <v>94.8</v>
      </c>
      <c r="M10" s="86">
        <v>323.7</v>
      </c>
      <c r="N10" s="86">
        <v>124.9</v>
      </c>
      <c r="O10" s="86">
        <v>139.39999999999998</v>
      </c>
      <c r="P10" s="86">
        <v>122</v>
      </c>
      <c r="Q10" s="86">
        <v>115</v>
      </c>
      <c r="R10" s="86">
        <v>116.9</v>
      </c>
      <c r="S10" s="86">
        <v>118.1</v>
      </c>
      <c r="T10" s="86">
        <v>115.39999999999998</v>
      </c>
      <c r="U10" s="86">
        <v>113.6</v>
      </c>
      <c r="V10" s="86">
        <v>128.20000000000002</v>
      </c>
      <c r="W10" s="86">
        <v>150.70000000000002</v>
      </c>
      <c r="X10" s="86">
        <v>195.89999999999995</v>
      </c>
      <c r="Y10" s="86">
        <v>129.69999999999999</v>
      </c>
      <c r="Z10" s="86">
        <v>133.4</v>
      </c>
      <c r="AA10" s="86">
        <v>117.00000000000001</v>
      </c>
      <c r="AB10" s="86">
        <v>140.59999999999997</v>
      </c>
      <c r="AC10" s="86">
        <v>186.99999999999997</v>
      </c>
      <c r="AD10" s="86">
        <v>165.89999999999998</v>
      </c>
      <c r="AE10" s="86">
        <v>258.30000000000007</v>
      </c>
    </row>
    <row r="11" spans="1:31" s="72" customFormat="1" x14ac:dyDescent="0.2">
      <c r="B11" s="34">
        <v>41061</v>
      </c>
      <c r="C11" s="55">
        <v>101.10000000000001</v>
      </c>
      <c r="D11" s="55">
        <v>122.60000000000001</v>
      </c>
      <c r="E11" s="55">
        <v>86.6</v>
      </c>
      <c r="F11" s="55">
        <v>207.89999999999998</v>
      </c>
      <c r="G11" s="87">
        <v>106.7</v>
      </c>
      <c r="H11" s="86">
        <v>176.2</v>
      </c>
      <c r="I11" s="86">
        <v>106.8</v>
      </c>
      <c r="J11" s="86">
        <v>63.70000000000001</v>
      </c>
      <c r="K11" s="86">
        <v>87.300000000000026</v>
      </c>
      <c r="L11" s="86">
        <v>56.4</v>
      </c>
      <c r="M11" s="86">
        <v>267.60000000000002</v>
      </c>
      <c r="N11" s="86">
        <v>74.800000000000011</v>
      </c>
      <c r="O11" s="86">
        <v>96.2</v>
      </c>
      <c r="P11" s="86">
        <v>79.7</v>
      </c>
      <c r="Q11" s="86">
        <v>74.899999999999991</v>
      </c>
      <c r="R11" s="86">
        <v>66.199999999999989</v>
      </c>
      <c r="S11" s="86">
        <v>79.40000000000002</v>
      </c>
      <c r="T11" s="86">
        <v>82.399999999999991</v>
      </c>
      <c r="U11" s="86">
        <v>65.900000000000006</v>
      </c>
      <c r="V11" s="86">
        <v>96.9</v>
      </c>
      <c r="W11" s="86">
        <v>95.7</v>
      </c>
      <c r="X11" s="86">
        <v>153.60000000000002</v>
      </c>
      <c r="Y11" s="86">
        <v>78.5</v>
      </c>
      <c r="Z11" s="86">
        <v>100.1</v>
      </c>
      <c r="AA11" s="86">
        <v>70.499999999999986</v>
      </c>
      <c r="AB11" s="86">
        <v>100.50000000000001</v>
      </c>
      <c r="AC11" s="86">
        <v>105.00000000000001</v>
      </c>
      <c r="AD11" s="86">
        <v>115.50000000000001</v>
      </c>
      <c r="AE11" s="86">
        <v>213.3</v>
      </c>
    </row>
    <row r="12" spans="1:31" s="72" customFormat="1" x14ac:dyDescent="0.2">
      <c r="B12" s="34">
        <v>41091</v>
      </c>
      <c r="C12" s="55">
        <v>39.4</v>
      </c>
      <c r="D12" s="55">
        <v>76.200000000000017</v>
      </c>
      <c r="E12" s="55">
        <v>29.700000000000003</v>
      </c>
      <c r="F12" s="55">
        <v>155.6</v>
      </c>
      <c r="G12" s="87">
        <v>51.5</v>
      </c>
      <c r="H12" s="86">
        <v>110.30000000000001</v>
      </c>
      <c r="I12" s="86">
        <v>47.7</v>
      </c>
      <c r="J12" s="86">
        <v>0</v>
      </c>
      <c r="K12" s="86">
        <v>16.5</v>
      </c>
      <c r="L12" s="86">
        <v>0</v>
      </c>
      <c r="M12" s="86">
        <v>218.59999999999997</v>
      </c>
      <c r="N12" s="86">
        <v>21.3</v>
      </c>
      <c r="O12" s="86">
        <v>36</v>
      </c>
      <c r="P12" s="86">
        <v>27.9</v>
      </c>
      <c r="Q12" s="86">
        <v>16.700000000000003</v>
      </c>
      <c r="R12" s="86">
        <v>15.8</v>
      </c>
      <c r="S12" s="86">
        <v>22.300000000000004</v>
      </c>
      <c r="T12" s="86">
        <v>21.200000000000003</v>
      </c>
      <c r="U12" s="86">
        <v>21</v>
      </c>
      <c r="V12" s="86">
        <v>35.5</v>
      </c>
      <c r="W12" s="86">
        <v>42.399999999999991</v>
      </c>
      <c r="X12" s="86">
        <v>86.199999999999989</v>
      </c>
      <c r="Y12" s="86">
        <v>21.6</v>
      </c>
      <c r="Z12" s="86">
        <v>34.400000000000006</v>
      </c>
      <c r="AA12" s="86">
        <v>5.1999999999999993</v>
      </c>
      <c r="AB12" s="86">
        <v>44.8</v>
      </c>
      <c r="AC12" s="86">
        <v>42.5</v>
      </c>
      <c r="AD12" s="86">
        <v>56.300000000000004</v>
      </c>
      <c r="AE12" s="86">
        <v>134.1</v>
      </c>
    </row>
    <row r="13" spans="1:31" s="72" customFormat="1" x14ac:dyDescent="0.2">
      <c r="B13" s="34">
        <v>41122</v>
      </c>
      <c r="C13" s="55">
        <v>23.4</v>
      </c>
      <c r="D13" s="55">
        <v>42.9</v>
      </c>
      <c r="E13" s="55">
        <v>41.2</v>
      </c>
      <c r="F13" s="55">
        <v>108.29999999999998</v>
      </c>
      <c r="G13" s="87">
        <v>16.8</v>
      </c>
      <c r="H13" s="86">
        <v>110.2</v>
      </c>
      <c r="I13" s="86">
        <v>50.500000000000007</v>
      </c>
      <c r="J13" s="86">
        <v>0</v>
      </c>
      <c r="K13" s="86">
        <v>0</v>
      </c>
      <c r="L13" s="86">
        <v>0</v>
      </c>
      <c r="M13" s="86">
        <v>173.7</v>
      </c>
      <c r="N13" s="86">
        <v>12</v>
      </c>
      <c r="O13" s="86">
        <v>15.299999999999999</v>
      </c>
      <c r="P13" s="86">
        <v>16.899999999999999</v>
      </c>
      <c r="Q13" s="86">
        <v>11.299999999999999</v>
      </c>
      <c r="R13" s="86">
        <v>10.700000000000001</v>
      </c>
      <c r="S13" s="86">
        <v>16.7</v>
      </c>
      <c r="T13" s="86">
        <v>0</v>
      </c>
      <c r="U13" s="86">
        <v>0</v>
      </c>
      <c r="V13" s="86">
        <v>28.4</v>
      </c>
      <c r="W13" s="86">
        <v>20.9</v>
      </c>
      <c r="X13" s="86">
        <v>71.2</v>
      </c>
      <c r="Y13" s="86">
        <v>11.8</v>
      </c>
      <c r="Z13" s="86">
        <v>10.199999999999999</v>
      </c>
      <c r="AA13" s="86">
        <v>0</v>
      </c>
      <c r="AB13" s="86">
        <v>17</v>
      </c>
      <c r="AC13" s="86">
        <v>57.3</v>
      </c>
      <c r="AD13" s="86">
        <v>24.2</v>
      </c>
      <c r="AE13" s="86">
        <v>113.50000000000003</v>
      </c>
    </row>
    <row r="14" spans="1:31" s="72" customFormat="1" x14ac:dyDescent="0.2">
      <c r="B14" s="34">
        <v>41153</v>
      </c>
      <c r="C14" s="55">
        <v>168</v>
      </c>
      <c r="D14" s="55">
        <v>219.39999999999998</v>
      </c>
      <c r="E14" s="55">
        <v>165.3</v>
      </c>
      <c r="F14" s="55">
        <v>282.29999999999995</v>
      </c>
      <c r="G14" s="87">
        <v>148.29999999999998</v>
      </c>
      <c r="H14" s="86">
        <v>272.2999999999999</v>
      </c>
      <c r="I14" s="86">
        <v>191.6</v>
      </c>
      <c r="J14" s="86">
        <v>103.3</v>
      </c>
      <c r="K14" s="86">
        <v>113.60000000000001</v>
      </c>
      <c r="L14" s="86">
        <v>89.6</v>
      </c>
      <c r="M14" s="86">
        <v>319.30000000000013</v>
      </c>
      <c r="N14" s="86">
        <v>117.1</v>
      </c>
      <c r="O14" s="86">
        <v>153.5</v>
      </c>
      <c r="P14" s="86">
        <v>134.69999999999999</v>
      </c>
      <c r="Q14" s="86">
        <v>106.10000000000001</v>
      </c>
      <c r="R14" s="86">
        <v>105.1</v>
      </c>
      <c r="S14" s="86">
        <v>110.90000000000002</v>
      </c>
      <c r="T14" s="86">
        <v>102.49999999999999</v>
      </c>
      <c r="U14" s="86">
        <v>103.80000000000001</v>
      </c>
      <c r="V14" s="86">
        <v>157.79999999999995</v>
      </c>
      <c r="W14" s="86">
        <v>152.80000000000001</v>
      </c>
      <c r="X14" s="86">
        <v>223.89999999999998</v>
      </c>
      <c r="Y14" s="86">
        <v>124.59999999999998</v>
      </c>
      <c r="Z14" s="86">
        <v>131.30000000000001</v>
      </c>
      <c r="AA14" s="86">
        <v>106.80000000000001</v>
      </c>
      <c r="AB14" s="86">
        <v>185.39999999999998</v>
      </c>
      <c r="AC14" s="86">
        <v>203.19999999999996</v>
      </c>
      <c r="AD14" s="86">
        <v>193.30000000000004</v>
      </c>
      <c r="AE14" s="86">
        <v>279.09999999999997</v>
      </c>
    </row>
    <row r="15" spans="1:31" s="72" customFormat="1" x14ac:dyDescent="0.2">
      <c r="B15" s="34">
        <v>41183</v>
      </c>
      <c r="C15" s="55">
        <v>359.6</v>
      </c>
      <c r="D15" s="55">
        <v>417</v>
      </c>
      <c r="E15" s="55">
        <v>373.3</v>
      </c>
      <c r="F15" s="55">
        <v>450.59999999999997</v>
      </c>
      <c r="G15" s="87">
        <v>353.10000000000014</v>
      </c>
      <c r="H15" s="86">
        <v>450.00000000000006</v>
      </c>
      <c r="I15" s="86">
        <v>395.90000000000003</v>
      </c>
      <c r="J15" s="86">
        <v>321.09999999999997</v>
      </c>
      <c r="K15" s="86">
        <v>348.6</v>
      </c>
      <c r="L15" s="86">
        <v>328.20000000000005</v>
      </c>
      <c r="M15" s="86">
        <v>472.1</v>
      </c>
      <c r="N15" s="86">
        <v>352.30000000000007</v>
      </c>
      <c r="O15" s="86">
        <v>351.90000000000003</v>
      </c>
      <c r="P15" s="86">
        <v>347.60000000000008</v>
      </c>
      <c r="Q15" s="86">
        <v>340.00000000000006</v>
      </c>
      <c r="R15" s="86">
        <v>341.49999999999994</v>
      </c>
      <c r="S15" s="86">
        <v>325.2</v>
      </c>
      <c r="T15" s="86">
        <v>313.20000000000005</v>
      </c>
      <c r="U15" s="86">
        <v>322.59999999999997</v>
      </c>
      <c r="V15" s="86">
        <v>377.39999999999992</v>
      </c>
      <c r="W15" s="86">
        <v>362.80000000000013</v>
      </c>
      <c r="X15" s="86">
        <v>406.1</v>
      </c>
      <c r="Y15" s="86">
        <v>355.9</v>
      </c>
      <c r="Z15" s="86">
        <v>342.00000000000006</v>
      </c>
      <c r="AA15" s="86">
        <v>344.9</v>
      </c>
      <c r="AB15" s="86">
        <v>376.00000000000006</v>
      </c>
      <c r="AC15" s="86">
        <v>398.19999999999987</v>
      </c>
      <c r="AD15" s="86">
        <v>389.59999999999997</v>
      </c>
      <c r="AE15" s="86">
        <v>465.4</v>
      </c>
    </row>
    <row r="16" spans="1:31" s="72" customFormat="1" x14ac:dyDescent="0.2">
      <c r="B16" s="34">
        <v>41214</v>
      </c>
      <c r="C16" s="55">
        <v>457.90000000000009</v>
      </c>
      <c r="D16" s="55">
        <v>501.30000000000007</v>
      </c>
      <c r="E16" s="55">
        <v>433.40000000000003</v>
      </c>
      <c r="F16" s="55">
        <v>543.6</v>
      </c>
      <c r="G16" s="87">
        <v>451.99999999999994</v>
      </c>
      <c r="H16" s="86">
        <v>528.5</v>
      </c>
      <c r="I16" s="86">
        <v>477.8</v>
      </c>
      <c r="J16" s="86">
        <v>406.2</v>
      </c>
      <c r="K16" s="86">
        <v>429.7</v>
      </c>
      <c r="L16" s="86">
        <v>415.1</v>
      </c>
      <c r="M16" s="86">
        <v>550.70000000000005</v>
      </c>
      <c r="N16" s="86">
        <v>449.4</v>
      </c>
      <c r="O16" s="86">
        <v>442.50000000000011</v>
      </c>
      <c r="P16" s="86">
        <v>430.3</v>
      </c>
      <c r="Q16" s="86">
        <v>431.70000000000005</v>
      </c>
      <c r="R16" s="86">
        <v>438.09999999999997</v>
      </c>
      <c r="S16" s="86">
        <v>414.49999999999994</v>
      </c>
      <c r="T16" s="86">
        <v>428.09999999999997</v>
      </c>
      <c r="U16" s="86">
        <v>429</v>
      </c>
      <c r="V16" s="86">
        <v>445.39999999999992</v>
      </c>
      <c r="W16" s="86">
        <v>450.09999999999997</v>
      </c>
      <c r="X16" s="86">
        <v>487.29999999999995</v>
      </c>
      <c r="Y16" s="86">
        <v>445.69999999999993</v>
      </c>
      <c r="Z16" s="86">
        <v>434.99999999999994</v>
      </c>
      <c r="AA16" s="86">
        <v>438.09999999999997</v>
      </c>
      <c r="AB16" s="86">
        <v>457.79999999999995</v>
      </c>
      <c r="AC16" s="86">
        <v>453.39999999999992</v>
      </c>
      <c r="AD16" s="86">
        <v>473.7</v>
      </c>
      <c r="AE16" s="86">
        <v>557.59999999999991</v>
      </c>
    </row>
    <row r="17" spans="1:31" s="72" customFormat="1" x14ac:dyDescent="0.2">
      <c r="B17" s="34">
        <v>41244</v>
      </c>
      <c r="C17" s="55">
        <v>594.30000000000007</v>
      </c>
      <c r="D17" s="55">
        <v>650.40000000000009</v>
      </c>
      <c r="E17" s="55">
        <v>645.4000000000002</v>
      </c>
      <c r="F17" s="55">
        <v>698.99999999999989</v>
      </c>
      <c r="G17" s="87">
        <v>603.19999999999993</v>
      </c>
      <c r="H17" s="86">
        <v>699.49999999999977</v>
      </c>
      <c r="I17" s="86">
        <v>630</v>
      </c>
      <c r="J17" s="86">
        <v>576.89999999999986</v>
      </c>
      <c r="K17" s="86">
        <v>595.29999999999995</v>
      </c>
      <c r="L17" s="86">
        <v>580.0999999999998</v>
      </c>
      <c r="M17" s="86">
        <v>745.59999999999991</v>
      </c>
      <c r="N17" s="86">
        <v>578.4000000000002</v>
      </c>
      <c r="O17" s="86">
        <v>589.29999999999984</v>
      </c>
      <c r="P17" s="86">
        <v>621.19999999999993</v>
      </c>
      <c r="Q17" s="86">
        <v>596.09999999999991</v>
      </c>
      <c r="R17" s="86">
        <v>575.5</v>
      </c>
      <c r="S17" s="86">
        <v>602.89999999999986</v>
      </c>
      <c r="T17" s="86">
        <v>564.6</v>
      </c>
      <c r="U17" s="86">
        <v>560.49999999999989</v>
      </c>
      <c r="V17" s="86">
        <v>646.9</v>
      </c>
      <c r="W17" s="86">
        <v>577.80000000000018</v>
      </c>
      <c r="X17" s="86">
        <v>650.5</v>
      </c>
      <c r="Y17" s="86">
        <v>617.20000000000016</v>
      </c>
      <c r="Z17" s="86">
        <v>582.10000000000014</v>
      </c>
      <c r="AA17" s="86">
        <v>572.70000000000005</v>
      </c>
      <c r="AB17" s="86">
        <v>600.9</v>
      </c>
      <c r="AC17" s="86">
        <v>657.8</v>
      </c>
      <c r="AD17" s="86">
        <v>614.5</v>
      </c>
      <c r="AE17" s="86">
        <v>731.6</v>
      </c>
    </row>
    <row r="18" spans="1:31" s="72" customFormat="1" x14ac:dyDescent="0.2">
      <c r="B18" s="34">
        <v>41275</v>
      </c>
      <c r="C18" s="55">
        <v>643.30000000000007</v>
      </c>
      <c r="D18" s="55">
        <v>683.4</v>
      </c>
      <c r="E18" s="55">
        <v>677.30000000000007</v>
      </c>
      <c r="F18" s="55">
        <v>738.80000000000018</v>
      </c>
      <c r="G18" s="87">
        <v>664.1</v>
      </c>
      <c r="H18" s="86">
        <v>714.50000000000011</v>
      </c>
      <c r="I18" s="86">
        <v>665.49999999999989</v>
      </c>
      <c r="J18" s="86">
        <v>609.6</v>
      </c>
      <c r="K18" s="86">
        <v>642.1</v>
      </c>
      <c r="L18" s="86">
        <v>608.49999999999989</v>
      </c>
      <c r="M18" s="86">
        <v>783.8</v>
      </c>
      <c r="N18" s="86">
        <v>622.9</v>
      </c>
      <c r="O18" s="86">
        <v>648.09999999999991</v>
      </c>
      <c r="P18" s="86">
        <v>668.8</v>
      </c>
      <c r="Q18" s="86">
        <v>636.79999999999995</v>
      </c>
      <c r="R18" s="86">
        <v>621.19999999999982</v>
      </c>
      <c r="S18" s="86">
        <v>657.6</v>
      </c>
      <c r="T18" s="86">
        <v>617</v>
      </c>
      <c r="U18" s="86">
        <v>615.40000000000009</v>
      </c>
      <c r="V18" s="86">
        <v>669.80000000000007</v>
      </c>
      <c r="W18" s="86">
        <v>647</v>
      </c>
      <c r="X18" s="86">
        <v>699.19999999999982</v>
      </c>
      <c r="Y18" s="86">
        <v>648.5</v>
      </c>
      <c r="Z18" s="86">
        <v>650.10000000000014</v>
      </c>
      <c r="AA18" s="86">
        <v>625.20000000000005</v>
      </c>
      <c r="AB18" s="86">
        <v>644.70000000000005</v>
      </c>
      <c r="AC18" s="86">
        <v>675.5</v>
      </c>
      <c r="AD18" s="86">
        <v>673</v>
      </c>
      <c r="AE18" s="86">
        <v>757.7</v>
      </c>
    </row>
    <row r="19" spans="1:31" s="72" customFormat="1" x14ac:dyDescent="0.2">
      <c r="B19" s="34">
        <v>41306</v>
      </c>
      <c r="C19" s="55">
        <v>597.70000000000005</v>
      </c>
      <c r="D19" s="55">
        <v>631.6</v>
      </c>
      <c r="E19" s="55">
        <v>596.90000000000009</v>
      </c>
      <c r="F19" s="55">
        <v>694.79999999999984</v>
      </c>
      <c r="G19" s="87">
        <v>616.1</v>
      </c>
      <c r="H19" s="86">
        <v>662.7</v>
      </c>
      <c r="I19" s="86">
        <v>615.1</v>
      </c>
      <c r="J19" s="86">
        <v>556.20000000000005</v>
      </c>
      <c r="K19" s="86">
        <v>584.6</v>
      </c>
      <c r="L19" s="86">
        <v>554.20000000000005</v>
      </c>
      <c r="M19" s="86">
        <v>736.29999999999984</v>
      </c>
      <c r="N19" s="86">
        <v>573.89999999999986</v>
      </c>
      <c r="O19" s="86">
        <v>597.6</v>
      </c>
      <c r="P19" s="86">
        <v>585.6</v>
      </c>
      <c r="Q19" s="86">
        <v>568.80000000000007</v>
      </c>
      <c r="R19" s="86">
        <v>569.49999999999989</v>
      </c>
      <c r="S19" s="86">
        <v>585.19999999999993</v>
      </c>
      <c r="T19" s="86">
        <v>572.19999999999993</v>
      </c>
      <c r="U19" s="86">
        <v>569.10000000000014</v>
      </c>
      <c r="V19" s="86">
        <v>598.9</v>
      </c>
      <c r="W19" s="86">
        <v>599.6</v>
      </c>
      <c r="X19" s="86">
        <v>651.9</v>
      </c>
      <c r="Y19" s="86">
        <v>574.19999999999993</v>
      </c>
      <c r="Z19" s="86">
        <v>598.59999999999991</v>
      </c>
      <c r="AA19" s="86">
        <v>573.40000000000009</v>
      </c>
      <c r="AB19" s="86">
        <v>606.49999999999977</v>
      </c>
      <c r="AC19" s="86">
        <v>604.69999999999993</v>
      </c>
      <c r="AD19" s="86">
        <v>622.5</v>
      </c>
      <c r="AE19" s="86">
        <v>695.3</v>
      </c>
    </row>
    <row r="20" spans="1:31" s="72" customFormat="1" x14ac:dyDescent="0.2">
      <c r="B20" s="34">
        <v>41334</v>
      </c>
      <c r="C20" s="55">
        <v>650</v>
      </c>
      <c r="D20" s="55">
        <v>675.09999999999991</v>
      </c>
      <c r="E20" s="55">
        <v>657.4</v>
      </c>
      <c r="F20" s="55">
        <v>745.10000000000025</v>
      </c>
      <c r="G20" s="87">
        <v>673.1</v>
      </c>
      <c r="H20" s="86">
        <v>731.5</v>
      </c>
      <c r="I20" s="86">
        <v>687.09999999999991</v>
      </c>
      <c r="J20" s="86">
        <v>619.69999999999993</v>
      </c>
      <c r="K20" s="86">
        <v>653.29999999999984</v>
      </c>
      <c r="L20" s="86">
        <v>617.09999999999991</v>
      </c>
      <c r="M20" s="86">
        <v>802.9</v>
      </c>
      <c r="N20" s="86">
        <v>650.79999999999995</v>
      </c>
      <c r="O20" s="86">
        <v>670.39999999999986</v>
      </c>
      <c r="P20" s="86">
        <v>665.4000000000002</v>
      </c>
      <c r="Q20" s="86">
        <v>658.90000000000009</v>
      </c>
      <c r="R20" s="86">
        <v>659.30000000000007</v>
      </c>
      <c r="S20" s="86">
        <v>662.09999999999991</v>
      </c>
      <c r="T20" s="86">
        <v>656.59999999999991</v>
      </c>
      <c r="U20" s="86">
        <v>648.9</v>
      </c>
      <c r="V20" s="86">
        <v>668.40000000000009</v>
      </c>
      <c r="W20" s="86">
        <v>656.40000000000009</v>
      </c>
      <c r="X20" s="86">
        <v>706.2</v>
      </c>
      <c r="Y20" s="86">
        <v>665.59999999999991</v>
      </c>
      <c r="Z20" s="86">
        <v>671.60000000000014</v>
      </c>
      <c r="AA20" s="86">
        <v>651</v>
      </c>
      <c r="AB20" s="86">
        <v>650.9</v>
      </c>
      <c r="AC20" s="86">
        <v>687.09999999999991</v>
      </c>
      <c r="AD20" s="86">
        <v>668.1</v>
      </c>
      <c r="AE20" s="86">
        <v>776.40000000000009</v>
      </c>
    </row>
    <row r="21" spans="1:31" s="72" customFormat="1" x14ac:dyDescent="0.2">
      <c r="B21" s="34">
        <v>41365</v>
      </c>
      <c r="C21" s="55">
        <v>355.6</v>
      </c>
      <c r="D21" s="55">
        <v>389.20000000000016</v>
      </c>
      <c r="E21" s="55">
        <v>349.4</v>
      </c>
      <c r="F21" s="55">
        <v>477.39999999999992</v>
      </c>
      <c r="G21" s="87">
        <v>349.90000000000003</v>
      </c>
      <c r="H21" s="86">
        <v>444.50000000000006</v>
      </c>
      <c r="I21" s="86">
        <v>367.90000000000003</v>
      </c>
      <c r="J21" s="86">
        <v>296.10000000000002</v>
      </c>
      <c r="K21" s="86">
        <v>314.3</v>
      </c>
      <c r="L21" s="86">
        <v>285.7</v>
      </c>
      <c r="M21" s="86">
        <v>524.80000000000007</v>
      </c>
      <c r="N21" s="86">
        <v>314.10000000000002</v>
      </c>
      <c r="O21" s="86">
        <v>333.7</v>
      </c>
      <c r="P21" s="86">
        <v>326.7</v>
      </c>
      <c r="Q21" s="86">
        <v>313.89999999999998</v>
      </c>
      <c r="R21" s="86">
        <v>309.70000000000005</v>
      </c>
      <c r="S21" s="86">
        <v>315.40000000000003</v>
      </c>
      <c r="T21" s="86">
        <v>311.10000000000008</v>
      </c>
      <c r="U21" s="86">
        <v>305.59999999999991</v>
      </c>
      <c r="V21" s="86">
        <v>340.79999999999995</v>
      </c>
      <c r="W21" s="86">
        <v>327.3</v>
      </c>
      <c r="X21" s="86">
        <v>401</v>
      </c>
      <c r="Y21" s="86">
        <v>324.59999999999997</v>
      </c>
      <c r="Z21" s="86">
        <v>327.10000000000002</v>
      </c>
      <c r="AA21" s="86">
        <v>308.40000000000003</v>
      </c>
      <c r="AB21" s="86">
        <v>343.90000000000009</v>
      </c>
      <c r="AC21" s="86">
        <v>375.50000000000006</v>
      </c>
      <c r="AD21" s="86">
        <v>355.40000000000003</v>
      </c>
      <c r="AE21" s="86">
        <v>467.5</v>
      </c>
    </row>
    <row r="22" spans="1:31" s="72" customFormat="1" x14ac:dyDescent="0.2">
      <c r="B22" s="34">
        <v>41395</v>
      </c>
      <c r="C22" s="55">
        <v>244.39999999999998</v>
      </c>
      <c r="D22" s="55">
        <v>274.8</v>
      </c>
      <c r="E22" s="55">
        <v>220.49999999999994</v>
      </c>
      <c r="F22" s="55">
        <v>369.3</v>
      </c>
      <c r="G22" s="87">
        <v>244.90000000000003</v>
      </c>
      <c r="H22" s="86">
        <v>319.99999999999994</v>
      </c>
      <c r="I22" s="86">
        <v>232.10000000000005</v>
      </c>
      <c r="J22" s="86">
        <v>177.29999999999998</v>
      </c>
      <c r="K22" s="86">
        <v>192.8</v>
      </c>
      <c r="L22" s="86">
        <v>156.50000000000003</v>
      </c>
      <c r="M22" s="86">
        <v>426.6</v>
      </c>
      <c r="N22" s="86">
        <v>200.70000000000002</v>
      </c>
      <c r="O22" s="86">
        <v>221.39999999999998</v>
      </c>
      <c r="P22" s="86">
        <v>201.5</v>
      </c>
      <c r="Q22" s="86">
        <v>190.70000000000002</v>
      </c>
      <c r="R22" s="86">
        <v>188.89999999999998</v>
      </c>
      <c r="S22" s="86">
        <v>204.2</v>
      </c>
      <c r="T22" s="86">
        <v>181.20000000000005</v>
      </c>
      <c r="U22" s="86">
        <v>186.50000000000003</v>
      </c>
      <c r="V22" s="86">
        <v>219.8</v>
      </c>
      <c r="W22" s="86">
        <v>233.09999999999994</v>
      </c>
      <c r="X22" s="86">
        <v>285.5</v>
      </c>
      <c r="Y22" s="86">
        <v>191</v>
      </c>
      <c r="Z22" s="86">
        <v>217.6</v>
      </c>
      <c r="AA22" s="86">
        <v>192.70000000000002</v>
      </c>
      <c r="AB22" s="86">
        <v>246</v>
      </c>
      <c r="AC22" s="86">
        <v>222.89999999999998</v>
      </c>
      <c r="AD22" s="86">
        <v>260.20000000000005</v>
      </c>
      <c r="AE22" s="86">
        <v>360.4</v>
      </c>
    </row>
    <row r="23" spans="1:31" s="72" customFormat="1" x14ac:dyDescent="0.2">
      <c r="B23" s="34">
        <v>41426</v>
      </c>
      <c r="C23" s="55">
        <v>130.1</v>
      </c>
      <c r="D23" s="55">
        <v>154.4</v>
      </c>
      <c r="E23" s="55">
        <v>112.10000000000001</v>
      </c>
      <c r="F23" s="55">
        <v>240.80000000000004</v>
      </c>
      <c r="G23" s="87">
        <v>133.5</v>
      </c>
      <c r="H23" s="86">
        <v>202.49999999999994</v>
      </c>
      <c r="I23" s="86">
        <v>124.8</v>
      </c>
      <c r="J23" s="86" t="s">
        <v>178</v>
      </c>
      <c r="K23" s="86">
        <v>94.2</v>
      </c>
      <c r="L23" s="86">
        <v>73.600000000000009</v>
      </c>
      <c r="M23" s="86">
        <v>285.10000000000002</v>
      </c>
      <c r="N23" s="86">
        <v>96.3</v>
      </c>
      <c r="O23" s="86">
        <v>111.8</v>
      </c>
      <c r="P23" s="86">
        <v>100.99999999999997</v>
      </c>
      <c r="Q23" s="86">
        <v>71.5</v>
      </c>
      <c r="R23" s="86">
        <v>73.399999999999991</v>
      </c>
      <c r="S23" s="86">
        <v>107.99999999999999</v>
      </c>
      <c r="T23" s="86">
        <v>80.100000000000009</v>
      </c>
      <c r="U23" s="86">
        <v>81.100000000000009</v>
      </c>
      <c r="V23" s="86">
        <v>118.39999999999999</v>
      </c>
      <c r="W23" s="86">
        <v>113.49999999999997</v>
      </c>
      <c r="X23" s="86">
        <v>170.10000000000002</v>
      </c>
      <c r="Y23" s="86">
        <v>76.7</v>
      </c>
      <c r="Z23" s="86">
        <v>105.60000000000001</v>
      </c>
      <c r="AA23" s="86">
        <v>82.100000000000009</v>
      </c>
      <c r="AB23" s="86">
        <v>118.6</v>
      </c>
      <c r="AC23" s="86">
        <v>121.5</v>
      </c>
      <c r="AD23" s="86">
        <v>135</v>
      </c>
      <c r="AE23" s="86">
        <v>221.10000000000005</v>
      </c>
    </row>
    <row r="24" spans="1:31" s="72" customFormat="1" x14ac:dyDescent="0.2">
      <c r="B24" s="34">
        <v>41456</v>
      </c>
      <c r="C24" s="55">
        <v>17.200000000000003</v>
      </c>
      <c r="D24" s="55">
        <v>17.700000000000003</v>
      </c>
      <c r="E24" s="55">
        <v>6.4</v>
      </c>
      <c r="F24" s="55">
        <v>91.299999999999983</v>
      </c>
      <c r="G24" s="87">
        <v>12.4</v>
      </c>
      <c r="H24" s="86">
        <v>52.4</v>
      </c>
      <c r="I24" s="86">
        <v>6.1</v>
      </c>
      <c r="J24" s="86" t="s">
        <v>178</v>
      </c>
      <c r="K24" s="86">
        <v>5.4</v>
      </c>
      <c r="L24" s="86">
        <v>0</v>
      </c>
      <c r="M24" s="86">
        <v>146.29999999999998</v>
      </c>
      <c r="N24" s="86">
        <v>5.1999999999999993</v>
      </c>
      <c r="O24" s="86">
        <v>11.1</v>
      </c>
      <c r="P24" s="86">
        <v>11.299999999999999</v>
      </c>
      <c r="Q24" s="86">
        <v>0</v>
      </c>
      <c r="R24" s="86">
        <v>0</v>
      </c>
      <c r="S24" s="86">
        <v>6.1</v>
      </c>
      <c r="T24" s="86">
        <v>0</v>
      </c>
      <c r="U24" s="86">
        <v>0</v>
      </c>
      <c r="V24" s="86">
        <v>6.3000000000000007</v>
      </c>
      <c r="W24" s="86">
        <v>5.6999999999999993</v>
      </c>
      <c r="X24" s="86">
        <v>33.1</v>
      </c>
      <c r="Y24" s="86">
        <v>5.6</v>
      </c>
      <c r="Z24" s="86">
        <v>5.9</v>
      </c>
      <c r="AA24" s="86">
        <v>0</v>
      </c>
      <c r="AB24" s="86">
        <v>5.5</v>
      </c>
      <c r="AC24" s="86">
        <v>11.4</v>
      </c>
      <c r="AD24" s="86">
        <v>11.4</v>
      </c>
      <c r="AE24" s="86">
        <v>50.099999999999994</v>
      </c>
    </row>
    <row r="25" spans="1:31" s="72" customFormat="1" x14ac:dyDescent="0.2">
      <c r="B25" s="34">
        <v>41487</v>
      </c>
      <c r="C25" s="55">
        <v>60.3</v>
      </c>
      <c r="D25" s="55">
        <v>86.5</v>
      </c>
      <c r="E25" s="55">
        <v>42.099999999999994</v>
      </c>
      <c r="F25" s="55">
        <v>162</v>
      </c>
      <c r="G25" s="87">
        <v>35</v>
      </c>
      <c r="H25" s="86">
        <v>148</v>
      </c>
      <c r="I25" s="86">
        <v>72.900000000000006</v>
      </c>
      <c r="J25" s="86" t="s">
        <v>178</v>
      </c>
      <c r="K25" s="86">
        <v>10.4</v>
      </c>
      <c r="L25" s="86">
        <v>5.1999999999999993</v>
      </c>
      <c r="M25" s="86">
        <v>202.50000000000003</v>
      </c>
      <c r="N25" s="86">
        <v>28.1</v>
      </c>
      <c r="O25" s="86">
        <v>22.7</v>
      </c>
      <c r="P25" s="86">
        <v>22.200000000000003</v>
      </c>
      <c r="Q25" s="86">
        <v>10.4</v>
      </c>
      <c r="R25" s="86">
        <v>10.6</v>
      </c>
      <c r="S25" s="86">
        <v>16.600000000000001</v>
      </c>
      <c r="T25" s="86">
        <v>10.700000000000001</v>
      </c>
      <c r="U25" s="86">
        <v>5.4</v>
      </c>
      <c r="V25" s="86">
        <v>23.5</v>
      </c>
      <c r="W25" s="86">
        <v>33.200000000000003</v>
      </c>
      <c r="X25" s="86">
        <v>103.1</v>
      </c>
      <c r="Y25" s="86">
        <v>16.899999999999999</v>
      </c>
      <c r="Z25" s="86">
        <v>17.5</v>
      </c>
      <c r="AA25" s="86">
        <v>5.3000000000000007</v>
      </c>
      <c r="AB25" s="86">
        <v>47.4</v>
      </c>
      <c r="AC25" s="86">
        <v>77</v>
      </c>
      <c r="AD25" s="86">
        <v>60.1</v>
      </c>
      <c r="AE25" s="86">
        <v>148.5</v>
      </c>
    </row>
    <row r="26" spans="1:31" s="72" customFormat="1" x14ac:dyDescent="0.2">
      <c r="B26" s="34">
        <v>41518</v>
      </c>
      <c r="C26" s="55">
        <v>208.79999999999998</v>
      </c>
      <c r="D26" s="55">
        <v>240.10000000000002</v>
      </c>
      <c r="E26" s="55">
        <v>213.49999999999994</v>
      </c>
      <c r="F26" s="55">
        <v>311.00000000000006</v>
      </c>
      <c r="G26" s="87">
        <v>214.90000000000003</v>
      </c>
      <c r="H26" s="86">
        <v>289.29999999999995</v>
      </c>
      <c r="I26" s="86">
        <v>214.70000000000002</v>
      </c>
      <c r="J26" s="86" t="s">
        <v>178</v>
      </c>
      <c r="K26" s="86">
        <v>188.39999999999998</v>
      </c>
      <c r="L26" s="86">
        <v>141.29999999999995</v>
      </c>
      <c r="M26" s="86">
        <v>381.70000000000005</v>
      </c>
      <c r="N26" s="86">
        <v>182.49999999999997</v>
      </c>
      <c r="O26" s="86">
        <v>203.79999999999998</v>
      </c>
      <c r="P26" s="86">
        <v>202.10000000000002</v>
      </c>
      <c r="Q26" s="86">
        <v>174.70000000000002</v>
      </c>
      <c r="R26" s="86">
        <v>163.20000000000002</v>
      </c>
      <c r="S26" s="86">
        <v>191.8</v>
      </c>
      <c r="T26" s="86">
        <v>162.09999999999997</v>
      </c>
      <c r="U26" s="86">
        <v>168.4</v>
      </c>
      <c r="V26" s="86">
        <v>214.40000000000003</v>
      </c>
      <c r="W26" s="86">
        <v>199.3</v>
      </c>
      <c r="X26" s="86">
        <v>260</v>
      </c>
      <c r="Y26" s="86">
        <v>183.29999999999995</v>
      </c>
      <c r="Z26" s="86">
        <v>199.10000000000002</v>
      </c>
      <c r="AA26" s="86">
        <v>166.70000000000005</v>
      </c>
      <c r="AB26" s="86">
        <v>208.8</v>
      </c>
      <c r="AC26" s="86">
        <v>224.70000000000002</v>
      </c>
      <c r="AD26" s="86">
        <v>220.79999999999998</v>
      </c>
      <c r="AE26" s="86">
        <v>325.09999999999985</v>
      </c>
    </row>
    <row r="27" spans="1:31" s="72" customFormat="1" x14ac:dyDescent="0.2">
      <c r="B27" s="34">
        <v>41548</v>
      </c>
      <c r="C27" s="55">
        <v>278</v>
      </c>
      <c r="D27" s="55">
        <v>359.79999999999995</v>
      </c>
      <c r="E27" s="55">
        <v>301.09999999999997</v>
      </c>
      <c r="F27" s="55">
        <v>402.79999999999995</v>
      </c>
      <c r="G27" s="87">
        <v>277.29999999999995</v>
      </c>
      <c r="H27" s="86">
        <v>399.2000000000001</v>
      </c>
      <c r="I27" s="86">
        <v>300.79999999999995</v>
      </c>
      <c r="J27" s="86" t="s">
        <v>178</v>
      </c>
      <c r="K27" s="86">
        <v>259.89999999999998</v>
      </c>
      <c r="L27" s="86">
        <v>250.3</v>
      </c>
      <c r="M27" s="86">
        <v>448.3</v>
      </c>
      <c r="N27" s="86">
        <v>273.00000000000006</v>
      </c>
      <c r="O27" s="86">
        <v>260.89999999999998</v>
      </c>
      <c r="P27" s="86">
        <v>260.80000000000007</v>
      </c>
      <c r="Q27" s="86">
        <v>248.69999999999996</v>
      </c>
      <c r="R27" s="86">
        <v>259.90000000000003</v>
      </c>
      <c r="S27" s="86">
        <v>246.29999999999998</v>
      </c>
      <c r="T27" s="86">
        <v>246.30000000000004</v>
      </c>
      <c r="U27" s="86">
        <v>247.4</v>
      </c>
      <c r="V27" s="86">
        <v>297.59999999999997</v>
      </c>
      <c r="W27" s="86">
        <v>262</v>
      </c>
      <c r="X27" s="86">
        <v>338.3</v>
      </c>
      <c r="Y27" s="86">
        <v>270.89999999999998</v>
      </c>
      <c r="Z27" s="86">
        <v>249</v>
      </c>
      <c r="AA27" s="86">
        <v>249.70000000000002</v>
      </c>
      <c r="AB27" s="86">
        <v>301.3</v>
      </c>
      <c r="AC27" s="86">
        <v>312.99999999999994</v>
      </c>
      <c r="AD27" s="86">
        <v>300</v>
      </c>
      <c r="AE27" s="86">
        <v>412.59999999999991</v>
      </c>
    </row>
    <row r="28" spans="1:31" s="72" customFormat="1" x14ac:dyDescent="0.2">
      <c r="B28" s="34">
        <v>41579</v>
      </c>
      <c r="C28" s="55">
        <v>477.70000000000005</v>
      </c>
      <c r="D28" s="55">
        <v>525.29999999999995</v>
      </c>
      <c r="E28" s="55">
        <v>461.80000000000007</v>
      </c>
      <c r="F28" s="55">
        <v>575.60000000000014</v>
      </c>
      <c r="G28" s="87">
        <v>483.50000000000006</v>
      </c>
      <c r="H28" s="86">
        <v>539.10000000000014</v>
      </c>
      <c r="I28" s="86">
        <v>480.90000000000003</v>
      </c>
      <c r="J28" s="86" t="s">
        <v>178</v>
      </c>
      <c r="K28" s="86">
        <v>451.39999999999992</v>
      </c>
      <c r="L28" s="86">
        <v>427.09999999999997</v>
      </c>
      <c r="M28" s="86">
        <v>613.30000000000007</v>
      </c>
      <c r="N28" s="86">
        <v>444.1</v>
      </c>
      <c r="O28" s="86">
        <v>467.29999999999995</v>
      </c>
      <c r="P28" s="86">
        <v>452.7000000000001</v>
      </c>
      <c r="Q28" s="86">
        <v>441.40000000000003</v>
      </c>
      <c r="R28" s="86">
        <v>441.39999999999992</v>
      </c>
      <c r="S28" s="86">
        <v>446.2</v>
      </c>
      <c r="T28" s="86">
        <v>447.5</v>
      </c>
      <c r="U28" s="86">
        <v>442.70000000000005</v>
      </c>
      <c r="V28" s="86">
        <v>470.10000000000008</v>
      </c>
      <c r="W28" s="86">
        <v>469.4</v>
      </c>
      <c r="X28" s="86">
        <v>521.29999999999995</v>
      </c>
      <c r="Y28" s="86">
        <v>452.30000000000007</v>
      </c>
      <c r="Z28" s="86">
        <v>460.40000000000003</v>
      </c>
      <c r="AA28" s="86">
        <v>441.70000000000005</v>
      </c>
      <c r="AB28" s="86">
        <v>487.69999999999993</v>
      </c>
      <c r="AC28" s="86">
        <v>471.20000000000005</v>
      </c>
      <c r="AD28" s="86">
        <v>499.99999999999994</v>
      </c>
      <c r="AE28" s="86">
        <v>568.00000000000011</v>
      </c>
    </row>
    <row r="29" spans="1:31" s="72" customFormat="1" x14ac:dyDescent="0.2">
      <c r="B29" s="34">
        <v>41609</v>
      </c>
      <c r="C29" s="55">
        <v>502.79999999999995</v>
      </c>
      <c r="D29" s="55">
        <v>593</v>
      </c>
      <c r="E29" s="55">
        <v>530.4000000000002</v>
      </c>
      <c r="F29" s="55">
        <v>600.80000000000007</v>
      </c>
      <c r="G29" s="87">
        <v>498.60000000000008</v>
      </c>
      <c r="H29" s="86">
        <v>616.70000000000005</v>
      </c>
      <c r="I29" s="86">
        <v>533.89999999999986</v>
      </c>
      <c r="J29" s="86">
        <v>483.49999999999994</v>
      </c>
      <c r="K29" s="86">
        <v>507.6</v>
      </c>
      <c r="L29" s="86">
        <v>492.59999999999997</v>
      </c>
      <c r="M29" s="86">
        <v>612.9000000000002</v>
      </c>
      <c r="N29" s="86">
        <v>509.3</v>
      </c>
      <c r="O29" s="86">
        <v>498.7999999999999</v>
      </c>
      <c r="P29" s="86">
        <v>514.50000000000011</v>
      </c>
      <c r="Q29" s="86">
        <v>500.30000000000007</v>
      </c>
      <c r="R29" s="86">
        <v>489</v>
      </c>
      <c r="S29" s="86">
        <v>497.99999999999994</v>
      </c>
      <c r="T29" s="86">
        <v>486.29999999999995</v>
      </c>
      <c r="U29" s="86">
        <v>480.40000000000003</v>
      </c>
      <c r="V29" s="86">
        <v>546.9</v>
      </c>
      <c r="W29" s="86">
        <v>489.20000000000016</v>
      </c>
      <c r="X29" s="86">
        <v>535.19999999999993</v>
      </c>
      <c r="Y29" s="86">
        <v>511.79999999999995</v>
      </c>
      <c r="Z29" s="86">
        <v>477.59999999999997</v>
      </c>
      <c r="AA29" s="86">
        <v>482.90000000000003</v>
      </c>
      <c r="AB29" s="86">
        <v>531.80000000000007</v>
      </c>
      <c r="AC29" s="86">
        <v>537.79999999999995</v>
      </c>
      <c r="AD29" s="86">
        <v>527.4</v>
      </c>
      <c r="AE29" s="86">
        <v>627.20000000000005</v>
      </c>
    </row>
    <row r="30" spans="1:31" x14ac:dyDescent="0.2">
      <c r="A30" s="72"/>
      <c r="B30" s="34">
        <v>41640</v>
      </c>
      <c r="C30" s="31">
        <v>550.70000000000005</v>
      </c>
      <c r="D30" s="31">
        <v>618.29999999999984</v>
      </c>
      <c r="E30" s="31">
        <v>595.19999999999993</v>
      </c>
      <c r="F30" s="31">
        <v>651.5</v>
      </c>
      <c r="G30" s="54">
        <v>567.19999999999993</v>
      </c>
      <c r="H30" s="37">
        <v>657.2</v>
      </c>
      <c r="I30" s="86">
        <v>591.99999999999989</v>
      </c>
      <c r="J30" s="37">
        <v>545.69999999999993</v>
      </c>
      <c r="K30" s="37">
        <v>573.99999999999989</v>
      </c>
      <c r="L30" s="37">
        <v>551.6</v>
      </c>
      <c r="M30" s="37">
        <v>689.5</v>
      </c>
      <c r="N30" s="37">
        <v>571.10000000000014</v>
      </c>
      <c r="O30" s="86">
        <v>581.20000000000005</v>
      </c>
      <c r="P30" s="37">
        <v>595.79999999999995</v>
      </c>
      <c r="Q30" s="37">
        <v>580.49999999999989</v>
      </c>
      <c r="R30" s="37">
        <v>582.30000000000007</v>
      </c>
      <c r="S30" s="37">
        <v>582.29999999999995</v>
      </c>
      <c r="T30" s="37">
        <v>575.79999999999984</v>
      </c>
      <c r="U30" s="37">
        <v>567.70000000000016</v>
      </c>
      <c r="V30" s="37">
        <v>603.69999999999993</v>
      </c>
      <c r="W30" s="37">
        <v>551</v>
      </c>
      <c r="X30" s="37">
        <v>604.6</v>
      </c>
      <c r="Y30" s="37">
        <v>601.20000000000005</v>
      </c>
      <c r="Z30" s="37">
        <v>568.9</v>
      </c>
      <c r="AA30" s="37">
        <v>576.29999999999984</v>
      </c>
      <c r="AB30" s="37">
        <v>573.30000000000007</v>
      </c>
      <c r="AC30" s="37">
        <v>603.5</v>
      </c>
      <c r="AD30" s="37">
        <v>575.90000000000009</v>
      </c>
      <c r="AE30" s="37">
        <v>688.29999999999984</v>
      </c>
    </row>
    <row r="31" spans="1:31" x14ac:dyDescent="0.2">
      <c r="A31" s="72"/>
      <c r="B31" s="34">
        <v>41671</v>
      </c>
      <c r="C31" s="31">
        <v>440.59999999999991</v>
      </c>
      <c r="D31" s="31">
        <v>512.30000000000007</v>
      </c>
      <c r="E31" s="31">
        <v>469.59999999999991</v>
      </c>
      <c r="F31" s="31">
        <v>556.00000000000023</v>
      </c>
      <c r="G31" s="54">
        <v>443.9</v>
      </c>
      <c r="H31" s="37">
        <v>553.9</v>
      </c>
      <c r="I31" s="86">
        <v>467.89999999999986</v>
      </c>
      <c r="J31" s="37">
        <v>416.20000000000005</v>
      </c>
      <c r="K31" s="37">
        <v>429.79999999999995</v>
      </c>
      <c r="L31" s="37">
        <v>418.29999999999995</v>
      </c>
      <c r="M31" s="37">
        <v>588.4</v>
      </c>
      <c r="N31" s="37">
        <v>437.10000000000008</v>
      </c>
      <c r="O31" s="86">
        <v>437.5</v>
      </c>
      <c r="P31" s="37">
        <v>440.60000000000014</v>
      </c>
      <c r="Q31" s="37">
        <v>425.9</v>
      </c>
      <c r="R31" s="37">
        <v>426.2</v>
      </c>
      <c r="S31" s="37">
        <v>424.20000000000005</v>
      </c>
      <c r="T31" s="37">
        <v>417.10000000000008</v>
      </c>
      <c r="U31" s="37">
        <v>413.79999999999995</v>
      </c>
      <c r="V31" s="37">
        <v>464.59999999999997</v>
      </c>
      <c r="W31" s="37">
        <v>428.29999999999995</v>
      </c>
      <c r="X31" s="37">
        <v>496.2000000000001</v>
      </c>
      <c r="Y31" s="37">
        <v>443.20000000000005</v>
      </c>
      <c r="Z31" s="37">
        <v>426.1</v>
      </c>
      <c r="AA31" s="37">
        <v>422.50000000000006</v>
      </c>
      <c r="AB31" s="37">
        <v>462.39999999999992</v>
      </c>
      <c r="AC31" s="37">
        <v>484.1</v>
      </c>
      <c r="AD31" s="37">
        <v>461.5</v>
      </c>
      <c r="AE31" s="37">
        <v>582.1</v>
      </c>
    </row>
    <row r="32" spans="1:31" x14ac:dyDescent="0.2">
      <c r="A32" s="72"/>
      <c r="B32" s="34">
        <v>41699</v>
      </c>
      <c r="C32" s="31">
        <v>407.59999999999997</v>
      </c>
      <c r="D32" s="31">
        <v>442.39999999999981</v>
      </c>
      <c r="E32" s="31">
        <v>417.80000000000013</v>
      </c>
      <c r="F32" s="31">
        <v>491.00000000000006</v>
      </c>
      <c r="G32" s="54">
        <v>395.1</v>
      </c>
      <c r="H32" s="37">
        <v>484.69999999999993</v>
      </c>
      <c r="I32" s="86">
        <v>432.49999999999994</v>
      </c>
      <c r="J32" s="37">
        <v>368.7</v>
      </c>
      <c r="K32" s="37">
        <v>371.7</v>
      </c>
      <c r="L32" s="37">
        <v>361.90000000000003</v>
      </c>
      <c r="M32" s="37">
        <v>538.00000000000011</v>
      </c>
      <c r="N32" s="37">
        <v>404.99999999999994</v>
      </c>
      <c r="O32" s="86">
        <v>392.50000000000017</v>
      </c>
      <c r="P32" s="37">
        <v>390.2</v>
      </c>
      <c r="Q32" s="37">
        <v>390.19999999999993</v>
      </c>
      <c r="R32" s="37">
        <v>398.60000000000008</v>
      </c>
      <c r="S32" s="37">
        <v>376.7000000000001</v>
      </c>
      <c r="T32" s="37">
        <v>388.80000000000007</v>
      </c>
      <c r="U32" s="37">
        <v>383.39999999999992</v>
      </c>
      <c r="V32" s="37">
        <v>395.5</v>
      </c>
      <c r="W32" s="37">
        <v>401.6</v>
      </c>
      <c r="X32" s="37">
        <v>438.4</v>
      </c>
      <c r="Y32" s="37">
        <v>400.50000000000006</v>
      </c>
      <c r="Z32" s="37">
        <v>378.49999999999989</v>
      </c>
      <c r="AA32" s="37">
        <v>386.60000000000008</v>
      </c>
      <c r="AB32" s="37">
        <v>429.00000000000006</v>
      </c>
      <c r="AC32" s="37">
        <v>439.79999999999995</v>
      </c>
      <c r="AD32" s="37">
        <v>425.69999999999993</v>
      </c>
      <c r="AE32" s="37">
        <v>488.70000000000005</v>
      </c>
    </row>
    <row r="33" spans="1:31" x14ac:dyDescent="0.2">
      <c r="A33" s="72"/>
      <c r="B33" s="34">
        <v>41730</v>
      </c>
      <c r="C33" s="31">
        <v>287.89999999999998</v>
      </c>
      <c r="D33" s="31">
        <v>318.3</v>
      </c>
      <c r="E33" s="31">
        <v>303.50000000000006</v>
      </c>
      <c r="F33" s="31">
        <v>381.69999999999993</v>
      </c>
      <c r="G33" s="54">
        <v>276.30000000000007</v>
      </c>
      <c r="H33" s="37">
        <v>363.09999999999985</v>
      </c>
      <c r="I33" s="86">
        <v>305.90000000000003</v>
      </c>
      <c r="J33" s="37">
        <v>229.8</v>
      </c>
      <c r="K33" s="37">
        <v>246.69999999999996</v>
      </c>
      <c r="L33" s="37">
        <v>204.39999999999998</v>
      </c>
      <c r="M33" s="37">
        <v>430.29999999999995</v>
      </c>
      <c r="N33" s="37">
        <v>258.90000000000003</v>
      </c>
      <c r="O33" s="86">
        <v>278.09999999999997</v>
      </c>
      <c r="P33" s="37">
        <v>276.3</v>
      </c>
      <c r="Q33" s="37">
        <v>262</v>
      </c>
      <c r="R33" s="37">
        <v>248.49999999999997</v>
      </c>
      <c r="S33" s="37">
        <v>268</v>
      </c>
      <c r="T33" s="37">
        <v>223.50000000000003</v>
      </c>
      <c r="U33" s="37">
        <v>226.70000000000002</v>
      </c>
      <c r="V33" s="37">
        <v>282.99999999999994</v>
      </c>
      <c r="W33" s="37">
        <v>275.20000000000005</v>
      </c>
      <c r="X33" s="37">
        <v>324.3</v>
      </c>
      <c r="Y33" s="37">
        <v>271.90000000000003</v>
      </c>
      <c r="Z33" s="37">
        <v>252.30000000000004</v>
      </c>
      <c r="AA33" s="37">
        <v>237.6</v>
      </c>
      <c r="AB33" s="37">
        <v>293.20000000000005</v>
      </c>
      <c r="AC33" s="37">
        <v>313.7</v>
      </c>
      <c r="AD33" s="37">
        <v>298</v>
      </c>
      <c r="AE33" s="37">
        <v>373.2</v>
      </c>
    </row>
    <row r="34" spans="1:31" x14ac:dyDescent="0.2">
      <c r="B34" s="34">
        <v>41760</v>
      </c>
      <c r="C34" s="31">
        <v>232.39999999999998</v>
      </c>
      <c r="D34" s="31">
        <v>272.7</v>
      </c>
      <c r="E34" s="31">
        <v>226</v>
      </c>
      <c r="F34" s="31">
        <v>349.40000000000009</v>
      </c>
      <c r="G34" s="54">
        <v>245.19999999999996</v>
      </c>
      <c r="H34" s="37">
        <v>313.39999999999992</v>
      </c>
      <c r="I34" s="86">
        <v>241.69999999999996</v>
      </c>
      <c r="J34" s="37">
        <v>182.70000000000002</v>
      </c>
      <c r="K34" s="37">
        <v>204.69999999999996</v>
      </c>
      <c r="L34" s="37">
        <v>178.6</v>
      </c>
      <c r="M34" s="37">
        <v>411.79999999999995</v>
      </c>
      <c r="N34" s="37">
        <v>205.2</v>
      </c>
      <c r="O34" s="86">
        <v>225.70000000000005</v>
      </c>
      <c r="P34" s="37">
        <v>218.3</v>
      </c>
      <c r="Q34" s="37">
        <v>198.90000000000003</v>
      </c>
      <c r="R34" s="37">
        <v>194.9</v>
      </c>
      <c r="S34" s="37">
        <v>207</v>
      </c>
      <c r="T34" s="37">
        <v>197.5</v>
      </c>
      <c r="U34" s="37">
        <v>181.29999999999998</v>
      </c>
      <c r="V34" s="37">
        <v>233.30000000000004</v>
      </c>
      <c r="W34" s="37">
        <v>224.90000000000003</v>
      </c>
      <c r="X34" s="37">
        <v>292.59999999999997</v>
      </c>
      <c r="Y34" s="37">
        <v>207.3</v>
      </c>
      <c r="Z34" s="37">
        <v>220.99999999999994</v>
      </c>
      <c r="AA34" s="37">
        <v>198.8</v>
      </c>
      <c r="AB34" s="37">
        <v>233.29999999999998</v>
      </c>
      <c r="AC34" s="37">
        <v>234.5</v>
      </c>
      <c r="AD34" s="37">
        <v>259.10000000000002</v>
      </c>
      <c r="AE34" s="37">
        <v>336.8</v>
      </c>
    </row>
    <row r="35" spans="1:31" x14ac:dyDescent="0.2">
      <c r="B35" s="34">
        <v>41791</v>
      </c>
      <c r="C35" s="31">
        <v>123.39999999999999</v>
      </c>
      <c r="D35" s="31">
        <v>152.39999999999998</v>
      </c>
      <c r="E35" s="31">
        <v>113.5</v>
      </c>
      <c r="F35" s="31">
        <v>235.20000000000005</v>
      </c>
      <c r="G35" s="54">
        <v>128.39999999999998</v>
      </c>
      <c r="H35" s="37">
        <v>198.89999999999998</v>
      </c>
      <c r="I35" s="86">
        <v>123.00000000000003</v>
      </c>
      <c r="J35" s="37">
        <v>30.2</v>
      </c>
      <c r="K35" s="37">
        <v>73.5</v>
      </c>
      <c r="L35" s="37">
        <v>29.2</v>
      </c>
      <c r="M35" s="37">
        <v>281.20000000000005</v>
      </c>
      <c r="N35" s="37">
        <v>91.90000000000002</v>
      </c>
      <c r="O35" s="86">
        <v>121</v>
      </c>
      <c r="P35" s="37">
        <v>93.699999999999989</v>
      </c>
      <c r="Q35" s="37">
        <v>61.400000000000006</v>
      </c>
      <c r="R35" s="37">
        <v>66.7</v>
      </c>
      <c r="S35" s="37">
        <v>80.2</v>
      </c>
      <c r="T35" s="37">
        <v>72.300000000000011</v>
      </c>
      <c r="U35" s="37">
        <v>64.500000000000014</v>
      </c>
      <c r="V35" s="37">
        <v>103.89999999999999</v>
      </c>
      <c r="W35" s="37">
        <v>114.29999999999998</v>
      </c>
      <c r="X35" s="37">
        <v>173.3</v>
      </c>
      <c r="Y35" s="37">
        <v>90.800000000000011</v>
      </c>
      <c r="Z35" s="37">
        <v>102.70000000000003</v>
      </c>
      <c r="AA35" s="37">
        <v>71.099999999999994</v>
      </c>
      <c r="AB35" s="37">
        <v>113.39999999999999</v>
      </c>
      <c r="AC35" s="37">
        <v>133.4</v>
      </c>
      <c r="AD35" s="37">
        <v>133.90000000000003</v>
      </c>
      <c r="AE35" s="37">
        <v>223.89999999999998</v>
      </c>
    </row>
    <row r="36" spans="1:31" x14ac:dyDescent="0.2">
      <c r="B36" s="34">
        <v>41821</v>
      </c>
      <c r="C36" s="31">
        <v>24.1</v>
      </c>
      <c r="D36" s="31">
        <v>41.099999999999994</v>
      </c>
      <c r="E36" s="31">
        <v>17.2</v>
      </c>
      <c r="F36" s="31">
        <v>79.500000000000014</v>
      </c>
      <c r="G36" s="54">
        <v>23.8</v>
      </c>
      <c r="H36" s="37">
        <v>64.2</v>
      </c>
      <c r="I36" s="86">
        <v>24.5</v>
      </c>
      <c r="J36" s="37">
        <v>0</v>
      </c>
      <c r="K36" s="37">
        <v>10.199999999999999</v>
      </c>
      <c r="L36" s="37">
        <v>0</v>
      </c>
      <c r="M36" s="37">
        <v>125.69999999999999</v>
      </c>
      <c r="N36" s="37">
        <v>10.7</v>
      </c>
      <c r="O36" s="86">
        <v>17.2</v>
      </c>
      <c r="P36" s="37">
        <v>5.6999999999999993</v>
      </c>
      <c r="Q36" s="37">
        <v>5.5</v>
      </c>
      <c r="R36" s="37">
        <v>0</v>
      </c>
      <c r="S36" s="37">
        <v>10.5</v>
      </c>
      <c r="T36" s="37">
        <v>0</v>
      </c>
      <c r="U36" s="37">
        <v>0</v>
      </c>
      <c r="V36" s="37">
        <v>17.799999999999997</v>
      </c>
      <c r="W36" s="37">
        <v>22.7</v>
      </c>
      <c r="X36" s="37">
        <v>48.900000000000006</v>
      </c>
      <c r="Y36" s="37">
        <v>5.5</v>
      </c>
      <c r="Z36" s="37">
        <v>16.3</v>
      </c>
      <c r="AA36" s="37">
        <v>0</v>
      </c>
      <c r="AB36" s="37">
        <v>24.099999999999998</v>
      </c>
      <c r="AC36" s="37">
        <v>29.200000000000003</v>
      </c>
      <c r="AD36" s="37">
        <v>26.200000000000003</v>
      </c>
      <c r="AE36" s="37">
        <v>68.599999999999994</v>
      </c>
    </row>
    <row r="37" spans="1:31" x14ac:dyDescent="0.2">
      <c r="B37" s="34">
        <v>41852</v>
      </c>
      <c r="C37" s="31">
        <v>96.200000000000017</v>
      </c>
      <c r="D37" s="31">
        <v>135.9</v>
      </c>
      <c r="E37" s="31">
        <v>85.4</v>
      </c>
      <c r="F37" s="31">
        <v>211.4</v>
      </c>
      <c r="G37" s="54">
        <v>90.1</v>
      </c>
      <c r="H37" s="37">
        <v>172.9</v>
      </c>
      <c r="I37" s="86">
        <v>95.899999999999991</v>
      </c>
      <c r="J37" s="37">
        <v>42.5</v>
      </c>
      <c r="K37" s="37">
        <v>50.000000000000007</v>
      </c>
      <c r="L37" s="37">
        <v>25.099999999999998</v>
      </c>
      <c r="M37" s="37">
        <v>281.69999999999993</v>
      </c>
      <c r="N37" s="37">
        <v>61.8</v>
      </c>
      <c r="O37" s="86">
        <v>85.600000000000009</v>
      </c>
      <c r="P37" s="37">
        <v>68.399999999999991</v>
      </c>
      <c r="Q37" s="37">
        <v>51.4</v>
      </c>
      <c r="R37" s="37">
        <v>50.900000000000006</v>
      </c>
      <c r="S37" s="37">
        <v>43.5</v>
      </c>
      <c r="T37" s="37">
        <v>49.699999999999996</v>
      </c>
      <c r="U37" s="37">
        <v>44.1</v>
      </c>
      <c r="V37" s="37">
        <v>86.500000000000014</v>
      </c>
      <c r="W37" s="37">
        <v>82.700000000000017</v>
      </c>
      <c r="X37" s="37">
        <v>135.60000000000002</v>
      </c>
      <c r="Y37" s="37">
        <v>66.5</v>
      </c>
      <c r="Z37" s="37">
        <v>74.100000000000009</v>
      </c>
      <c r="AA37" s="37">
        <v>49.099999999999994</v>
      </c>
      <c r="AB37" s="37">
        <v>96.199999999999989</v>
      </c>
      <c r="AC37" s="37">
        <v>112.39999999999998</v>
      </c>
      <c r="AD37" s="37">
        <v>114.4</v>
      </c>
      <c r="AE37" s="37">
        <v>190.6</v>
      </c>
    </row>
    <row r="38" spans="1:31" x14ac:dyDescent="0.2">
      <c r="B38" s="34">
        <v>41883</v>
      </c>
      <c r="C38" s="31">
        <v>122.3</v>
      </c>
      <c r="D38" s="31">
        <v>166.1</v>
      </c>
      <c r="E38" s="31">
        <v>103.4</v>
      </c>
      <c r="F38" s="31">
        <v>1236.6000000000001</v>
      </c>
      <c r="G38" s="54">
        <v>121.89999999999998</v>
      </c>
      <c r="H38" s="37">
        <v>204.4</v>
      </c>
      <c r="I38" s="86">
        <v>124.19999999999999</v>
      </c>
      <c r="J38" s="37">
        <v>80.800000000000011</v>
      </c>
      <c r="K38" s="37">
        <v>87.2</v>
      </c>
      <c r="L38" s="37">
        <v>73.500000000000014</v>
      </c>
      <c r="M38" s="37">
        <v>294.30000000000007</v>
      </c>
      <c r="N38" s="37">
        <v>86.100000000000009</v>
      </c>
      <c r="O38" s="86">
        <v>109.10000000000001</v>
      </c>
      <c r="P38" s="37">
        <v>92.1</v>
      </c>
      <c r="Q38" s="37">
        <v>80.5</v>
      </c>
      <c r="R38" s="37">
        <v>77.500000000000014</v>
      </c>
      <c r="S38" s="37">
        <v>83</v>
      </c>
      <c r="T38" s="37">
        <v>74.3</v>
      </c>
      <c r="U38" s="37">
        <v>75.599999999999994</v>
      </c>
      <c r="V38" s="37">
        <v>104.19999999999999</v>
      </c>
      <c r="W38" s="37">
        <v>120.39999999999999</v>
      </c>
      <c r="X38" s="37">
        <v>163.30000000000001</v>
      </c>
      <c r="Y38" s="37">
        <v>85.5</v>
      </c>
      <c r="Z38" s="37">
        <v>101.00000000000001</v>
      </c>
      <c r="AA38" s="37">
        <v>77.3</v>
      </c>
      <c r="AB38" s="37">
        <v>126.3</v>
      </c>
      <c r="AC38" s="37">
        <v>132.69999999999999</v>
      </c>
      <c r="AD38" s="37">
        <v>139.1</v>
      </c>
      <c r="AE38" s="37">
        <v>228.4</v>
      </c>
    </row>
    <row r="39" spans="1:31" x14ac:dyDescent="0.2">
      <c r="B39" s="34">
        <v>41913</v>
      </c>
      <c r="C39" s="31">
        <v>241.39999999999995</v>
      </c>
      <c r="D39" s="31">
        <v>303.30000000000007</v>
      </c>
      <c r="E39" s="31">
        <v>256.39999999999998</v>
      </c>
      <c r="F39" s="31">
        <v>355.70000000000005</v>
      </c>
      <c r="G39" s="54">
        <v>240.00000000000003</v>
      </c>
      <c r="H39" s="37">
        <v>351.59999999999997</v>
      </c>
      <c r="I39" s="86">
        <v>269.2</v>
      </c>
      <c r="J39" s="37">
        <v>191.4</v>
      </c>
      <c r="K39" s="37">
        <v>214.39999999999995</v>
      </c>
      <c r="L39" s="37">
        <v>197.4</v>
      </c>
      <c r="M39" s="37">
        <v>389.30000000000007</v>
      </c>
      <c r="N39" s="37">
        <v>231.79999999999998</v>
      </c>
      <c r="O39" s="86">
        <v>230.10000000000002</v>
      </c>
      <c r="P39" s="37">
        <v>238.5</v>
      </c>
      <c r="Q39" s="37">
        <v>214.8</v>
      </c>
      <c r="R39" s="37">
        <v>217.60000000000002</v>
      </c>
      <c r="S39" s="37">
        <v>205.60000000000002</v>
      </c>
      <c r="T39" s="37">
        <v>200.59999999999997</v>
      </c>
      <c r="U39" s="37">
        <v>208.40000000000003</v>
      </c>
      <c r="V39" s="37">
        <v>262.10000000000002</v>
      </c>
      <c r="W39" s="37">
        <v>224.29999999999998</v>
      </c>
      <c r="X39" s="37">
        <v>293.60000000000002</v>
      </c>
      <c r="Y39" s="37">
        <v>236.49999999999997</v>
      </c>
      <c r="Z39" s="37">
        <v>209.5</v>
      </c>
      <c r="AA39" s="37">
        <v>204.70000000000002</v>
      </c>
      <c r="AB39" s="37">
        <v>262.3</v>
      </c>
      <c r="AC39" s="37">
        <v>281.19999999999993</v>
      </c>
      <c r="AD39" s="37">
        <v>269.10000000000002</v>
      </c>
      <c r="AE39" s="37">
        <v>374.3</v>
      </c>
    </row>
    <row r="40" spans="1:31" x14ac:dyDescent="0.2">
      <c r="B40" s="34">
        <v>41944</v>
      </c>
      <c r="C40" s="31">
        <v>414.4</v>
      </c>
      <c r="D40" s="31">
        <v>453.99999999999994</v>
      </c>
      <c r="E40" s="31">
        <v>401.1</v>
      </c>
      <c r="F40" s="31">
        <v>497.1</v>
      </c>
      <c r="G40" s="54">
        <v>404.90000000000003</v>
      </c>
      <c r="H40" s="37">
        <v>483.80000000000007</v>
      </c>
      <c r="I40" s="86">
        <v>424.19999999999993</v>
      </c>
      <c r="J40" s="37">
        <v>359.99999999999994</v>
      </c>
      <c r="K40" s="37">
        <v>391.7</v>
      </c>
      <c r="L40" s="37">
        <v>370.50000000000006</v>
      </c>
      <c r="M40" s="37">
        <v>514.20000000000005</v>
      </c>
      <c r="N40" s="37">
        <v>413.30000000000013</v>
      </c>
      <c r="O40" s="86">
        <v>410.89999999999992</v>
      </c>
      <c r="P40" s="37">
        <v>403.89999999999992</v>
      </c>
      <c r="Q40" s="37">
        <v>394.2</v>
      </c>
      <c r="R40" s="37">
        <v>406.4</v>
      </c>
      <c r="S40" s="37">
        <v>384.7</v>
      </c>
      <c r="T40" s="37">
        <v>400.7</v>
      </c>
      <c r="U40" s="37">
        <v>401.20000000000005</v>
      </c>
      <c r="V40" s="37">
        <v>404.5</v>
      </c>
      <c r="W40" s="37">
        <v>425.49999999999994</v>
      </c>
      <c r="X40" s="37">
        <v>448.6</v>
      </c>
      <c r="Y40" s="37">
        <v>408.19999999999993</v>
      </c>
      <c r="Z40" s="37">
        <v>398.40000000000015</v>
      </c>
      <c r="AA40" s="37">
        <v>403.40000000000009</v>
      </c>
      <c r="AB40" s="37">
        <v>427.19999999999993</v>
      </c>
      <c r="AC40" s="37">
        <v>412.09999999999997</v>
      </c>
      <c r="AD40" s="37">
        <v>435.9</v>
      </c>
      <c r="AE40" s="37">
        <v>506.90000000000003</v>
      </c>
    </row>
    <row r="41" spans="1:31" x14ac:dyDescent="0.2">
      <c r="B41" s="34">
        <v>41974</v>
      </c>
      <c r="C41" s="31">
        <v>553.29999999999995</v>
      </c>
      <c r="D41" s="31">
        <v>590.6</v>
      </c>
      <c r="E41" s="31">
        <v>552.10000000000014</v>
      </c>
      <c r="F41" s="31">
        <v>652.89999999999986</v>
      </c>
      <c r="G41" s="54">
        <v>570.4</v>
      </c>
      <c r="H41" s="37">
        <v>614.70000000000005</v>
      </c>
      <c r="I41" s="86">
        <v>559.1</v>
      </c>
      <c r="J41" s="37">
        <v>502.30000000000007</v>
      </c>
      <c r="K41" s="37">
        <v>534.79999999999995</v>
      </c>
      <c r="L41" s="37">
        <v>501.90000000000003</v>
      </c>
      <c r="M41" s="37">
        <v>715.29999999999984</v>
      </c>
      <c r="N41" s="37">
        <v>527.1</v>
      </c>
      <c r="O41" s="86">
        <v>560</v>
      </c>
      <c r="P41" s="37">
        <v>551.59999999999991</v>
      </c>
      <c r="Q41" s="37">
        <v>528.99999999999989</v>
      </c>
      <c r="R41" s="37">
        <v>526.4</v>
      </c>
      <c r="S41" s="37">
        <v>534.20000000000005</v>
      </c>
      <c r="T41" s="37">
        <v>532.69999999999993</v>
      </c>
      <c r="U41" s="37">
        <v>524.99999999999989</v>
      </c>
      <c r="V41" s="37">
        <v>562.5</v>
      </c>
      <c r="W41" s="37">
        <v>554.20000000000016</v>
      </c>
      <c r="X41" s="37">
        <v>597.79999999999995</v>
      </c>
      <c r="Y41" s="37">
        <v>542.6</v>
      </c>
      <c r="Z41" s="37">
        <v>546.70000000000005</v>
      </c>
      <c r="AA41" s="37">
        <v>527.00000000000011</v>
      </c>
      <c r="AB41" s="37">
        <v>561.79999999999995</v>
      </c>
      <c r="AC41" s="37">
        <v>561.90000000000009</v>
      </c>
      <c r="AD41" s="37">
        <v>580.6</v>
      </c>
      <c r="AE41" s="37">
        <v>650.60000000000025</v>
      </c>
    </row>
    <row r="42" spans="1:31" x14ac:dyDescent="0.2">
      <c r="B42" s="34">
        <v>42005</v>
      </c>
      <c r="C42" s="31">
        <v>556.80000000000007</v>
      </c>
      <c r="D42" s="31">
        <v>609.20000000000005</v>
      </c>
      <c r="E42" s="31">
        <v>559.49999999999989</v>
      </c>
      <c r="F42" s="31">
        <v>674</v>
      </c>
      <c r="G42" s="54">
        <v>571.1</v>
      </c>
      <c r="H42" s="37">
        <v>631.70000000000005</v>
      </c>
      <c r="I42" s="86">
        <v>559.9</v>
      </c>
      <c r="J42" s="37">
        <v>506.6</v>
      </c>
      <c r="K42" s="37">
        <v>534.1</v>
      </c>
      <c r="L42" s="37">
        <v>506.09999999999997</v>
      </c>
      <c r="M42" s="37">
        <v>731.1</v>
      </c>
      <c r="N42" s="37">
        <v>523</v>
      </c>
      <c r="O42" s="86">
        <v>555.89999999999986</v>
      </c>
      <c r="P42" s="37">
        <v>554.6</v>
      </c>
      <c r="Q42" s="37">
        <v>524.70000000000005</v>
      </c>
      <c r="R42" s="37">
        <v>520.59999999999991</v>
      </c>
      <c r="S42" s="37">
        <v>540.9</v>
      </c>
      <c r="T42" s="37">
        <v>530.19999999999993</v>
      </c>
      <c r="U42" s="37">
        <v>523.90000000000009</v>
      </c>
      <c r="V42" s="37">
        <v>568.70000000000016</v>
      </c>
      <c r="W42" s="37">
        <v>553.80000000000007</v>
      </c>
      <c r="X42" s="37">
        <v>611.9</v>
      </c>
      <c r="Y42" s="37">
        <v>540.9</v>
      </c>
      <c r="Z42" s="37">
        <v>545.19999999999993</v>
      </c>
      <c r="AA42" s="37">
        <v>524.5</v>
      </c>
      <c r="AB42" s="37">
        <v>567.9</v>
      </c>
      <c r="AC42" s="37">
        <v>566.59999999999991</v>
      </c>
      <c r="AD42" s="37">
        <v>585.79999999999995</v>
      </c>
      <c r="AE42" s="37">
        <v>675.4</v>
      </c>
    </row>
    <row r="43" spans="1:31" x14ac:dyDescent="0.2">
      <c r="B43" s="34">
        <v>42036</v>
      </c>
      <c r="C43" s="31">
        <v>546.19999999999993</v>
      </c>
      <c r="D43" s="31">
        <v>598.70000000000005</v>
      </c>
      <c r="E43" s="31">
        <v>539.20000000000005</v>
      </c>
      <c r="F43" s="31">
        <v>636.60000000000014</v>
      </c>
      <c r="G43" s="54">
        <v>548.40000000000009</v>
      </c>
      <c r="H43" s="37">
        <v>623.79999999999995</v>
      </c>
      <c r="I43" s="86">
        <v>552.1</v>
      </c>
      <c r="J43" s="37">
        <v>492.90000000000003</v>
      </c>
      <c r="K43" s="37">
        <v>515.70000000000005</v>
      </c>
      <c r="L43" s="37">
        <v>497.99999999999983</v>
      </c>
      <c r="M43" s="37">
        <v>650.4</v>
      </c>
      <c r="N43" s="37">
        <v>527.4</v>
      </c>
      <c r="O43" s="86">
        <v>540.20000000000005</v>
      </c>
      <c r="P43" s="37">
        <v>530.9</v>
      </c>
      <c r="Q43" s="37">
        <v>517.29999999999995</v>
      </c>
      <c r="R43" s="37">
        <v>520.20000000000005</v>
      </c>
      <c r="S43" s="37">
        <v>513.4</v>
      </c>
      <c r="T43" s="37">
        <v>524.30000000000007</v>
      </c>
      <c r="U43" s="37">
        <v>517.40000000000009</v>
      </c>
      <c r="V43" s="37">
        <v>543.00000000000011</v>
      </c>
      <c r="W43" s="37">
        <v>539.90000000000009</v>
      </c>
      <c r="X43" s="37">
        <v>590.29999999999995</v>
      </c>
      <c r="Y43" s="37">
        <v>528.5</v>
      </c>
      <c r="Z43" s="37">
        <v>526.69999999999993</v>
      </c>
      <c r="AA43" s="37">
        <v>516.5</v>
      </c>
      <c r="AB43" s="37">
        <v>556.4</v>
      </c>
      <c r="AC43" s="37">
        <v>555.20000000000016</v>
      </c>
      <c r="AD43" s="37">
        <v>571.20000000000016</v>
      </c>
      <c r="AE43" s="37">
        <v>647.99999999999989</v>
      </c>
    </row>
    <row r="44" spans="1:31" x14ac:dyDescent="0.2">
      <c r="B44" s="34">
        <v>42064</v>
      </c>
      <c r="C44" s="31">
        <v>475.80000000000007</v>
      </c>
      <c r="D44" s="31">
        <v>510.29999999999995</v>
      </c>
      <c r="E44" s="31">
        <v>468.99999999999994</v>
      </c>
      <c r="F44" s="31">
        <v>577.4</v>
      </c>
      <c r="G44" s="54">
        <v>472.50000000000006</v>
      </c>
      <c r="H44" s="37">
        <v>553.10000000000014</v>
      </c>
      <c r="I44" s="86">
        <v>483.90000000000003</v>
      </c>
      <c r="J44" s="37">
        <v>415.10000000000008</v>
      </c>
      <c r="K44" s="37">
        <v>442.19999999999993</v>
      </c>
      <c r="L44" s="37">
        <v>417.5</v>
      </c>
      <c r="M44" s="37">
        <v>633.9</v>
      </c>
      <c r="N44" s="37">
        <v>450.5</v>
      </c>
      <c r="O44" s="86">
        <v>466.99999999999989</v>
      </c>
      <c r="P44" s="37">
        <v>452.3</v>
      </c>
      <c r="Q44" s="37">
        <v>442.49999999999994</v>
      </c>
      <c r="R44" s="37">
        <v>446.09999999999991</v>
      </c>
      <c r="S44" s="37">
        <v>441.09999999999997</v>
      </c>
      <c r="T44" s="37">
        <v>447.09999999999991</v>
      </c>
      <c r="U44" s="37">
        <v>446.7</v>
      </c>
      <c r="V44" s="37">
        <v>461.80000000000007</v>
      </c>
      <c r="W44" s="37">
        <v>467.90000000000009</v>
      </c>
      <c r="X44" s="37">
        <v>521.20000000000005</v>
      </c>
      <c r="Y44" s="37">
        <v>452.7</v>
      </c>
      <c r="Z44" s="37">
        <v>453.99999999999994</v>
      </c>
      <c r="AA44" s="37">
        <v>442.20000000000005</v>
      </c>
      <c r="AB44" s="37">
        <v>479.6</v>
      </c>
      <c r="AC44" s="37">
        <v>486.29999999999995</v>
      </c>
      <c r="AD44" s="37">
        <v>487.7</v>
      </c>
      <c r="AE44" s="37">
        <v>580.80000000000007</v>
      </c>
    </row>
    <row r="45" spans="1:31" x14ac:dyDescent="0.2">
      <c r="B45" s="34">
        <v>42095</v>
      </c>
      <c r="C45" s="31">
        <v>372.5</v>
      </c>
      <c r="D45" s="31">
        <v>409.9</v>
      </c>
      <c r="E45" s="31">
        <v>364.30000000000007</v>
      </c>
      <c r="F45" s="31">
        <v>476.49999999999994</v>
      </c>
      <c r="G45" s="54">
        <v>362.7</v>
      </c>
      <c r="H45" s="37">
        <v>447.99999999999994</v>
      </c>
      <c r="I45" s="86">
        <v>381.59999999999997</v>
      </c>
      <c r="J45" s="37">
        <v>310.50000000000006</v>
      </c>
      <c r="K45" s="37">
        <v>325.79999999999995</v>
      </c>
      <c r="L45" s="37">
        <v>297.7</v>
      </c>
      <c r="M45" s="37">
        <v>528.4</v>
      </c>
      <c r="N45" s="37">
        <v>347.20000000000005</v>
      </c>
      <c r="O45" s="86">
        <v>360.09999999999997</v>
      </c>
      <c r="P45" s="37">
        <v>339.3</v>
      </c>
      <c r="Q45" s="37">
        <v>326.79999999999995</v>
      </c>
      <c r="R45" s="37">
        <v>332.59999999999991</v>
      </c>
      <c r="S45" s="37">
        <v>317.10000000000002</v>
      </c>
      <c r="T45" s="37">
        <v>330.09999999999991</v>
      </c>
      <c r="U45" s="37">
        <v>325.89999999999992</v>
      </c>
      <c r="V45" s="37">
        <v>364.1</v>
      </c>
      <c r="W45" s="37">
        <v>351.1</v>
      </c>
      <c r="X45" s="37">
        <v>416.70000000000005</v>
      </c>
      <c r="Y45" s="37">
        <v>341.60000000000008</v>
      </c>
      <c r="Z45" s="37">
        <v>338.90000000000003</v>
      </c>
      <c r="AA45" s="37">
        <v>324.20000000000005</v>
      </c>
      <c r="AB45" s="37">
        <v>366.7</v>
      </c>
      <c r="AC45" s="37">
        <v>396.7</v>
      </c>
      <c r="AD45" s="37">
        <v>378.20000000000005</v>
      </c>
      <c r="AE45" s="37">
        <v>467.8</v>
      </c>
    </row>
    <row r="46" spans="1:31" x14ac:dyDescent="0.2">
      <c r="B46" s="34">
        <v>42125</v>
      </c>
      <c r="C46" s="31">
        <v>214.09999999999997</v>
      </c>
      <c r="D46" s="31">
        <v>252.29999999999998</v>
      </c>
      <c r="E46" s="31">
        <v>228.09999999999997</v>
      </c>
      <c r="F46" s="31">
        <v>338.00000000000006</v>
      </c>
      <c r="G46" s="54">
        <v>209.39999999999998</v>
      </c>
      <c r="H46" s="37">
        <v>320.70000000000005</v>
      </c>
      <c r="I46" s="86">
        <v>240.79999999999998</v>
      </c>
      <c r="J46" s="37">
        <v>151.99999999999997</v>
      </c>
      <c r="K46" s="37">
        <v>169.7</v>
      </c>
      <c r="L46" s="37">
        <v>136.79999999999998</v>
      </c>
      <c r="M46" s="37">
        <v>397.2</v>
      </c>
      <c r="N46" s="37">
        <v>191.40000000000003</v>
      </c>
      <c r="O46" s="86">
        <v>225.89999999999998</v>
      </c>
      <c r="P46" s="37">
        <v>207.70000000000002</v>
      </c>
      <c r="Q46" s="37">
        <v>165.3</v>
      </c>
      <c r="R46" s="37">
        <v>173.29999999999998</v>
      </c>
      <c r="S46" s="37">
        <v>174.89999999999998</v>
      </c>
      <c r="T46" s="37">
        <v>164.89999999999998</v>
      </c>
      <c r="U46" s="37">
        <v>179.29999999999998</v>
      </c>
      <c r="V46" s="37">
        <v>216.39999999999998</v>
      </c>
      <c r="W46" s="37">
        <v>211.89999999999998</v>
      </c>
      <c r="X46" s="37">
        <v>275.2</v>
      </c>
      <c r="Y46" s="37">
        <v>199.8</v>
      </c>
      <c r="Z46" s="37">
        <v>190.9</v>
      </c>
      <c r="AA46" s="37">
        <v>168.69999999999996</v>
      </c>
      <c r="AB46" s="37">
        <v>219.8</v>
      </c>
      <c r="AC46" s="37">
        <v>253.89999999999998</v>
      </c>
      <c r="AD46" s="37">
        <v>234.5</v>
      </c>
      <c r="AE46" s="37">
        <v>339.6</v>
      </c>
    </row>
    <row r="47" spans="1:31" x14ac:dyDescent="0.2">
      <c r="B47" s="34">
        <v>42156</v>
      </c>
      <c r="C47" s="31">
        <v>120.59999999999998</v>
      </c>
      <c r="D47" s="31">
        <v>137.90000000000003</v>
      </c>
      <c r="E47" s="31">
        <v>112.6</v>
      </c>
      <c r="F47" s="31">
        <v>213.60000000000005</v>
      </c>
      <c r="G47" s="54">
        <v>112</v>
      </c>
      <c r="H47" s="37">
        <v>188.00000000000003</v>
      </c>
      <c r="I47" s="86">
        <v>127.50000000000001</v>
      </c>
      <c r="J47" s="37">
        <v>65.099999999999994</v>
      </c>
      <c r="K47" s="37">
        <v>91</v>
      </c>
      <c r="L47" s="37">
        <v>63.899999999999991</v>
      </c>
      <c r="M47" s="37">
        <v>281.3</v>
      </c>
      <c r="N47" s="37">
        <v>96.799999999999983</v>
      </c>
      <c r="O47" s="86">
        <v>107.4</v>
      </c>
      <c r="P47" s="37">
        <v>89.799999999999983</v>
      </c>
      <c r="Q47" s="37">
        <v>68.5</v>
      </c>
      <c r="R47" s="37">
        <v>73.7</v>
      </c>
      <c r="S47" s="37">
        <v>87.399999999999991</v>
      </c>
      <c r="T47" s="37">
        <v>73</v>
      </c>
      <c r="U47" s="37">
        <v>74.600000000000009</v>
      </c>
      <c r="V47" s="37">
        <v>95.199999999999989</v>
      </c>
      <c r="W47" s="37">
        <v>112.10000000000001</v>
      </c>
      <c r="X47" s="37">
        <v>161.89999999999998</v>
      </c>
      <c r="Y47" s="37">
        <v>96.90000000000002</v>
      </c>
      <c r="Z47" s="37">
        <v>105.1</v>
      </c>
      <c r="AA47" s="37">
        <v>88.199999999999989</v>
      </c>
      <c r="AB47" s="37">
        <v>113.39999999999999</v>
      </c>
      <c r="AC47" s="37">
        <v>133.39999999999998</v>
      </c>
      <c r="AD47" s="37">
        <v>123.6</v>
      </c>
      <c r="AE47" s="37">
        <v>214.3</v>
      </c>
    </row>
    <row r="48" spans="1:31" x14ac:dyDescent="0.2">
      <c r="B48" s="34">
        <v>42186</v>
      </c>
      <c r="C48" s="31">
        <v>30.7</v>
      </c>
      <c r="D48" s="31">
        <v>59.800000000000004</v>
      </c>
      <c r="E48" s="31">
        <v>24.6</v>
      </c>
      <c r="F48" s="31">
        <v>106.80000000000003</v>
      </c>
      <c r="G48" s="54">
        <v>32.299999999999997</v>
      </c>
      <c r="H48" s="37">
        <v>75.5</v>
      </c>
      <c r="I48" s="86">
        <v>32.6</v>
      </c>
      <c r="J48" s="37">
        <v>5.5</v>
      </c>
      <c r="K48" s="37">
        <v>11.5</v>
      </c>
      <c r="L48" s="37">
        <v>5.3000000000000007</v>
      </c>
      <c r="M48" s="37">
        <v>158.60000000000002</v>
      </c>
      <c r="N48" s="37">
        <v>18.399999999999999</v>
      </c>
      <c r="O48" s="86">
        <v>30.9</v>
      </c>
      <c r="P48" s="37">
        <v>12.6</v>
      </c>
      <c r="Q48" s="37">
        <v>12.100000000000001</v>
      </c>
      <c r="R48" s="37">
        <v>11.9</v>
      </c>
      <c r="S48" s="37">
        <v>6.5</v>
      </c>
      <c r="T48" s="37">
        <v>16.5</v>
      </c>
      <c r="U48" s="37">
        <v>11.4</v>
      </c>
      <c r="V48" s="37">
        <v>18.2</v>
      </c>
      <c r="W48" s="37">
        <v>28.6</v>
      </c>
      <c r="X48" s="37">
        <v>70.2</v>
      </c>
      <c r="Y48" s="37">
        <v>13</v>
      </c>
      <c r="Z48" s="37">
        <v>24.4</v>
      </c>
      <c r="AA48" s="37">
        <v>16.399999999999999</v>
      </c>
      <c r="AB48" s="37">
        <v>29.6</v>
      </c>
      <c r="AC48" s="37">
        <v>50.599999999999994</v>
      </c>
      <c r="AD48" s="37">
        <v>38.799999999999997</v>
      </c>
      <c r="AE48" s="37">
        <v>103.79999999999998</v>
      </c>
    </row>
    <row r="49" spans="1:31" x14ac:dyDescent="0.2">
      <c r="B49" s="34">
        <v>42217</v>
      </c>
      <c r="C49" s="31">
        <v>12</v>
      </c>
      <c r="D49" s="31">
        <v>33.1</v>
      </c>
      <c r="E49" s="31">
        <v>5.0999999999999996</v>
      </c>
      <c r="F49" s="31">
        <v>71.399999999999991</v>
      </c>
      <c r="G49" s="54">
        <v>12.600000000000001</v>
      </c>
      <c r="H49" s="37">
        <v>57.699999999999996</v>
      </c>
      <c r="I49" s="86">
        <v>11.299999999999999</v>
      </c>
      <c r="J49" s="37">
        <v>0</v>
      </c>
      <c r="K49" s="37">
        <v>5.1999999999999993</v>
      </c>
      <c r="L49" s="37">
        <v>0</v>
      </c>
      <c r="M49" s="37">
        <v>99.5</v>
      </c>
      <c r="N49" s="37">
        <v>0</v>
      </c>
      <c r="O49" s="86">
        <v>11.600000000000001</v>
      </c>
      <c r="P49" s="37">
        <v>0</v>
      </c>
      <c r="Q49" s="37">
        <v>0</v>
      </c>
      <c r="R49" s="37">
        <v>0</v>
      </c>
      <c r="S49" s="37">
        <v>5.1999999999999993</v>
      </c>
      <c r="T49" s="37">
        <v>0</v>
      </c>
      <c r="U49" s="37">
        <v>0</v>
      </c>
      <c r="V49" s="37">
        <v>11.4</v>
      </c>
      <c r="W49" s="37">
        <v>11.399999999999999</v>
      </c>
      <c r="X49" s="37">
        <v>38.4</v>
      </c>
      <c r="Y49" s="37">
        <v>0</v>
      </c>
      <c r="Z49" s="37">
        <v>11.700000000000001</v>
      </c>
      <c r="AA49" s="37">
        <v>0</v>
      </c>
      <c r="AB49" s="37">
        <v>17.399999999999999</v>
      </c>
      <c r="AC49" s="37">
        <v>15.899999999999999</v>
      </c>
      <c r="AD49" s="37">
        <v>29.200000000000003</v>
      </c>
      <c r="AE49" s="37">
        <v>54.499999999999993</v>
      </c>
    </row>
    <row r="50" spans="1:31" x14ac:dyDescent="0.2">
      <c r="B50" s="34">
        <v>42248</v>
      </c>
      <c r="C50" s="31">
        <v>204.79999999999998</v>
      </c>
      <c r="D50" s="31">
        <v>252.60000000000002</v>
      </c>
      <c r="E50" s="31">
        <v>176.1</v>
      </c>
      <c r="F50" s="31">
        <v>308.90000000000003</v>
      </c>
      <c r="G50" s="54">
        <v>201.30000000000004</v>
      </c>
      <c r="H50" s="37">
        <v>284</v>
      </c>
      <c r="I50" s="86">
        <v>213.79999999999998</v>
      </c>
      <c r="J50" s="37">
        <v>144.39999999999998</v>
      </c>
      <c r="K50" s="37">
        <v>157.20000000000002</v>
      </c>
      <c r="L50" s="37">
        <v>143.19999999999999</v>
      </c>
      <c r="M50" s="37">
        <v>370.60000000000008</v>
      </c>
      <c r="N50" s="37">
        <v>179.2</v>
      </c>
      <c r="O50" s="86">
        <v>189.59999999999997</v>
      </c>
      <c r="P50" s="37">
        <v>153.29999999999998</v>
      </c>
      <c r="Q50" s="37">
        <v>158.1</v>
      </c>
      <c r="R50" s="37">
        <v>169.6</v>
      </c>
      <c r="S50" s="37">
        <v>138</v>
      </c>
      <c r="T50" s="37">
        <v>165.9</v>
      </c>
      <c r="U50" s="37">
        <v>172.5</v>
      </c>
      <c r="V50" s="37">
        <v>192.6</v>
      </c>
      <c r="W50" s="37">
        <v>181.60000000000002</v>
      </c>
      <c r="X50" s="37">
        <v>252.99999999999997</v>
      </c>
      <c r="Y50" s="37">
        <v>173.10000000000002</v>
      </c>
      <c r="Z50" s="37">
        <v>169.39999999999998</v>
      </c>
      <c r="AA50" s="37">
        <v>157.10000000000005</v>
      </c>
      <c r="AB50" s="37">
        <v>204.30000000000004</v>
      </c>
      <c r="AC50" s="37">
        <v>220.9</v>
      </c>
      <c r="AD50" s="37">
        <v>214.70000000000002</v>
      </c>
      <c r="AE50" s="37">
        <v>305.10000000000002</v>
      </c>
    </row>
    <row r="51" spans="1:31" x14ac:dyDescent="0.2">
      <c r="B51" s="34">
        <v>42278</v>
      </c>
      <c r="C51" s="31">
        <v>389.09999999999997</v>
      </c>
      <c r="D51" s="31">
        <v>415.8</v>
      </c>
      <c r="E51" s="31">
        <v>366.80000000000007</v>
      </c>
      <c r="F51" s="31">
        <v>454.7000000000001</v>
      </c>
      <c r="G51" s="54">
        <v>373.40000000000003</v>
      </c>
      <c r="H51" s="37">
        <v>434.89999999999992</v>
      </c>
      <c r="I51" s="86">
        <v>395.40000000000009</v>
      </c>
      <c r="J51" s="37">
        <v>310.3</v>
      </c>
      <c r="K51" s="37">
        <v>350.20000000000016</v>
      </c>
      <c r="L51" s="37">
        <v>330.29999999999995</v>
      </c>
      <c r="M51" s="37">
        <v>488.00000000000006</v>
      </c>
      <c r="N51" s="37">
        <v>369.69999999999987</v>
      </c>
      <c r="O51" s="86">
        <v>374.29999999999995</v>
      </c>
      <c r="P51" s="37">
        <v>357.50000000000011</v>
      </c>
      <c r="Q51" s="37">
        <v>361</v>
      </c>
      <c r="R51" s="37">
        <v>368.29999999999995</v>
      </c>
      <c r="S51" s="37">
        <v>334.19999999999993</v>
      </c>
      <c r="T51" s="37">
        <v>351.80000000000007</v>
      </c>
      <c r="U51" s="37">
        <v>356.19999999999993</v>
      </c>
      <c r="V51" s="37">
        <v>363.70000000000005</v>
      </c>
      <c r="W51" s="37">
        <v>381.79999999999995</v>
      </c>
      <c r="X51" s="37">
        <v>413.8</v>
      </c>
      <c r="Y51" s="37">
        <v>379.59999999999997</v>
      </c>
      <c r="Z51" s="37">
        <v>365.59999999999991</v>
      </c>
      <c r="AA51" s="37">
        <v>363.2</v>
      </c>
      <c r="AB51" s="37">
        <v>391.40000000000003</v>
      </c>
      <c r="AC51" s="37">
        <v>386.99999999999994</v>
      </c>
      <c r="AD51" s="37">
        <v>400.90000000000009</v>
      </c>
      <c r="AE51" s="37">
        <v>459.99999999999994</v>
      </c>
    </row>
    <row r="52" spans="1:31" x14ac:dyDescent="0.2">
      <c r="B52" s="34">
        <v>42309</v>
      </c>
      <c r="C52" s="31">
        <v>374.69999999999993</v>
      </c>
      <c r="D52" s="31">
        <v>425.7000000000001</v>
      </c>
      <c r="E52" s="31">
        <v>394.6</v>
      </c>
      <c r="F52" s="31">
        <v>468.3</v>
      </c>
      <c r="G52" s="54">
        <v>379.5</v>
      </c>
      <c r="H52" s="37">
        <v>449.69999999999993</v>
      </c>
      <c r="I52" s="86">
        <v>395.90000000000003</v>
      </c>
      <c r="J52" s="37">
        <v>333.8</v>
      </c>
      <c r="K52" s="37">
        <v>361.49999999999994</v>
      </c>
      <c r="L52" s="37">
        <v>336.40000000000003</v>
      </c>
      <c r="M52" s="37">
        <v>503.7000000000001</v>
      </c>
      <c r="N52" s="37">
        <v>363.8</v>
      </c>
      <c r="O52" s="86">
        <v>375.4</v>
      </c>
      <c r="P52" s="37">
        <v>373.2</v>
      </c>
      <c r="Q52" s="37">
        <v>364.80000000000007</v>
      </c>
      <c r="R52" s="37">
        <v>363.8</v>
      </c>
      <c r="S52" s="37">
        <v>353.29999999999995</v>
      </c>
      <c r="T52" s="37">
        <v>351.70000000000005</v>
      </c>
      <c r="U52" s="37">
        <v>348.1</v>
      </c>
      <c r="V52" s="37">
        <v>394</v>
      </c>
      <c r="W52" s="37">
        <v>364.2</v>
      </c>
      <c r="X52" s="37">
        <v>418.59999999999997</v>
      </c>
      <c r="Y52" s="37">
        <v>383.6</v>
      </c>
      <c r="Z52" s="37">
        <v>356.9</v>
      </c>
      <c r="AA52" s="37">
        <v>352.4</v>
      </c>
      <c r="AB52" s="37">
        <v>382.40000000000003</v>
      </c>
      <c r="AC52" s="37">
        <v>404.89999999999992</v>
      </c>
      <c r="AD52" s="37">
        <v>401.2999999999999</v>
      </c>
      <c r="AE52" s="37">
        <v>478.3</v>
      </c>
    </row>
    <row r="53" spans="1:31" x14ac:dyDescent="0.2">
      <c r="B53" s="34">
        <v>42339</v>
      </c>
      <c r="C53" s="31">
        <v>424.7</v>
      </c>
      <c r="D53" s="31">
        <v>484.79999999999995</v>
      </c>
      <c r="E53" s="31">
        <v>455.70000000000005</v>
      </c>
      <c r="F53" s="31">
        <v>521.5</v>
      </c>
      <c r="G53" s="54">
        <v>418.39999999999992</v>
      </c>
      <c r="H53" s="37">
        <v>508.8</v>
      </c>
      <c r="I53" s="86">
        <v>433.49999999999989</v>
      </c>
      <c r="J53" s="37">
        <v>395.40000000000009</v>
      </c>
      <c r="K53" s="37">
        <v>405.49999999999994</v>
      </c>
      <c r="L53" s="37">
        <v>396.40000000000003</v>
      </c>
      <c r="M53" s="37">
        <v>563.00000000000011</v>
      </c>
      <c r="N53" s="37">
        <v>406.49999999999994</v>
      </c>
      <c r="O53" s="86">
        <v>415.60000000000008</v>
      </c>
      <c r="P53" s="37">
        <v>436.69999999999993</v>
      </c>
      <c r="Q53" s="37">
        <v>399.90000000000009</v>
      </c>
      <c r="R53" s="37">
        <v>400.2</v>
      </c>
      <c r="S53" s="37">
        <v>409.40000000000009</v>
      </c>
      <c r="T53" s="37">
        <v>396.09999999999997</v>
      </c>
      <c r="U53" s="37">
        <v>388.10000000000008</v>
      </c>
      <c r="V53" s="37">
        <v>456.00000000000006</v>
      </c>
      <c r="W53" s="37">
        <v>407.49999999999994</v>
      </c>
      <c r="X53" s="37">
        <v>459.70000000000005</v>
      </c>
      <c r="Y53" s="37">
        <v>418.5</v>
      </c>
      <c r="Z53" s="37">
        <v>394</v>
      </c>
      <c r="AA53" s="37">
        <v>392.2</v>
      </c>
      <c r="AB53" s="37">
        <v>436.8</v>
      </c>
      <c r="AC53" s="37">
        <v>459.40000000000003</v>
      </c>
      <c r="AD53" s="37">
        <v>441.40000000000009</v>
      </c>
      <c r="AE53" s="37">
        <v>537.90000000000009</v>
      </c>
    </row>
    <row r="54" spans="1:31" x14ac:dyDescent="0.2">
      <c r="B54" s="34">
        <v>42370</v>
      </c>
      <c r="C54" s="31">
        <v>595.50000000000011</v>
      </c>
      <c r="D54" s="31">
        <v>656.2</v>
      </c>
      <c r="E54" s="31">
        <v>641.4000000000002</v>
      </c>
      <c r="F54" s="31">
        <v>697.49999999999989</v>
      </c>
      <c r="G54" s="54">
        <v>603.9</v>
      </c>
      <c r="H54" s="37">
        <v>686.7</v>
      </c>
      <c r="I54" s="86">
        <v>632.1</v>
      </c>
      <c r="J54" s="37">
        <v>584.80000000000007</v>
      </c>
      <c r="K54" s="37">
        <v>600.80000000000007</v>
      </c>
      <c r="L54" s="37">
        <v>580.9</v>
      </c>
      <c r="M54" s="37">
        <v>745.50000000000011</v>
      </c>
      <c r="N54" s="37">
        <v>605.59999999999991</v>
      </c>
      <c r="O54" s="86">
        <v>614.30000000000007</v>
      </c>
      <c r="P54" s="37">
        <v>639.4000000000002</v>
      </c>
      <c r="Q54" s="37">
        <v>612.5</v>
      </c>
      <c r="R54" s="37">
        <v>614.40000000000009</v>
      </c>
      <c r="S54" s="37">
        <v>603.60000000000014</v>
      </c>
      <c r="T54" s="37">
        <v>595.39999999999986</v>
      </c>
      <c r="U54" s="37">
        <v>590.0999999999998</v>
      </c>
      <c r="V54" s="37">
        <v>635.69999999999993</v>
      </c>
      <c r="W54" s="37">
        <v>591.89999999999975</v>
      </c>
      <c r="X54" s="37">
        <v>644.80000000000007</v>
      </c>
      <c r="Y54" s="37">
        <v>633.4</v>
      </c>
      <c r="Z54" s="37">
        <v>597.90000000000009</v>
      </c>
      <c r="AA54" s="37">
        <v>605.70000000000016</v>
      </c>
      <c r="AB54" s="37">
        <v>606.79999999999995</v>
      </c>
      <c r="AC54" s="37">
        <v>650</v>
      </c>
      <c r="AD54" s="37">
        <v>614.9</v>
      </c>
      <c r="AE54" s="37">
        <v>712.10000000000025</v>
      </c>
    </row>
    <row r="55" spans="1:31" x14ac:dyDescent="0.2">
      <c r="B55" s="34">
        <v>42401</v>
      </c>
      <c r="C55" s="31">
        <v>487.6</v>
      </c>
      <c r="D55" s="31">
        <v>539.30000000000007</v>
      </c>
      <c r="E55" s="31">
        <v>486.7</v>
      </c>
      <c r="F55" s="31">
        <v>602.50000000000011</v>
      </c>
      <c r="G55" s="54">
        <v>500.1</v>
      </c>
      <c r="H55" s="37">
        <v>562.90000000000009</v>
      </c>
      <c r="I55" s="86">
        <v>497.70000000000005</v>
      </c>
      <c r="J55" s="37">
        <v>444.29999999999995</v>
      </c>
      <c r="K55" s="37">
        <v>469.79999999999995</v>
      </c>
      <c r="L55" s="37">
        <v>443.2</v>
      </c>
      <c r="M55" s="37">
        <v>657.09999999999991</v>
      </c>
      <c r="N55" s="37">
        <v>468.19999999999993</v>
      </c>
      <c r="O55" s="86">
        <v>490.69999999999993</v>
      </c>
      <c r="P55" s="37">
        <v>478.19999999999993</v>
      </c>
      <c r="Q55" s="37">
        <v>467.2</v>
      </c>
      <c r="R55" s="37">
        <v>470.69999999999993</v>
      </c>
      <c r="S55" s="37">
        <v>470.49999999999989</v>
      </c>
      <c r="T55" s="37">
        <v>472.69999999999987</v>
      </c>
      <c r="U55" s="37">
        <v>468.10000000000014</v>
      </c>
      <c r="V55" s="37">
        <v>493.90000000000003</v>
      </c>
      <c r="W55" s="37">
        <v>486.09999999999997</v>
      </c>
      <c r="X55" s="37">
        <v>545.79999999999984</v>
      </c>
      <c r="Y55" s="37">
        <v>478.49999999999994</v>
      </c>
      <c r="Z55" s="37">
        <v>483.20000000000005</v>
      </c>
      <c r="AA55" s="37">
        <v>465.6</v>
      </c>
      <c r="AB55" s="37">
        <v>502.59999999999985</v>
      </c>
      <c r="AC55" s="37">
        <v>499.29999999999995</v>
      </c>
      <c r="AD55" s="37">
        <v>513.5</v>
      </c>
      <c r="AE55" s="37">
        <v>601.4</v>
      </c>
    </row>
    <row r="56" spans="1:31" s="72" customFormat="1" x14ac:dyDescent="0.2">
      <c r="A56" s="86"/>
      <c r="B56" s="34">
        <v>42430</v>
      </c>
      <c r="C56" s="55">
        <v>519.79999999999995</v>
      </c>
      <c r="D56" s="55">
        <v>553.69999999999993</v>
      </c>
      <c r="E56" s="55">
        <v>506.59999999999997</v>
      </c>
      <c r="F56" s="55">
        <v>631.80000000000007</v>
      </c>
      <c r="G56" s="87">
        <v>520.9</v>
      </c>
      <c r="H56" s="86">
        <v>589.59999999999991</v>
      </c>
      <c r="I56" s="86">
        <v>519.1</v>
      </c>
      <c r="J56" s="86">
        <v>459.39999999999992</v>
      </c>
      <c r="K56" s="86">
        <v>483.19999999999993</v>
      </c>
      <c r="L56" s="86">
        <v>457.9</v>
      </c>
      <c r="M56" s="86">
        <v>687.80000000000007</v>
      </c>
      <c r="N56" s="86">
        <v>482.90000000000003</v>
      </c>
      <c r="O56" s="86">
        <v>505.4</v>
      </c>
      <c r="P56" s="86">
        <v>495.2</v>
      </c>
      <c r="Q56" s="86">
        <v>478.2999999999999</v>
      </c>
      <c r="R56" s="86">
        <v>475.89999999999992</v>
      </c>
      <c r="S56" s="86">
        <v>484.5</v>
      </c>
      <c r="T56" s="86">
        <v>477.20000000000005</v>
      </c>
      <c r="U56" s="86">
        <v>473.7000000000001</v>
      </c>
      <c r="V56" s="86">
        <v>507.90000000000003</v>
      </c>
      <c r="W56" s="86">
        <v>507.7999999999999</v>
      </c>
      <c r="X56" s="86">
        <v>569.70000000000005</v>
      </c>
      <c r="Y56" s="86">
        <v>491.6</v>
      </c>
      <c r="Z56" s="86">
        <v>498.2</v>
      </c>
      <c r="AA56" s="86">
        <v>475.3</v>
      </c>
      <c r="AB56" s="86">
        <v>520.20000000000005</v>
      </c>
      <c r="AC56" s="86">
        <v>523.19999999999993</v>
      </c>
      <c r="AD56" s="86">
        <v>535.69999999999993</v>
      </c>
      <c r="AE56" s="86">
        <v>625.80000000000018</v>
      </c>
    </row>
    <row r="57" spans="1:31" s="72" customFormat="1" x14ac:dyDescent="0.2">
      <c r="B57" s="34">
        <v>42461</v>
      </c>
      <c r="C57" s="55">
        <v>376.40000000000003</v>
      </c>
      <c r="D57" s="55">
        <v>408.99999999999994</v>
      </c>
      <c r="E57" s="55">
        <v>368.60000000000008</v>
      </c>
      <c r="F57" s="55">
        <v>475.59999999999997</v>
      </c>
      <c r="G57" s="87">
        <v>372.2000000000001</v>
      </c>
      <c r="H57" s="86">
        <v>448.30000000000007</v>
      </c>
      <c r="I57" s="86">
        <v>385.39999999999992</v>
      </c>
      <c r="J57" s="86">
        <v>320.59999999999991</v>
      </c>
      <c r="K57" s="86">
        <v>339.99999999999994</v>
      </c>
      <c r="L57" s="86">
        <v>316</v>
      </c>
      <c r="M57" s="86">
        <v>528.20000000000005</v>
      </c>
      <c r="N57" s="86">
        <v>359.70000000000005</v>
      </c>
      <c r="O57" s="86">
        <v>365.90000000000003</v>
      </c>
      <c r="P57" s="86">
        <v>347.4</v>
      </c>
      <c r="Q57" s="86">
        <v>346.50000000000006</v>
      </c>
      <c r="R57" s="86">
        <v>347.90000000000003</v>
      </c>
      <c r="S57" s="86">
        <v>339.20000000000005</v>
      </c>
      <c r="T57" s="86">
        <v>338.2</v>
      </c>
      <c r="U57" s="86">
        <v>339</v>
      </c>
      <c r="V57" s="86">
        <v>364.50000000000006</v>
      </c>
      <c r="W57" s="86">
        <v>370.90000000000003</v>
      </c>
      <c r="X57" s="86">
        <v>420.5</v>
      </c>
      <c r="Y57" s="86">
        <v>348.9</v>
      </c>
      <c r="Z57" s="86">
        <v>350.2</v>
      </c>
      <c r="AA57" s="86">
        <v>345.00000000000006</v>
      </c>
      <c r="AB57" s="86">
        <v>375.8</v>
      </c>
      <c r="AC57" s="86">
        <v>396.6</v>
      </c>
      <c r="AD57" s="86">
        <v>388.50000000000006</v>
      </c>
      <c r="AE57" s="86">
        <v>470.30000000000007</v>
      </c>
    </row>
    <row r="58" spans="1:31" s="72" customFormat="1" x14ac:dyDescent="0.2">
      <c r="B58" s="34">
        <v>42491</v>
      </c>
      <c r="C58" s="55">
        <v>171.7</v>
      </c>
      <c r="D58" s="55">
        <v>227.39999999999998</v>
      </c>
      <c r="E58" s="55">
        <v>165.89999999999998</v>
      </c>
      <c r="F58" s="55">
        <v>306.00000000000006</v>
      </c>
      <c r="G58" s="87">
        <v>153.6</v>
      </c>
      <c r="H58" s="86">
        <v>263.2</v>
      </c>
      <c r="I58" s="86">
        <v>194</v>
      </c>
      <c r="J58" s="86">
        <v>102.70000000000002</v>
      </c>
      <c r="K58" s="86">
        <v>119.2</v>
      </c>
      <c r="L58" s="86">
        <v>101.00000000000001</v>
      </c>
      <c r="M58" s="86">
        <v>373.2</v>
      </c>
      <c r="N58" s="86">
        <v>139.19999999999999</v>
      </c>
      <c r="O58" s="86">
        <v>146.30000000000004</v>
      </c>
      <c r="P58" s="86">
        <v>121.50000000000001</v>
      </c>
      <c r="Q58" s="86">
        <v>115.79999999999998</v>
      </c>
      <c r="R58" s="86">
        <v>115.19999999999999</v>
      </c>
      <c r="S58" s="86">
        <v>145.20000000000002</v>
      </c>
      <c r="T58" s="86">
        <v>122.5</v>
      </c>
      <c r="U58" s="86">
        <v>123.6</v>
      </c>
      <c r="V58" s="86">
        <v>139.99999999999997</v>
      </c>
      <c r="W58" s="86">
        <v>162.70000000000002</v>
      </c>
      <c r="X58" s="86">
        <v>242.90000000000003</v>
      </c>
      <c r="Y58" s="86">
        <v>128</v>
      </c>
      <c r="Z58" s="86">
        <v>139.30000000000001</v>
      </c>
      <c r="AA58" s="86">
        <v>122</v>
      </c>
      <c r="AB58" s="86">
        <v>169.40000000000003</v>
      </c>
      <c r="AC58" s="86">
        <v>210.3</v>
      </c>
      <c r="AD58" s="86">
        <v>176.1</v>
      </c>
      <c r="AE58" s="86">
        <v>284.40000000000009</v>
      </c>
    </row>
    <row r="59" spans="1:31" s="72" customFormat="1" x14ac:dyDescent="0.2">
      <c r="B59" s="34">
        <v>42522</v>
      </c>
      <c r="C59" s="55">
        <v>39.700000000000003</v>
      </c>
      <c r="D59" s="55">
        <v>92</v>
      </c>
      <c r="E59" s="55">
        <v>11</v>
      </c>
      <c r="F59" s="55">
        <v>174.1</v>
      </c>
      <c r="G59" s="87">
        <v>28.2</v>
      </c>
      <c r="H59" s="86">
        <v>134.19999999999999</v>
      </c>
      <c r="I59" s="86">
        <v>27.699999999999996</v>
      </c>
      <c r="J59" s="86">
        <v>0</v>
      </c>
      <c r="K59" s="86">
        <v>0</v>
      </c>
      <c r="L59" s="86">
        <v>0</v>
      </c>
      <c r="M59" s="86">
        <v>239</v>
      </c>
      <c r="N59" s="86">
        <v>0</v>
      </c>
      <c r="O59" s="86">
        <v>15.899999999999999</v>
      </c>
      <c r="P59" s="86">
        <v>10.700000000000001</v>
      </c>
      <c r="Q59" s="86">
        <v>0</v>
      </c>
      <c r="R59" s="86">
        <v>0</v>
      </c>
      <c r="S59" s="86">
        <v>0</v>
      </c>
      <c r="T59" s="86">
        <v>0</v>
      </c>
      <c r="U59" s="86">
        <v>0</v>
      </c>
      <c r="V59" s="86">
        <v>16.2</v>
      </c>
      <c r="W59" s="86">
        <v>21.4</v>
      </c>
      <c r="X59" s="86">
        <v>95.800000000000011</v>
      </c>
      <c r="Y59" s="86">
        <v>10.700000000000001</v>
      </c>
      <c r="Z59" s="86">
        <v>5.4</v>
      </c>
      <c r="AA59" s="86">
        <v>0</v>
      </c>
      <c r="AB59" s="86">
        <v>45.2</v>
      </c>
      <c r="AC59" s="86">
        <v>43.9</v>
      </c>
      <c r="AD59" s="86">
        <v>69.600000000000009</v>
      </c>
      <c r="AE59" s="86">
        <v>155.49999999999997</v>
      </c>
    </row>
    <row r="60" spans="1:31" s="72" customFormat="1" x14ac:dyDescent="0.2">
      <c r="A60" s="86"/>
      <c r="B60" s="34">
        <v>42552</v>
      </c>
      <c r="C60" s="55">
        <v>32.400000000000006</v>
      </c>
      <c r="D60" s="55">
        <v>54.199999999999996</v>
      </c>
      <c r="E60" s="55">
        <v>28.5</v>
      </c>
      <c r="F60" s="55">
        <v>91.2</v>
      </c>
      <c r="G60" s="87">
        <v>29.5</v>
      </c>
      <c r="H60" s="86">
        <v>68.399999999999991</v>
      </c>
      <c r="I60" s="86">
        <v>37.199999999999996</v>
      </c>
      <c r="J60" s="86">
        <v>10.5</v>
      </c>
      <c r="K60" s="86">
        <v>17.799999999999997</v>
      </c>
      <c r="L60" s="86">
        <v>5.3000000000000007</v>
      </c>
      <c r="M60" s="86">
        <v>168</v>
      </c>
      <c r="N60" s="86">
        <v>22.6</v>
      </c>
      <c r="O60" s="86">
        <v>30.700000000000003</v>
      </c>
      <c r="P60" s="86">
        <v>18.2</v>
      </c>
      <c r="Q60" s="86">
        <v>11.3</v>
      </c>
      <c r="R60" s="86">
        <v>0</v>
      </c>
      <c r="S60" s="86">
        <v>12.8</v>
      </c>
      <c r="T60" s="86">
        <v>0</v>
      </c>
      <c r="U60" s="86">
        <v>5.3000000000000007</v>
      </c>
      <c r="V60" s="86">
        <v>36.200000000000003</v>
      </c>
      <c r="W60" s="86">
        <v>25.800000000000004</v>
      </c>
      <c r="X60" s="86">
        <v>53.800000000000004</v>
      </c>
      <c r="Y60" s="86">
        <v>11.9</v>
      </c>
      <c r="Z60" s="86">
        <v>19.7</v>
      </c>
      <c r="AA60" s="86">
        <v>16.100000000000001</v>
      </c>
      <c r="AB60" s="86">
        <v>26.1</v>
      </c>
      <c r="AC60" s="86">
        <v>42.599999999999994</v>
      </c>
      <c r="AD60" s="86">
        <v>29.200000000000003</v>
      </c>
      <c r="AE60" s="86">
        <v>87.999999999999986</v>
      </c>
    </row>
    <row r="61" spans="1:31" s="72" customFormat="1" x14ac:dyDescent="0.2">
      <c r="B61" s="34">
        <v>42583</v>
      </c>
      <c r="C61" s="55">
        <v>41.599999999999994</v>
      </c>
      <c r="D61" s="55">
        <v>88.799999999999983</v>
      </c>
      <c r="E61" s="55">
        <v>57.100000000000009</v>
      </c>
      <c r="F61" s="55">
        <v>153.6</v>
      </c>
      <c r="G61" s="87">
        <v>30.800000000000004</v>
      </c>
      <c r="H61" s="86">
        <v>135.9</v>
      </c>
      <c r="I61" s="86">
        <v>71.900000000000006</v>
      </c>
      <c r="J61" s="86">
        <v>19.799999999999997</v>
      </c>
      <c r="K61" s="86">
        <v>26.4</v>
      </c>
      <c r="L61" s="86">
        <v>18.799999999999997</v>
      </c>
      <c r="M61" s="86">
        <v>208.79999999999995</v>
      </c>
      <c r="N61" s="86">
        <v>33.199999999999996</v>
      </c>
      <c r="O61" s="86">
        <v>41.600000000000009</v>
      </c>
      <c r="P61" s="86">
        <v>33.200000000000003</v>
      </c>
      <c r="Q61" s="86">
        <v>26.599999999999998</v>
      </c>
      <c r="R61" s="86">
        <v>25.7</v>
      </c>
      <c r="S61" s="86">
        <v>26.9</v>
      </c>
      <c r="T61" s="86">
        <v>20</v>
      </c>
      <c r="U61" s="86">
        <v>20.6</v>
      </c>
      <c r="V61" s="86">
        <v>53</v>
      </c>
      <c r="W61" s="86">
        <v>28.799999999999997</v>
      </c>
      <c r="X61" s="86">
        <v>105.4</v>
      </c>
      <c r="Y61" s="86">
        <v>33.299999999999997</v>
      </c>
      <c r="Z61" s="86">
        <v>28.6</v>
      </c>
      <c r="AA61" s="86">
        <v>21.299999999999997</v>
      </c>
      <c r="AB61" s="86">
        <v>41.8</v>
      </c>
      <c r="AC61" s="86">
        <v>75.499999999999986</v>
      </c>
      <c r="AD61" s="86">
        <v>54.29999999999999</v>
      </c>
      <c r="AE61" s="86">
        <v>144.49999999999997</v>
      </c>
    </row>
    <row r="62" spans="1:31" s="72" customFormat="1" x14ac:dyDescent="0.2">
      <c r="B62" s="34">
        <v>42614</v>
      </c>
      <c r="C62" s="55">
        <v>91.2</v>
      </c>
      <c r="D62" s="55">
        <v>111.70000000000002</v>
      </c>
      <c r="E62" s="55">
        <v>96.799999999999983</v>
      </c>
      <c r="F62" s="55">
        <v>162.4</v>
      </c>
      <c r="G62" s="87">
        <v>76.2</v>
      </c>
      <c r="H62" s="86">
        <v>153.99999999999997</v>
      </c>
      <c r="I62" s="86">
        <v>101.49999999999999</v>
      </c>
      <c r="J62" s="86">
        <v>63.7</v>
      </c>
      <c r="K62" s="86">
        <v>65.2</v>
      </c>
      <c r="L62" s="86">
        <v>63.599999999999994</v>
      </c>
      <c r="M62" s="86">
        <v>206.20000000000005</v>
      </c>
      <c r="N62" s="86">
        <v>70</v>
      </c>
      <c r="O62" s="86">
        <v>73.400000000000006</v>
      </c>
      <c r="P62" s="86">
        <v>80</v>
      </c>
      <c r="Q62" s="86">
        <v>76.900000000000006</v>
      </c>
      <c r="R62" s="86">
        <v>66.599999999999994</v>
      </c>
      <c r="S62" s="86">
        <v>50.500000000000007</v>
      </c>
      <c r="T62" s="86">
        <v>29.8</v>
      </c>
      <c r="U62" s="86">
        <v>47.300000000000004</v>
      </c>
      <c r="V62" s="86">
        <v>89</v>
      </c>
      <c r="W62" s="86">
        <v>70.2</v>
      </c>
      <c r="X62" s="86">
        <v>118.8</v>
      </c>
      <c r="Y62" s="86">
        <v>85.399999999999991</v>
      </c>
      <c r="Z62" s="86">
        <v>52.7</v>
      </c>
      <c r="AA62" s="86">
        <v>59.900000000000006</v>
      </c>
      <c r="AB62" s="86">
        <v>87.5</v>
      </c>
      <c r="AC62" s="86">
        <v>116.90000000000003</v>
      </c>
      <c r="AD62" s="86">
        <v>98</v>
      </c>
      <c r="AE62" s="86">
        <v>137.70000000000002</v>
      </c>
    </row>
    <row r="63" spans="1:31" s="72" customFormat="1" x14ac:dyDescent="0.2">
      <c r="B63" s="34">
        <v>42644</v>
      </c>
      <c r="C63" s="55">
        <v>360.09999999999997</v>
      </c>
      <c r="D63" s="55">
        <v>409.30000000000007</v>
      </c>
      <c r="E63" s="55">
        <v>352.7</v>
      </c>
      <c r="F63" s="55">
        <v>469.80000000000013</v>
      </c>
      <c r="G63" s="87">
        <v>366.5</v>
      </c>
      <c r="H63" s="86">
        <v>438.59999999999991</v>
      </c>
      <c r="I63" s="86">
        <v>371.3</v>
      </c>
      <c r="J63" s="86">
        <v>317.7</v>
      </c>
      <c r="K63" s="86">
        <v>342.60000000000008</v>
      </c>
      <c r="L63" s="86">
        <v>318.10000000000002</v>
      </c>
      <c r="M63" s="86">
        <v>529.9</v>
      </c>
      <c r="N63" s="86">
        <v>345.40000000000003</v>
      </c>
      <c r="O63" s="86">
        <v>364.10000000000014</v>
      </c>
      <c r="P63" s="86">
        <v>354.2</v>
      </c>
      <c r="Q63" s="86">
        <v>337.49999999999994</v>
      </c>
      <c r="R63" s="86">
        <v>338.5</v>
      </c>
      <c r="S63" s="86">
        <v>335.49999999999994</v>
      </c>
      <c r="T63" s="86">
        <v>336.99999999999994</v>
      </c>
      <c r="U63" s="86">
        <v>336.00000000000006</v>
      </c>
      <c r="V63" s="86">
        <v>364.90000000000003</v>
      </c>
      <c r="W63" s="86">
        <v>351.29999999999995</v>
      </c>
      <c r="X63" s="86">
        <v>416.69999999999993</v>
      </c>
      <c r="Y63" s="86">
        <v>354.80000000000007</v>
      </c>
      <c r="Z63" s="86">
        <v>354.19999999999993</v>
      </c>
      <c r="AA63" s="86">
        <v>335.70000000000005</v>
      </c>
      <c r="AB63" s="86">
        <v>366</v>
      </c>
      <c r="AC63" s="86">
        <v>367.39999999999992</v>
      </c>
      <c r="AD63" s="86">
        <v>374.3</v>
      </c>
      <c r="AE63" s="86">
        <v>475.40000000000003</v>
      </c>
    </row>
    <row r="64" spans="1:31" s="72" customFormat="1" x14ac:dyDescent="0.2">
      <c r="B64" s="34">
        <v>42675</v>
      </c>
      <c r="C64" s="55">
        <v>492.79999999999995</v>
      </c>
      <c r="D64" s="55">
        <v>547.20000000000005</v>
      </c>
      <c r="E64" s="55">
        <v>495.69999999999982</v>
      </c>
      <c r="F64" s="55">
        <v>583.29999999999995</v>
      </c>
      <c r="G64" s="87">
        <v>500.50000000000006</v>
      </c>
      <c r="H64" s="86">
        <v>573.00000000000011</v>
      </c>
      <c r="I64" s="86">
        <v>513.19999999999993</v>
      </c>
      <c r="J64" s="86">
        <v>459.1</v>
      </c>
      <c r="K64" s="86">
        <v>480.59999999999991</v>
      </c>
      <c r="L64" s="86">
        <v>466.3</v>
      </c>
      <c r="M64" s="86">
        <v>625.79999999999995</v>
      </c>
      <c r="N64" s="86">
        <v>483.2</v>
      </c>
      <c r="O64" s="86">
        <v>494.10000000000008</v>
      </c>
      <c r="P64" s="86">
        <v>490.2</v>
      </c>
      <c r="Q64" s="86">
        <v>481.8</v>
      </c>
      <c r="R64" s="86">
        <v>483.5</v>
      </c>
      <c r="S64" s="86">
        <v>477.8</v>
      </c>
      <c r="T64" s="86">
        <v>475.3</v>
      </c>
      <c r="U64" s="86">
        <v>472.5</v>
      </c>
      <c r="V64" s="86">
        <v>508.59999999999991</v>
      </c>
      <c r="W64" s="86">
        <v>488.1</v>
      </c>
      <c r="X64" s="86">
        <v>544.9</v>
      </c>
      <c r="Y64" s="86">
        <v>498.40000000000003</v>
      </c>
      <c r="Z64" s="86">
        <v>482.59999999999991</v>
      </c>
      <c r="AA64" s="86">
        <v>477.50000000000006</v>
      </c>
      <c r="AB64" s="86">
        <v>507.89999999999992</v>
      </c>
      <c r="AC64" s="86">
        <v>512.4</v>
      </c>
      <c r="AD64" s="86">
        <v>516.80000000000007</v>
      </c>
      <c r="AE64" s="86">
        <v>602.30000000000007</v>
      </c>
    </row>
    <row r="65" spans="2:31" s="72" customFormat="1" x14ac:dyDescent="0.2">
      <c r="B65" s="34">
        <v>42705</v>
      </c>
      <c r="C65" s="55">
        <v>573.50000000000011</v>
      </c>
      <c r="D65" s="55">
        <v>639.20000000000005</v>
      </c>
      <c r="E65" s="55">
        <v>588.80000000000007</v>
      </c>
      <c r="F65" s="55">
        <v>639.30000000000007</v>
      </c>
      <c r="G65" s="87">
        <v>561.29999999999995</v>
      </c>
      <c r="H65" s="86">
        <v>635.1</v>
      </c>
      <c r="I65" s="86">
        <v>571.79999999999984</v>
      </c>
      <c r="J65" s="86">
        <v>529</v>
      </c>
      <c r="K65" s="86">
        <v>548.20000000000016</v>
      </c>
      <c r="L65" s="86">
        <v>533.59999999999991</v>
      </c>
      <c r="M65" s="86">
        <v>647.49999999999989</v>
      </c>
      <c r="N65" s="86">
        <v>549.80000000000018</v>
      </c>
      <c r="O65" s="86">
        <v>556</v>
      </c>
      <c r="P65" s="86">
        <v>574.1</v>
      </c>
      <c r="Q65" s="86">
        <v>544.50000000000023</v>
      </c>
      <c r="R65" s="86">
        <v>543.9</v>
      </c>
      <c r="S65" s="86">
        <v>539</v>
      </c>
      <c r="T65" s="86">
        <v>545.79999999999995</v>
      </c>
      <c r="U65" s="86">
        <v>536.70000000000005</v>
      </c>
      <c r="V65" s="86">
        <v>594.20000000000016</v>
      </c>
      <c r="W65" s="86">
        <v>560.50000000000011</v>
      </c>
      <c r="X65" s="86">
        <v>592.00000000000011</v>
      </c>
      <c r="Y65" s="86">
        <v>563.09999999999991</v>
      </c>
      <c r="Z65" s="86">
        <v>532.9</v>
      </c>
      <c r="AA65" s="86">
        <v>532.89999999999986</v>
      </c>
      <c r="AB65" s="86">
        <v>591.90000000000009</v>
      </c>
      <c r="AC65" s="86">
        <v>581.1</v>
      </c>
      <c r="AD65" s="86">
        <v>600</v>
      </c>
      <c r="AE65" s="86">
        <v>648.70000000000005</v>
      </c>
    </row>
    <row r="66" spans="2:31" s="72" customFormat="1" x14ac:dyDescent="0.2">
      <c r="B66" s="34">
        <v>42736</v>
      </c>
      <c r="C66" s="55">
        <v>729.5999755859375</v>
      </c>
      <c r="D66" s="55">
        <v>784.8</v>
      </c>
      <c r="E66" s="55">
        <v>738.0999755859375</v>
      </c>
      <c r="F66" s="55">
        <v>792.3</v>
      </c>
      <c r="G66" s="87">
        <v>718.50000000000011</v>
      </c>
      <c r="H66" s="86">
        <v>806.70001220703125</v>
      </c>
      <c r="I66" s="86">
        <v>753</v>
      </c>
      <c r="J66" s="86">
        <v>686.5</v>
      </c>
      <c r="K66" s="86">
        <v>712.79998779296875</v>
      </c>
      <c r="L66" s="86">
        <v>688.0999755859375</v>
      </c>
      <c r="M66" s="86" t="s">
        <v>178</v>
      </c>
      <c r="N66" s="86">
        <v>718.70001220703125</v>
      </c>
      <c r="O66" s="86">
        <v>716.70001220703125</v>
      </c>
      <c r="P66" s="86">
        <v>724.5999755859375</v>
      </c>
      <c r="Q66" s="86">
        <v>692.0999755859375</v>
      </c>
      <c r="R66" s="86">
        <v>697.0999755859375</v>
      </c>
      <c r="S66" s="86">
        <v>701.70001220703125</v>
      </c>
      <c r="T66" s="86">
        <v>679.70001220703125</v>
      </c>
      <c r="U66" s="86">
        <v>684.0999755859375</v>
      </c>
      <c r="V66" s="86">
        <v>749.70001220703125</v>
      </c>
      <c r="W66" s="86">
        <v>727.9000244140625</v>
      </c>
      <c r="X66" s="86">
        <v>748.3</v>
      </c>
      <c r="Y66" s="86">
        <v>700.4000244140625</v>
      </c>
      <c r="Z66" s="86">
        <v>700.20001220703125</v>
      </c>
      <c r="AA66" s="86">
        <v>705</v>
      </c>
      <c r="AB66" s="86">
        <v>745.6</v>
      </c>
      <c r="AC66" s="86">
        <v>744.20001220703125</v>
      </c>
      <c r="AD66" s="86">
        <v>749.8</v>
      </c>
      <c r="AE66" s="86">
        <v>810</v>
      </c>
    </row>
    <row r="67" spans="2:31" s="72" customFormat="1" x14ac:dyDescent="0.2">
      <c r="B67" s="34">
        <v>42767</v>
      </c>
      <c r="C67" s="55">
        <v>481.89999389648437</v>
      </c>
      <c r="D67" s="55">
        <v>529.79999999999995</v>
      </c>
      <c r="E67" s="55">
        <v>516.79998779296875</v>
      </c>
      <c r="F67" s="55">
        <v>560.1</v>
      </c>
      <c r="G67" s="87">
        <v>487.09999999999997</v>
      </c>
      <c r="H67" s="86">
        <v>552.0999755859375</v>
      </c>
      <c r="I67" s="86">
        <v>516.9000244140625</v>
      </c>
      <c r="J67" s="86">
        <v>459.5</v>
      </c>
      <c r="K67" s="86">
        <v>485.79998779296875</v>
      </c>
      <c r="L67" s="86">
        <v>460.10000610351562</v>
      </c>
      <c r="M67" s="86" t="s">
        <v>178</v>
      </c>
      <c r="N67" s="86">
        <v>488.60000610351562</v>
      </c>
      <c r="O67" s="86">
        <v>495.79998779296875</v>
      </c>
      <c r="P67" s="86">
        <v>514.29998779296875</v>
      </c>
      <c r="Q67" s="86">
        <v>495.20001220703125</v>
      </c>
      <c r="R67" s="86">
        <v>492.60000610351562</v>
      </c>
      <c r="S67" s="86">
        <v>491</v>
      </c>
      <c r="T67" s="86">
        <v>478.5</v>
      </c>
      <c r="U67" s="86">
        <v>472.70001220703125</v>
      </c>
      <c r="V67" s="86">
        <v>506.39999389648438</v>
      </c>
      <c r="W67" s="86">
        <v>474.5</v>
      </c>
      <c r="X67" s="86">
        <v>514.6</v>
      </c>
      <c r="Y67" s="86">
        <v>513.9000244140625</v>
      </c>
      <c r="Z67" s="86">
        <v>479.5</v>
      </c>
      <c r="AA67" s="86">
        <v>488.5</v>
      </c>
      <c r="AB67" s="86">
        <v>495.5</v>
      </c>
      <c r="AC67" s="86">
        <v>529.4000244140625</v>
      </c>
      <c r="AD67" s="86">
        <v>502.4</v>
      </c>
      <c r="AE67" s="86">
        <v>579.20001220703125</v>
      </c>
    </row>
    <row r="68" spans="2:31" s="72" customFormat="1" x14ac:dyDescent="0.2">
      <c r="B68" s="34">
        <v>42795</v>
      </c>
      <c r="C68" s="55">
        <v>418</v>
      </c>
      <c r="D68" s="55">
        <v>455.4</v>
      </c>
      <c r="E68" s="55">
        <v>421.29998779296875</v>
      </c>
      <c r="F68" s="55">
        <v>518.29999999999995</v>
      </c>
      <c r="G68" s="87">
        <v>405.19999999999993</v>
      </c>
      <c r="H68" s="86">
        <v>492.20001220703125</v>
      </c>
      <c r="I68" s="86">
        <v>425.70001220703125</v>
      </c>
      <c r="J68" s="86">
        <v>369.20001220703125</v>
      </c>
      <c r="K68" s="86">
        <v>381.29998779296875</v>
      </c>
      <c r="L68" s="86">
        <v>364</v>
      </c>
      <c r="M68" s="86" t="s">
        <v>178</v>
      </c>
      <c r="N68" s="86">
        <v>394</v>
      </c>
      <c r="O68" s="86">
        <v>397.39999389648437</v>
      </c>
      <c r="P68" s="86">
        <v>396.5</v>
      </c>
      <c r="Q68" s="86">
        <v>396.79998779296875</v>
      </c>
      <c r="R68" s="86">
        <v>390.60000610351562</v>
      </c>
      <c r="S68" s="86">
        <v>383.29998779296875</v>
      </c>
      <c r="T68" s="86">
        <v>374.5</v>
      </c>
      <c r="U68" s="86">
        <v>374.10000610351562</v>
      </c>
      <c r="V68" s="86">
        <v>415.29998779296875</v>
      </c>
      <c r="W68" s="86">
        <v>389.79998779296875</v>
      </c>
      <c r="X68" s="86">
        <v>458.6</v>
      </c>
      <c r="Y68" s="86">
        <v>413.79998779296875</v>
      </c>
      <c r="Z68" s="86">
        <v>385.70001220703125</v>
      </c>
      <c r="AA68" s="86">
        <v>380</v>
      </c>
      <c r="AB68" s="86">
        <v>415.7</v>
      </c>
      <c r="AC68" s="86">
        <v>442.89999389648437</v>
      </c>
      <c r="AD68" s="86">
        <v>424.5</v>
      </c>
      <c r="AE68" s="86">
        <v>521.0999755859375</v>
      </c>
    </row>
    <row r="69" spans="2:31" s="72" customFormat="1" x14ac:dyDescent="0.2">
      <c r="B69" s="34">
        <v>42826</v>
      </c>
      <c r="C69" s="55">
        <v>398.10000610351562</v>
      </c>
      <c r="D69" s="55">
        <v>424.9</v>
      </c>
      <c r="E69" s="55">
        <v>371.79998779296875</v>
      </c>
      <c r="F69" s="55">
        <v>503.9</v>
      </c>
      <c r="G69" s="87">
        <v>400.29999999999995</v>
      </c>
      <c r="H69" s="86">
        <v>467.5</v>
      </c>
      <c r="I69" s="86">
        <v>400.70001220703125</v>
      </c>
      <c r="J69" s="86">
        <v>336.29998779296875</v>
      </c>
      <c r="K69" s="86">
        <v>361.70001220703125</v>
      </c>
      <c r="L69" s="86">
        <v>331.70001220703125</v>
      </c>
      <c r="M69" s="86" t="s">
        <v>178</v>
      </c>
      <c r="N69" s="86">
        <v>370.29998779296875</v>
      </c>
      <c r="O69" s="86">
        <v>383.39999389648437</v>
      </c>
      <c r="P69" s="86">
        <v>368</v>
      </c>
      <c r="Q69" s="86">
        <v>360.39999389648437</v>
      </c>
      <c r="R69" s="86">
        <v>362.10000610351562</v>
      </c>
      <c r="S69" s="86">
        <v>360.60000610351562</v>
      </c>
      <c r="T69" s="86">
        <v>358.39999389648437</v>
      </c>
      <c r="U69" s="86">
        <v>352</v>
      </c>
      <c r="V69" s="86">
        <v>380.29998779296875</v>
      </c>
      <c r="W69" s="86">
        <v>376.39999389648438</v>
      </c>
      <c r="X69" s="86">
        <v>449.1</v>
      </c>
      <c r="Y69" s="86">
        <v>367.5</v>
      </c>
      <c r="Z69" s="86">
        <v>377.60000610351562</v>
      </c>
      <c r="AA69" s="86">
        <v>357.10000610351562</v>
      </c>
      <c r="AB69" s="86">
        <v>386.8</v>
      </c>
      <c r="AC69" s="86">
        <v>397.39999389648437</v>
      </c>
      <c r="AD69" s="86">
        <v>404.1</v>
      </c>
      <c r="AE69" s="86">
        <v>500.79998779296875</v>
      </c>
    </row>
    <row r="70" spans="2:31" s="72" customFormat="1" x14ac:dyDescent="0.2">
      <c r="B70" s="34">
        <v>42856</v>
      </c>
      <c r="C70" s="55">
        <v>180.80000305175781</v>
      </c>
      <c r="D70" s="55">
        <v>208.8</v>
      </c>
      <c r="E70" s="55">
        <v>182.80000305175781</v>
      </c>
      <c r="F70" s="55">
        <v>275</v>
      </c>
      <c r="G70" s="87">
        <v>168.99999999999997</v>
      </c>
      <c r="H70" s="86">
        <v>251.5</v>
      </c>
      <c r="I70" s="86">
        <v>194.19999694824219</v>
      </c>
      <c r="J70" s="86">
        <v>114.19999694824219</v>
      </c>
      <c r="K70" s="86">
        <v>135.39999389648437</v>
      </c>
      <c r="L70" s="86">
        <v>112.30000305175781</v>
      </c>
      <c r="M70" s="86" t="s">
        <v>178</v>
      </c>
      <c r="N70" s="86">
        <v>158.89999389648437</v>
      </c>
      <c r="O70" s="86">
        <v>166</v>
      </c>
      <c r="P70" s="86">
        <v>164.80000305175781</v>
      </c>
      <c r="Q70" s="86">
        <v>147.19999694824219</v>
      </c>
      <c r="R70" s="86">
        <v>121.40000152587891</v>
      </c>
      <c r="S70" s="86">
        <v>161.10000610351562</v>
      </c>
      <c r="T70" s="86">
        <v>125.80000305175781</v>
      </c>
      <c r="U70" s="86">
        <v>139.19999694824219</v>
      </c>
      <c r="V70" s="86">
        <v>169.80000305175781</v>
      </c>
      <c r="W70" s="86">
        <v>165.69999694824219</v>
      </c>
      <c r="X70" s="86">
        <v>218.2</v>
      </c>
      <c r="Y70" s="86">
        <v>153.5</v>
      </c>
      <c r="Z70" s="86">
        <v>140.89999389648437</v>
      </c>
      <c r="AA70" s="86">
        <v>131.89999389648437</v>
      </c>
      <c r="AB70" s="86">
        <v>173.3</v>
      </c>
      <c r="AC70" s="86">
        <v>200.30000305175781</v>
      </c>
      <c r="AD70" s="86">
        <v>183.7</v>
      </c>
      <c r="AE70" s="86">
        <v>267</v>
      </c>
    </row>
    <row r="71" spans="2:31" s="72" customFormat="1" x14ac:dyDescent="0.2">
      <c r="B71" s="34">
        <v>42887</v>
      </c>
      <c r="C71" s="55">
        <v>29.799999237060547</v>
      </c>
      <c r="D71" s="55">
        <v>65.8</v>
      </c>
      <c r="E71" s="55">
        <v>22.5</v>
      </c>
      <c r="F71" s="55">
        <v>127.3</v>
      </c>
      <c r="G71" s="87">
        <v>30.6</v>
      </c>
      <c r="H71" s="86">
        <v>108.90000152587891</v>
      </c>
      <c r="I71" s="86">
        <v>40.299999237060547</v>
      </c>
      <c r="J71" s="86">
        <v>0</v>
      </c>
      <c r="K71" s="86">
        <v>5.5999999046325684</v>
      </c>
      <c r="L71" s="86">
        <v>0</v>
      </c>
      <c r="M71" s="86" t="s">
        <v>178</v>
      </c>
      <c r="N71" s="86">
        <v>26.799999237060547</v>
      </c>
      <c r="O71" s="86">
        <v>28.700000762939453</v>
      </c>
      <c r="P71" s="86">
        <v>12.699999809265137</v>
      </c>
      <c r="Q71" s="86">
        <v>0</v>
      </c>
      <c r="R71" s="86">
        <v>5.5</v>
      </c>
      <c r="S71" s="86">
        <v>5.5999999046325684</v>
      </c>
      <c r="T71" s="86">
        <v>6.0999999046325684</v>
      </c>
      <c r="U71" s="86">
        <v>5.9000000953674316</v>
      </c>
      <c r="V71" s="86">
        <v>17.399999618530273</v>
      </c>
      <c r="W71" s="86">
        <v>12.5</v>
      </c>
      <c r="X71" s="86">
        <v>88.4</v>
      </c>
      <c r="Y71" s="86">
        <v>5.9000000953674316</v>
      </c>
      <c r="Z71" s="86">
        <v>17.200000762939453</v>
      </c>
      <c r="AA71" s="86">
        <v>5.5</v>
      </c>
      <c r="AB71" s="86">
        <v>23.9</v>
      </c>
      <c r="AC71" s="86">
        <v>35.400001525878906</v>
      </c>
      <c r="AD71" s="86">
        <v>48.2</v>
      </c>
      <c r="AE71" s="86">
        <v>127</v>
      </c>
    </row>
    <row r="72" spans="2:31" s="72" customFormat="1" x14ac:dyDescent="0.2">
      <c r="B72" s="34">
        <v>42917</v>
      </c>
      <c r="C72" s="55">
        <v>32</v>
      </c>
      <c r="D72" s="55">
        <v>57.4</v>
      </c>
      <c r="E72" s="55">
        <v>19.799999237060547</v>
      </c>
      <c r="F72" s="55">
        <v>127.1</v>
      </c>
      <c r="G72" s="87">
        <v>38.1</v>
      </c>
      <c r="H72" s="86">
        <v>85.699996948242188</v>
      </c>
      <c r="I72" s="86">
        <v>26.399999618530273</v>
      </c>
      <c r="J72" s="86">
        <v>5.1999998092651367</v>
      </c>
      <c r="K72" s="86">
        <v>16.799999237060547</v>
      </c>
      <c r="L72" s="86">
        <v>5.3000001907348633</v>
      </c>
      <c r="M72" s="86">
        <v>188</v>
      </c>
      <c r="N72" s="86">
        <v>11.699999809265137</v>
      </c>
      <c r="O72" s="86">
        <v>23.299999237060547</v>
      </c>
      <c r="P72" s="86">
        <v>17.200000762939453</v>
      </c>
      <c r="Q72" s="86">
        <v>11</v>
      </c>
      <c r="R72" s="86">
        <v>5.5</v>
      </c>
      <c r="S72" s="86">
        <v>17.399999618530273</v>
      </c>
      <c r="T72" s="86">
        <v>5.1999998092651367</v>
      </c>
      <c r="U72" s="86">
        <v>5.5999999046325684</v>
      </c>
      <c r="V72" s="86">
        <v>31.299999237060547</v>
      </c>
      <c r="W72" s="86">
        <v>30.200000762939453</v>
      </c>
      <c r="X72" s="86">
        <v>70.400000000000006</v>
      </c>
      <c r="Y72" s="86">
        <v>11.199999809265137</v>
      </c>
      <c r="Z72" s="86">
        <v>22.700000762939453</v>
      </c>
      <c r="AA72" s="86">
        <v>5.5</v>
      </c>
      <c r="AB72" s="86">
        <v>42.1</v>
      </c>
      <c r="AC72" s="86">
        <v>21.399999618530273</v>
      </c>
      <c r="AD72" s="86">
        <v>40.299999999999997</v>
      </c>
      <c r="AE72" s="86">
        <v>115.90000152587891</v>
      </c>
    </row>
    <row r="73" spans="2:31" s="72" customFormat="1" x14ac:dyDescent="0.2">
      <c r="B73" s="34">
        <v>42948</v>
      </c>
      <c r="C73" s="55">
        <v>32.799999237060547</v>
      </c>
      <c r="D73" s="55">
        <v>61.8</v>
      </c>
      <c r="E73" s="55">
        <v>31.299999237060547</v>
      </c>
      <c r="F73" s="55">
        <v>107.3</v>
      </c>
      <c r="G73" s="87">
        <v>36.5</v>
      </c>
      <c r="H73" s="86">
        <v>99.599998474121094</v>
      </c>
      <c r="I73" s="86">
        <v>38.400001525878906</v>
      </c>
      <c r="J73" s="86">
        <v>10.600000381469727</v>
      </c>
      <c r="K73" s="86">
        <v>11.399999618530273</v>
      </c>
      <c r="L73" s="86">
        <v>10.5</v>
      </c>
      <c r="M73" s="86">
        <v>184.5</v>
      </c>
      <c r="N73" s="86">
        <v>18</v>
      </c>
      <c r="O73" s="86">
        <v>29.299999237060547</v>
      </c>
      <c r="P73" s="86">
        <v>12.699999809265137</v>
      </c>
      <c r="Q73" s="86">
        <v>12.899999618530273</v>
      </c>
      <c r="R73" s="86">
        <v>11.300000190734863</v>
      </c>
      <c r="S73" s="86">
        <v>11.600000381469727</v>
      </c>
      <c r="T73" s="86">
        <v>5.5999999046325684</v>
      </c>
      <c r="U73" s="86">
        <v>11.300000190734863</v>
      </c>
      <c r="V73" s="86">
        <v>30.5</v>
      </c>
      <c r="W73" s="86">
        <v>28.399999618530273</v>
      </c>
      <c r="X73" s="86">
        <v>69</v>
      </c>
      <c r="Y73" s="86">
        <v>18.600000381469727</v>
      </c>
      <c r="Z73" s="86">
        <v>21.799999237060547</v>
      </c>
      <c r="AA73" s="86">
        <v>10.800000190734863</v>
      </c>
      <c r="AB73" s="86">
        <v>36.5</v>
      </c>
      <c r="AC73" s="86">
        <v>41.400001525878906</v>
      </c>
      <c r="AD73" s="86">
        <v>44.3</v>
      </c>
      <c r="AE73" s="86">
        <v>92.900001525878906</v>
      </c>
    </row>
    <row r="74" spans="2:31" s="72" customFormat="1" x14ac:dyDescent="0.2">
      <c r="B74" s="34">
        <v>42979</v>
      </c>
      <c r="C74" s="55">
        <v>237.69999694824219</v>
      </c>
      <c r="D74" s="55">
        <v>285.2</v>
      </c>
      <c r="E74" s="55">
        <v>216.39999389648437</v>
      </c>
      <c r="F74" s="55">
        <v>339.4</v>
      </c>
      <c r="G74" s="87">
        <v>211.49999999999997</v>
      </c>
      <c r="H74" s="86">
        <v>309.5</v>
      </c>
      <c r="I74" s="86">
        <v>223.39999389648437</v>
      </c>
      <c r="J74" s="86">
        <v>131.19999694824219</v>
      </c>
      <c r="K74" s="86">
        <v>158.60000610351562</v>
      </c>
      <c r="L74" s="86">
        <v>123.30000305175781</v>
      </c>
      <c r="M74" s="86">
        <v>390.1</v>
      </c>
      <c r="N74" s="86">
        <v>159.80000305175781</v>
      </c>
      <c r="O74" s="86">
        <v>183.5</v>
      </c>
      <c r="P74" s="86">
        <v>198.39999389648437</v>
      </c>
      <c r="Q74" s="86">
        <v>156.19999694824219</v>
      </c>
      <c r="R74" s="86">
        <v>144.89999389648437</v>
      </c>
      <c r="S74" s="86">
        <v>162.5</v>
      </c>
      <c r="T74" s="86">
        <v>157.19999694824219</v>
      </c>
      <c r="U74" s="86">
        <v>144</v>
      </c>
      <c r="V74" s="86">
        <v>209</v>
      </c>
      <c r="W74" s="86">
        <v>201.69999694824219</v>
      </c>
      <c r="X74" s="86">
        <v>278.10000000000002</v>
      </c>
      <c r="Y74" s="86">
        <v>192.39999389648437</v>
      </c>
      <c r="Z74" s="86">
        <v>175.80000305175781</v>
      </c>
      <c r="AA74" s="86">
        <v>145.89999389648437</v>
      </c>
      <c r="AB74" s="86">
        <v>242.7</v>
      </c>
      <c r="AC74" s="86">
        <v>243.10000610351562</v>
      </c>
      <c r="AD74" s="86">
        <v>248.4</v>
      </c>
      <c r="AE74" s="86">
        <v>326.10000610351562</v>
      </c>
    </row>
    <row r="75" spans="2:31" s="72" customFormat="1" x14ac:dyDescent="0.2">
      <c r="B75" s="34">
        <v>43009</v>
      </c>
      <c r="C75" s="55">
        <v>283.10000610351562</v>
      </c>
      <c r="D75" s="55">
        <v>336.5</v>
      </c>
      <c r="E75" s="55">
        <v>293.5</v>
      </c>
      <c r="F75" s="55">
        <v>382.1</v>
      </c>
      <c r="G75" s="87">
        <v>261.5</v>
      </c>
      <c r="H75" s="86">
        <v>363.89999389648437</v>
      </c>
      <c r="I75" s="86">
        <v>297.70001220703125</v>
      </c>
      <c r="J75" s="86">
        <v>225.69999694824219</v>
      </c>
      <c r="K75" s="86">
        <v>240.5</v>
      </c>
      <c r="L75" s="86">
        <v>203.89999389648437</v>
      </c>
      <c r="M75" s="86">
        <v>432.1</v>
      </c>
      <c r="N75" s="86">
        <v>241.19999694824219</v>
      </c>
      <c r="O75" s="86">
        <v>258.29998779296875</v>
      </c>
      <c r="P75" s="86">
        <v>256.39999389648437</v>
      </c>
      <c r="Q75" s="86">
        <v>234.69999694824219</v>
      </c>
      <c r="R75" s="86">
        <v>232.10000610351562</v>
      </c>
      <c r="S75" s="86">
        <v>237.80000305175781</v>
      </c>
      <c r="T75" s="86">
        <v>231.5</v>
      </c>
      <c r="U75" s="86">
        <v>224.60000610351562</v>
      </c>
      <c r="V75" s="86">
        <v>277.10000610351562</v>
      </c>
      <c r="W75" s="86">
        <v>248.60000610351562</v>
      </c>
      <c r="X75" s="86">
        <v>319.2</v>
      </c>
      <c r="Y75" s="86">
        <v>254.39999389648437</v>
      </c>
      <c r="Z75" s="86">
        <v>231.80000305175781</v>
      </c>
      <c r="AA75" s="86">
        <v>228.80000305175781</v>
      </c>
      <c r="AB75" s="86">
        <v>284.60000000000002</v>
      </c>
      <c r="AC75" s="86">
        <v>306.10000610351562</v>
      </c>
      <c r="AD75" s="86">
        <v>291.7</v>
      </c>
      <c r="AE75" s="86">
        <v>375.70001220703125</v>
      </c>
    </row>
    <row r="76" spans="2:31" s="72" customFormat="1" x14ac:dyDescent="0.2">
      <c r="B76" s="34">
        <v>43040</v>
      </c>
      <c r="C76" s="55">
        <v>451.29998779296875</v>
      </c>
      <c r="D76" s="55">
        <v>504.5</v>
      </c>
      <c r="E76" s="55">
        <v>457</v>
      </c>
      <c r="F76" s="55">
        <v>560.9</v>
      </c>
      <c r="G76" s="87">
        <v>459.5</v>
      </c>
      <c r="H76" s="86">
        <v>526.79998779296875</v>
      </c>
      <c r="I76" s="86">
        <v>460.89999389648437</v>
      </c>
      <c r="J76" s="86">
        <v>411.29998779296875</v>
      </c>
      <c r="K76" s="86">
        <v>433.29998779296875</v>
      </c>
      <c r="L76" s="86">
        <v>410.39999389648438</v>
      </c>
      <c r="M76" s="86">
        <v>610.40000000000009</v>
      </c>
      <c r="N76" s="86">
        <v>431.70001220703125</v>
      </c>
      <c r="O76" s="86">
        <v>448.60000610351562</v>
      </c>
      <c r="P76" s="86">
        <v>441.20001220703125</v>
      </c>
      <c r="Q76" s="86">
        <v>428.39999389648437</v>
      </c>
      <c r="R76" s="86">
        <v>427.5</v>
      </c>
      <c r="S76" s="86">
        <v>429.70001220703125</v>
      </c>
      <c r="T76" s="86">
        <v>428.20001220703125</v>
      </c>
      <c r="U76" s="86">
        <v>422.5</v>
      </c>
      <c r="V76" s="86">
        <v>462</v>
      </c>
      <c r="W76" s="86">
        <v>439.89999389648437</v>
      </c>
      <c r="X76" s="86">
        <v>498.2</v>
      </c>
      <c r="Y76" s="86">
        <v>440.10000610351562</v>
      </c>
      <c r="Z76" s="86">
        <v>438.20001220703125</v>
      </c>
      <c r="AA76" s="86">
        <v>423.39999389648437</v>
      </c>
      <c r="AB76" s="86">
        <v>466.4</v>
      </c>
      <c r="AC76" s="86">
        <v>460.39999389648437</v>
      </c>
      <c r="AD76" s="86">
        <v>477.4</v>
      </c>
      <c r="AE76" s="86">
        <v>563</v>
      </c>
    </row>
    <row r="77" spans="2:31" s="72" customFormat="1" x14ac:dyDescent="0.2">
      <c r="B77" s="34">
        <v>43070</v>
      </c>
      <c r="C77" s="55">
        <v>549.70001220703125</v>
      </c>
      <c r="D77" s="55">
        <v>616</v>
      </c>
      <c r="E77" s="55">
        <v>556.9000244140625</v>
      </c>
      <c r="F77" s="55">
        <v>675.4</v>
      </c>
      <c r="G77" s="87">
        <v>560.4</v>
      </c>
      <c r="H77" s="86">
        <v>635.79998779296875</v>
      </c>
      <c r="I77" s="86">
        <v>555.20001220703125</v>
      </c>
      <c r="J77" s="86">
        <v>500.79998779296875</v>
      </c>
      <c r="K77" s="86">
        <v>525.5999755859375</v>
      </c>
      <c r="L77" s="86">
        <v>498</v>
      </c>
      <c r="M77" s="86">
        <v>726.50000000000011</v>
      </c>
      <c r="N77" s="86">
        <v>519.29998779296875</v>
      </c>
      <c r="O77" s="86">
        <v>539.5</v>
      </c>
      <c r="P77" s="86">
        <v>542.0999755859375</v>
      </c>
      <c r="Q77" s="86">
        <v>521.70001220703125</v>
      </c>
      <c r="R77" s="86">
        <v>513</v>
      </c>
      <c r="S77" s="86">
        <v>528.20001220703125</v>
      </c>
      <c r="T77" s="86">
        <v>515.4000244140625</v>
      </c>
      <c r="U77" s="86">
        <v>509.10000610351562</v>
      </c>
      <c r="V77" s="86">
        <v>560.79998779296875</v>
      </c>
      <c r="W77" s="86">
        <v>537.70001220703125</v>
      </c>
      <c r="X77" s="86">
        <v>606</v>
      </c>
      <c r="Y77" s="86">
        <v>528.29998779296875</v>
      </c>
      <c r="Z77" s="86">
        <v>533</v>
      </c>
      <c r="AA77" s="86">
        <v>512.5</v>
      </c>
      <c r="AB77" s="86">
        <v>559.9</v>
      </c>
      <c r="AC77" s="86">
        <v>557.79998779296875</v>
      </c>
      <c r="AD77" s="86">
        <v>576.6</v>
      </c>
      <c r="AE77" s="86">
        <v>680</v>
      </c>
    </row>
    <row r="78" spans="2:31" x14ac:dyDescent="0.2">
      <c r="B78" s="34">
        <v>43101</v>
      </c>
      <c r="C78" s="31">
        <v>504.4</v>
      </c>
      <c r="D78" s="31">
        <v>563.4</v>
      </c>
      <c r="E78" s="31">
        <v>533.90000000000009</v>
      </c>
      <c r="F78" s="31">
        <v>624.50000000000011</v>
      </c>
      <c r="G78" s="54">
        <v>517.59999999999991</v>
      </c>
      <c r="H78" s="37">
        <v>603.30000000000018</v>
      </c>
      <c r="I78" s="86">
        <v>521.20000000000005</v>
      </c>
      <c r="J78" s="37">
        <v>476.09999999999991</v>
      </c>
      <c r="K78" s="37">
        <v>499.1</v>
      </c>
      <c r="L78" s="37">
        <v>473.50000000000006</v>
      </c>
      <c r="M78" s="37">
        <v>683.09999999999991</v>
      </c>
      <c r="N78" s="37">
        <v>486.2999999999999</v>
      </c>
      <c r="O78" s="86">
        <v>508.3</v>
      </c>
      <c r="P78" s="37">
        <v>531.70000000000005</v>
      </c>
      <c r="Q78" s="37">
        <v>501.20000000000005</v>
      </c>
      <c r="R78" s="37">
        <v>493.49999999999994</v>
      </c>
      <c r="S78" s="37">
        <v>510.5</v>
      </c>
      <c r="T78" s="37">
        <v>493.20000000000005</v>
      </c>
      <c r="U78" s="37">
        <v>485.19999999999993</v>
      </c>
      <c r="V78" s="37">
        <v>532.40000000000009</v>
      </c>
      <c r="W78" s="37">
        <v>498.60000000000008</v>
      </c>
      <c r="X78" s="37">
        <v>566.4</v>
      </c>
      <c r="Y78" s="37">
        <v>517.60000000000014</v>
      </c>
      <c r="Z78" s="37">
        <v>502</v>
      </c>
      <c r="AA78" s="37">
        <v>490.19999999999993</v>
      </c>
      <c r="AB78" s="37">
        <v>512.30000000000007</v>
      </c>
      <c r="AC78" s="37">
        <v>536.20000000000005</v>
      </c>
      <c r="AD78" s="37">
        <v>528</v>
      </c>
      <c r="AE78" s="37">
        <v>642.80000000000007</v>
      </c>
    </row>
    <row r="79" spans="2:31" x14ac:dyDescent="0.2">
      <c r="B79" s="34">
        <v>43132</v>
      </c>
      <c r="C79" s="31">
        <v>651.30000000000007</v>
      </c>
      <c r="D79" s="31">
        <v>686.39999999999986</v>
      </c>
      <c r="E79" s="31">
        <v>631.99999999999989</v>
      </c>
      <c r="F79" s="31">
        <v>749.4</v>
      </c>
      <c r="G79" s="54">
        <v>647</v>
      </c>
      <c r="H79" s="37">
        <v>717.5</v>
      </c>
      <c r="I79" s="86">
        <v>662.2</v>
      </c>
      <c r="J79" s="37">
        <v>596.59999999999991</v>
      </c>
      <c r="K79" s="37">
        <v>616.99999999999989</v>
      </c>
      <c r="L79" s="37">
        <v>596.4</v>
      </c>
      <c r="M79" s="37">
        <v>795.40000000000009</v>
      </c>
      <c r="N79" s="37">
        <v>622.6</v>
      </c>
      <c r="O79" s="86">
        <v>633.29999999999995</v>
      </c>
      <c r="P79" s="37">
        <v>628.40000000000009</v>
      </c>
      <c r="Q79" s="37">
        <v>611.09999999999991</v>
      </c>
      <c r="R79" s="37">
        <v>614.90000000000009</v>
      </c>
      <c r="S79" s="37">
        <v>619.40000000000009</v>
      </c>
      <c r="T79" s="37">
        <v>606</v>
      </c>
      <c r="U79" s="37">
        <v>606.10000000000014</v>
      </c>
      <c r="V79" s="37">
        <v>631.20000000000005</v>
      </c>
      <c r="W79" s="37">
        <v>637.79999999999984</v>
      </c>
      <c r="X79" s="37">
        <v>693.8</v>
      </c>
      <c r="Y79" s="37">
        <v>624.29999999999995</v>
      </c>
      <c r="Z79" s="37">
        <v>630.90000000000009</v>
      </c>
      <c r="AA79" s="37">
        <v>609.79999999999995</v>
      </c>
      <c r="AB79" s="37">
        <v>653.5</v>
      </c>
      <c r="AC79" s="37">
        <v>642.40000000000009</v>
      </c>
      <c r="AD79" s="37">
        <v>664.7</v>
      </c>
      <c r="AE79" s="37">
        <v>749.60000000000014</v>
      </c>
    </row>
    <row r="80" spans="2:31" x14ac:dyDescent="0.2">
      <c r="B80" s="34">
        <v>43160</v>
      </c>
      <c r="C80" s="31">
        <v>563.99999999999989</v>
      </c>
      <c r="D80" s="31">
        <v>607.30000000000018</v>
      </c>
      <c r="E80" s="31">
        <v>592.10000000000014</v>
      </c>
      <c r="F80" s="31">
        <v>678.7</v>
      </c>
      <c r="G80" s="54">
        <v>575.9</v>
      </c>
      <c r="H80" s="37">
        <v>657.80000000000007</v>
      </c>
      <c r="I80" s="86">
        <v>597.9000000000002</v>
      </c>
      <c r="J80" s="37">
        <v>537.4</v>
      </c>
      <c r="K80" s="37">
        <v>560.39999999999986</v>
      </c>
      <c r="L80" s="37">
        <v>533.69999999999993</v>
      </c>
      <c r="M80" s="37">
        <v>741.70000000000016</v>
      </c>
      <c r="N80" s="37">
        <v>561.50000000000011</v>
      </c>
      <c r="O80" s="86">
        <v>577.4</v>
      </c>
      <c r="P80" s="37">
        <v>581.79999999999995</v>
      </c>
      <c r="Q80" s="37">
        <v>562.10000000000014</v>
      </c>
      <c r="R80" s="37">
        <v>568.19999999999993</v>
      </c>
      <c r="S80" s="37">
        <v>566.1</v>
      </c>
      <c r="T80" s="37">
        <v>559.10000000000014</v>
      </c>
      <c r="U80" s="37">
        <v>550.80000000000007</v>
      </c>
      <c r="V80" s="37">
        <v>589.09999999999991</v>
      </c>
      <c r="W80" s="37">
        <v>557.20000000000005</v>
      </c>
      <c r="X80" s="37">
        <v>627.5</v>
      </c>
      <c r="Y80" s="37">
        <v>579.89999999999975</v>
      </c>
      <c r="Z80" s="37">
        <v>578</v>
      </c>
      <c r="AA80" s="37">
        <v>560.99999999999989</v>
      </c>
      <c r="AB80" s="37">
        <v>479.9</v>
      </c>
      <c r="AC80" s="37">
        <v>607.70000000000005</v>
      </c>
      <c r="AD80" s="37">
        <v>584.80000000000007</v>
      </c>
      <c r="AE80" s="37">
        <v>703.69999999999993</v>
      </c>
    </row>
    <row r="81" spans="2:31" x14ac:dyDescent="0.2">
      <c r="B81" s="34">
        <v>43191</v>
      </c>
      <c r="C81" s="31">
        <v>190.00000000000003</v>
      </c>
      <c r="D81" s="31">
        <v>237.69999999999996</v>
      </c>
      <c r="E81" s="31">
        <v>189.99999999999997</v>
      </c>
      <c r="F81" s="31">
        <v>312.30000000000007</v>
      </c>
      <c r="G81" s="54">
        <v>171.09999999999997</v>
      </c>
      <c r="H81" s="37">
        <v>302.2</v>
      </c>
      <c r="I81" s="86">
        <v>218.60000000000005</v>
      </c>
      <c r="J81" s="37">
        <v>140.80000000000001</v>
      </c>
      <c r="K81" s="37">
        <v>142.10000000000002</v>
      </c>
      <c r="L81" s="37">
        <v>120.6</v>
      </c>
      <c r="M81" s="37">
        <v>359.10000000000008</v>
      </c>
      <c r="N81" s="37">
        <v>172.9</v>
      </c>
      <c r="O81" s="86">
        <v>176.70000000000005</v>
      </c>
      <c r="P81" s="37">
        <v>151.69999999999999</v>
      </c>
      <c r="Q81" s="37">
        <v>150</v>
      </c>
      <c r="R81" s="37">
        <v>164.9</v>
      </c>
      <c r="S81" s="37">
        <v>148.5</v>
      </c>
      <c r="T81" s="37">
        <v>173</v>
      </c>
      <c r="U81" s="37">
        <v>164.8</v>
      </c>
      <c r="V81" s="37">
        <v>174.3</v>
      </c>
      <c r="W81" s="37">
        <v>176.20000000000002</v>
      </c>
      <c r="X81" s="37">
        <v>237.5</v>
      </c>
      <c r="Y81" s="37">
        <v>156.49999999999997</v>
      </c>
      <c r="Z81" s="37">
        <v>161.4</v>
      </c>
      <c r="AA81" s="37">
        <v>161.69999999999999</v>
      </c>
      <c r="AB81" s="37">
        <v>213.09999999999997</v>
      </c>
      <c r="AC81" s="37">
        <v>229.30000000000004</v>
      </c>
      <c r="AD81" s="37">
        <v>211.49999999999994</v>
      </c>
      <c r="AE81" s="37">
        <v>295.79999999999995</v>
      </c>
    </row>
    <row r="82" spans="2:31" x14ac:dyDescent="0.2">
      <c r="B82" s="34">
        <v>43221</v>
      </c>
      <c r="C82" s="31">
        <v>102.5</v>
      </c>
      <c r="D82" s="31">
        <v>128.69999999999996</v>
      </c>
      <c r="E82" s="31">
        <v>96.700000000000017</v>
      </c>
      <c r="F82" s="31">
        <v>211.00000000000003</v>
      </c>
      <c r="G82" s="54">
        <v>99.9</v>
      </c>
      <c r="H82" s="37">
        <v>153.1</v>
      </c>
      <c r="I82" s="86">
        <v>134.30000000000001</v>
      </c>
      <c r="J82" s="37">
        <v>71.999999999999986</v>
      </c>
      <c r="K82" s="37">
        <v>83.800000000000011</v>
      </c>
      <c r="L82" s="37">
        <v>67.599999999999994</v>
      </c>
      <c r="M82" s="37">
        <v>272.29999999999995</v>
      </c>
      <c r="N82" s="37">
        <v>100.69999999999999</v>
      </c>
      <c r="O82" s="86">
        <v>106.79999999999998</v>
      </c>
      <c r="P82" s="37">
        <v>88.1</v>
      </c>
      <c r="Q82" s="37">
        <v>69.299999999999983</v>
      </c>
      <c r="R82" s="37">
        <v>84.40000000000002</v>
      </c>
      <c r="S82" s="37">
        <v>97.299999999999983</v>
      </c>
      <c r="T82" s="37">
        <v>85.7</v>
      </c>
      <c r="U82" s="37">
        <v>83.600000000000009</v>
      </c>
      <c r="V82" s="37">
        <v>93</v>
      </c>
      <c r="W82" s="37">
        <v>105.39999999999999</v>
      </c>
      <c r="X82" s="37">
        <v>132.6</v>
      </c>
      <c r="Y82" s="37">
        <v>88.199999999999989</v>
      </c>
      <c r="Z82" s="37">
        <v>97.7</v>
      </c>
      <c r="AA82" s="37">
        <v>84.600000000000009</v>
      </c>
      <c r="AB82" s="37">
        <v>119</v>
      </c>
      <c r="AC82" s="37">
        <v>131.19999999999999</v>
      </c>
      <c r="AD82" s="37">
        <v>106.99999999999999</v>
      </c>
      <c r="AE82" s="37">
        <v>199.29999999999998</v>
      </c>
    </row>
    <row r="83" spans="2:31" x14ac:dyDescent="0.2">
      <c r="B83" s="34">
        <v>43252</v>
      </c>
      <c r="C83" s="31">
        <v>46.699999999999996</v>
      </c>
      <c r="D83" s="31">
        <v>71.800000000000011</v>
      </c>
      <c r="E83" s="31">
        <v>41.900000000000006</v>
      </c>
      <c r="F83" s="31">
        <v>146.9</v>
      </c>
      <c r="G83" s="54">
        <v>48.999999999999993</v>
      </c>
      <c r="H83" s="37">
        <v>112.9</v>
      </c>
      <c r="I83" s="86">
        <v>51.900000000000006</v>
      </c>
      <c r="J83" s="37">
        <v>21.6</v>
      </c>
      <c r="K83" s="37">
        <v>30.2</v>
      </c>
      <c r="L83" s="37">
        <v>20.9</v>
      </c>
      <c r="M83" s="37">
        <v>221.5</v>
      </c>
      <c r="N83" s="37">
        <v>28.900000000000002</v>
      </c>
      <c r="O83" s="86">
        <v>38.5</v>
      </c>
      <c r="P83" s="37">
        <v>30.7</v>
      </c>
      <c r="Q83" s="37">
        <v>23</v>
      </c>
      <c r="R83" s="37">
        <v>21.2</v>
      </c>
      <c r="S83" s="37">
        <v>25.799999999999997</v>
      </c>
      <c r="T83" s="37">
        <v>27.5</v>
      </c>
      <c r="U83" s="37">
        <v>26.199999999999996</v>
      </c>
      <c r="V83" s="37">
        <v>44.599999999999994</v>
      </c>
      <c r="W83" s="37">
        <v>38.699999999999996</v>
      </c>
      <c r="X83" s="37">
        <v>100.4</v>
      </c>
      <c r="Y83" s="37">
        <v>22.3</v>
      </c>
      <c r="Z83" s="37">
        <v>38.900000000000006</v>
      </c>
      <c r="AA83" s="37">
        <v>27.7</v>
      </c>
      <c r="AB83" s="37">
        <v>44.099999999999994</v>
      </c>
      <c r="AC83" s="37">
        <v>50</v>
      </c>
      <c r="AD83" s="37">
        <v>55.400000000000006</v>
      </c>
      <c r="AE83" s="37">
        <v>124.89999999999999</v>
      </c>
    </row>
    <row r="84" spans="2:31" x14ac:dyDescent="0.2">
      <c r="B84" s="34">
        <v>43282</v>
      </c>
      <c r="C84" s="31">
        <v>31</v>
      </c>
      <c r="D84" s="31">
        <v>34.099999999999994</v>
      </c>
      <c r="E84" s="31">
        <v>18.299999999999997</v>
      </c>
      <c r="F84" s="31">
        <v>72.100000000000009</v>
      </c>
      <c r="G84" s="54">
        <v>24.5</v>
      </c>
      <c r="H84" s="37">
        <v>50.599999999999994</v>
      </c>
      <c r="I84" s="86">
        <v>35.4</v>
      </c>
      <c r="J84" s="37">
        <v>5.1999999999999993</v>
      </c>
      <c r="K84" s="37">
        <v>6</v>
      </c>
      <c r="L84" s="37">
        <v>0</v>
      </c>
      <c r="M84" s="37">
        <v>129.20000000000002</v>
      </c>
      <c r="N84" s="37">
        <v>29.2</v>
      </c>
      <c r="O84" s="86">
        <v>0</v>
      </c>
      <c r="P84" s="37">
        <v>10.899999999999999</v>
      </c>
      <c r="Q84" s="37">
        <v>5.5</v>
      </c>
      <c r="R84" s="37">
        <v>5.6</v>
      </c>
      <c r="S84" s="37">
        <v>16.600000000000001</v>
      </c>
      <c r="T84" s="37">
        <v>0</v>
      </c>
      <c r="U84" s="37">
        <v>5.3000000000000007</v>
      </c>
      <c r="V84" s="37">
        <v>23.9</v>
      </c>
      <c r="W84" s="37">
        <v>18.100000000000001</v>
      </c>
      <c r="X84" s="37">
        <v>39.6</v>
      </c>
      <c r="Y84" s="37">
        <v>11.4</v>
      </c>
      <c r="Z84" s="37">
        <v>23.400000000000002</v>
      </c>
      <c r="AA84" s="37">
        <v>6</v>
      </c>
      <c r="AB84" s="37">
        <v>22.5</v>
      </c>
      <c r="AC84" s="37">
        <v>33.799999999999997</v>
      </c>
      <c r="AD84" s="37">
        <v>25</v>
      </c>
      <c r="AE84" s="37">
        <v>63.400000000000006</v>
      </c>
    </row>
    <row r="85" spans="2:31" x14ac:dyDescent="0.2">
      <c r="B85" s="34">
        <v>43313</v>
      </c>
      <c r="C85" s="31">
        <v>21</v>
      </c>
      <c r="D85" s="31">
        <v>36.5</v>
      </c>
      <c r="E85" s="31">
        <v>7.1999999999999993</v>
      </c>
      <c r="F85" s="31">
        <v>75.699999999999989</v>
      </c>
      <c r="G85" s="54">
        <v>20.5</v>
      </c>
      <c r="H85" s="37">
        <v>58.5</v>
      </c>
      <c r="I85" s="86">
        <v>19.700000000000003</v>
      </c>
      <c r="J85" s="37">
        <v>5.3000000000000007</v>
      </c>
      <c r="K85" s="37">
        <v>5.9</v>
      </c>
      <c r="L85" s="37">
        <v>5.5</v>
      </c>
      <c r="M85" s="37">
        <v>110.7</v>
      </c>
      <c r="N85" s="37">
        <v>6.6</v>
      </c>
      <c r="O85" s="86">
        <v>19.2</v>
      </c>
      <c r="P85" s="37">
        <v>6.3000000000000007</v>
      </c>
      <c r="Q85" s="37">
        <v>6</v>
      </c>
      <c r="R85" s="37">
        <v>5.9</v>
      </c>
      <c r="S85" s="37">
        <v>5.9</v>
      </c>
      <c r="T85" s="37">
        <v>5.9</v>
      </c>
      <c r="U85" s="37">
        <v>5.6</v>
      </c>
      <c r="V85" s="37">
        <v>12.3</v>
      </c>
      <c r="W85" s="37">
        <v>18.8</v>
      </c>
      <c r="X85" s="37">
        <v>36.099999999999994</v>
      </c>
      <c r="Y85" s="37">
        <v>6.6</v>
      </c>
      <c r="Z85" s="37">
        <v>17.399999999999999</v>
      </c>
      <c r="AA85" s="37">
        <v>6.1</v>
      </c>
      <c r="AB85" s="37">
        <v>21.6</v>
      </c>
      <c r="AC85" s="37">
        <v>30.2</v>
      </c>
      <c r="AD85" s="37">
        <v>22.4</v>
      </c>
      <c r="AE85" s="37">
        <v>61.699999999999996</v>
      </c>
    </row>
    <row r="86" spans="2:31" x14ac:dyDescent="0.2">
      <c r="B86" s="34">
        <v>43344</v>
      </c>
      <c r="C86" s="31">
        <v>128.4</v>
      </c>
      <c r="D86" s="31">
        <v>158.69999999999999</v>
      </c>
      <c r="E86" s="31">
        <v>111</v>
      </c>
      <c r="F86" s="31">
        <v>223</v>
      </c>
      <c r="G86" s="54">
        <v>116.39999999999999</v>
      </c>
      <c r="H86" s="37">
        <v>224.10000000000002</v>
      </c>
      <c r="I86" s="86">
        <v>151.6</v>
      </c>
      <c r="J86" s="37">
        <v>83.6</v>
      </c>
      <c r="K86" s="37">
        <v>100.89999999999999</v>
      </c>
      <c r="L86" s="37">
        <v>88.100000000000009</v>
      </c>
      <c r="M86" s="37">
        <v>268.8</v>
      </c>
      <c r="N86" s="37">
        <v>104.89999999999999</v>
      </c>
      <c r="O86" s="86">
        <v>119.19999999999999</v>
      </c>
      <c r="P86" s="37">
        <v>92.5</v>
      </c>
      <c r="Q86" s="37">
        <v>91.199999999999989</v>
      </c>
      <c r="R86" s="37">
        <v>84.8</v>
      </c>
      <c r="S86" s="37">
        <v>92.000000000000014</v>
      </c>
      <c r="T86" s="37">
        <v>76.8</v>
      </c>
      <c r="U86" s="37">
        <v>78.8</v>
      </c>
      <c r="V86" s="37">
        <v>109.80000000000003</v>
      </c>
      <c r="W86" s="37">
        <v>102.7</v>
      </c>
      <c r="X86" s="37">
        <v>172.69999999999996</v>
      </c>
      <c r="Y86" s="37">
        <v>107</v>
      </c>
      <c r="Z86" s="37">
        <v>102.49999999999999</v>
      </c>
      <c r="AA86" s="37">
        <v>83</v>
      </c>
      <c r="AB86" s="37">
        <v>125.89999999999999</v>
      </c>
      <c r="AC86" s="37">
        <v>153.39999999999998</v>
      </c>
      <c r="AD86" s="37">
        <v>133.69999999999999</v>
      </c>
      <c r="AE86" s="37">
        <v>197.60000000000002</v>
      </c>
    </row>
    <row r="87" spans="2:31" x14ac:dyDescent="0.2">
      <c r="B87" s="34">
        <v>43374</v>
      </c>
      <c r="C87" s="31">
        <v>264.30000000000007</v>
      </c>
      <c r="D87" s="31">
        <v>319.29999999999995</v>
      </c>
      <c r="E87" s="31">
        <v>260.60000000000002</v>
      </c>
      <c r="F87" s="31">
        <v>377.49999999999983</v>
      </c>
      <c r="G87" s="54">
        <v>250.20000000000002</v>
      </c>
      <c r="H87" s="37">
        <v>369.59999999999997</v>
      </c>
      <c r="I87" s="86">
        <v>296.49999999999994</v>
      </c>
      <c r="J87" s="37">
        <v>218.5</v>
      </c>
      <c r="K87" s="37">
        <v>232.7</v>
      </c>
      <c r="L87" s="37">
        <v>221.20000000000002</v>
      </c>
      <c r="M87" s="37">
        <v>422.70000000000005</v>
      </c>
      <c r="N87" s="37">
        <v>267.89999999999992</v>
      </c>
      <c r="O87" s="86">
        <v>257.7</v>
      </c>
      <c r="P87" s="37">
        <v>229.5</v>
      </c>
      <c r="Q87" s="37">
        <v>246.1</v>
      </c>
      <c r="R87" s="37">
        <v>280.60000000000002</v>
      </c>
      <c r="S87" s="37">
        <v>209.2</v>
      </c>
      <c r="T87" s="37">
        <v>244.59999999999997</v>
      </c>
      <c r="U87" s="37">
        <v>252.29999999999995</v>
      </c>
      <c r="V87" s="37">
        <v>255.69999999999996</v>
      </c>
      <c r="W87" s="37">
        <v>272.99999999999994</v>
      </c>
      <c r="X87" s="37">
        <v>310.60000000000002</v>
      </c>
      <c r="Y87" s="37">
        <v>268.59999999999997</v>
      </c>
      <c r="Z87" s="37">
        <v>243.1</v>
      </c>
      <c r="AA87" s="37">
        <v>250.90000000000003</v>
      </c>
      <c r="AB87" s="37">
        <v>290.3</v>
      </c>
      <c r="AC87" s="37">
        <v>294.80000000000007</v>
      </c>
      <c r="AD87" s="37">
        <v>281.7</v>
      </c>
      <c r="AE87" s="37">
        <v>388.2</v>
      </c>
    </row>
    <row r="88" spans="2:31" x14ac:dyDescent="0.2">
      <c r="B88" s="34">
        <v>43405</v>
      </c>
      <c r="C88" s="31">
        <v>446.40000000000009</v>
      </c>
      <c r="D88" s="31">
        <v>494.5</v>
      </c>
      <c r="E88" s="31">
        <v>448</v>
      </c>
      <c r="F88" s="31">
        <v>534.29999999999995</v>
      </c>
      <c r="G88" s="54">
        <v>444.99999999999989</v>
      </c>
      <c r="H88" s="37">
        <v>523.20000000000005</v>
      </c>
      <c r="I88" s="86">
        <v>484.7</v>
      </c>
      <c r="J88" s="37">
        <v>414.89999999999986</v>
      </c>
      <c r="K88" s="37">
        <v>429.49999999999994</v>
      </c>
      <c r="L88" s="37">
        <v>422.19999999999993</v>
      </c>
      <c r="M88" s="37">
        <v>552.29999999999995</v>
      </c>
      <c r="N88" s="37">
        <v>461.7999999999999</v>
      </c>
      <c r="O88" s="86">
        <v>448</v>
      </c>
      <c r="P88" s="37">
        <v>436.20000000000016</v>
      </c>
      <c r="Q88" s="37">
        <v>436.20000000000005</v>
      </c>
      <c r="R88" s="37">
        <v>450.7999999999999</v>
      </c>
      <c r="S88" s="37">
        <v>426.40000000000003</v>
      </c>
      <c r="T88" s="37">
        <v>438.49999999999994</v>
      </c>
      <c r="U88" s="37">
        <v>436.4</v>
      </c>
      <c r="V88" s="37">
        <v>447.7999999999999</v>
      </c>
      <c r="W88" s="37">
        <v>448.6</v>
      </c>
      <c r="X88" s="37">
        <v>489.19999999999993</v>
      </c>
      <c r="Y88" s="37">
        <v>446.60000000000008</v>
      </c>
      <c r="Z88" s="37">
        <v>438.1</v>
      </c>
      <c r="AA88" s="37">
        <v>450.69999999999993</v>
      </c>
      <c r="AB88" s="37">
        <v>470.00000000000006</v>
      </c>
      <c r="AC88" s="37">
        <v>465.20000000000005</v>
      </c>
      <c r="AD88" s="37">
        <v>472.40000000000009</v>
      </c>
      <c r="AE88" s="37">
        <v>554.99999999999989</v>
      </c>
    </row>
    <row r="89" spans="2:31" x14ac:dyDescent="0.2">
      <c r="B89" s="34">
        <v>43435</v>
      </c>
      <c r="C89" s="31">
        <v>519.79999999999995</v>
      </c>
      <c r="D89" s="31">
        <v>581.40000000000009</v>
      </c>
      <c r="E89" s="31">
        <v>544.39999999999986</v>
      </c>
      <c r="F89" s="31">
        <v>638.1</v>
      </c>
      <c r="G89" s="54">
        <v>527.19999999999993</v>
      </c>
      <c r="H89" s="37">
        <v>608.80000000000007</v>
      </c>
      <c r="I89" s="86">
        <v>520.30000000000007</v>
      </c>
      <c r="J89" s="37">
        <v>486.7000000000001</v>
      </c>
      <c r="K89" s="37">
        <v>506.20000000000005</v>
      </c>
      <c r="L89" s="37">
        <v>488.00000000000006</v>
      </c>
      <c r="M89" s="37">
        <v>689.09999999999991</v>
      </c>
      <c r="N89" s="37">
        <v>480.80000000000007</v>
      </c>
      <c r="O89" s="86">
        <v>508.29999999999984</v>
      </c>
      <c r="P89" s="37">
        <v>529.70000000000005</v>
      </c>
      <c r="Q89" s="37">
        <v>492</v>
      </c>
      <c r="R89" s="37">
        <v>475.30000000000007</v>
      </c>
      <c r="S89" s="37">
        <v>517.30000000000007</v>
      </c>
      <c r="T89" s="37">
        <v>480.2</v>
      </c>
      <c r="U89" s="37">
        <v>471.69999999999987</v>
      </c>
      <c r="V89" s="37">
        <v>552</v>
      </c>
      <c r="W89" s="37">
        <v>506.5</v>
      </c>
      <c r="X89" s="37">
        <v>580.60000000000014</v>
      </c>
      <c r="Y89" s="37">
        <v>507.3</v>
      </c>
      <c r="Z89" s="37">
        <v>503.8</v>
      </c>
      <c r="AA89" s="37">
        <v>480.39999999999992</v>
      </c>
      <c r="AB89" s="37">
        <v>529.49999999999989</v>
      </c>
      <c r="AC89" s="37">
        <v>544</v>
      </c>
      <c r="AD89" s="37">
        <v>545.59999999999991</v>
      </c>
      <c r="AE89" s="37">
        <v>647.69999999999993</v>
      </c>
    </row>
    <row r="90" spans="2:31" x14ac:dyDescent="0.2">
      <c r="B90" s="34">
        <v>43466</v>
      </c>
      <c r="C90" s="31">
        <v>633.79999999999995</v>
      </c>
      <c r="D90" s="31">
        <v>673</v>
      </c>
      <c r="E90" s="31">
        <v>638.30000000000007</v>
      </c>
      <c r="F90" s="31">
        <v>745.50000000000011</v>
      </c>
      <c r="G90" s="54">
        <v>644.19999999999993</v>
      </c>
      <c r="H90" s="37">
        <v>714.90000000000009</v>
      </c>
      <c r="I90" s="86">
        <v>649.20000000000005</v>
      </c>
      <c r="J90" s="37">
        <v>583.4</v>
      </c>
      <c r="K90" s="37">
        <v>608.6</v>
      </c>
      <c r="L90" s="37">
        <v>586.00000000000011</v>
      </c>
      <c r="M90" s="37">
        <v>797.19999999999982</v>
      </c>
      <c r="N90" s="37">
        <v>603</v>
      </c>
      <c r="O90" s="86">
        <v>622.10000000000014</v>
      </c>
      <c r="P90" s="37">
        <v>625.19999999999982</v>
      </c>
      <c r="Q90" s="37">
        <v>596</v>
      </c>
      <c r="R90" s="37">
        <v>581.69999999999993</v>
      </c>
      <c r="S90" s="37">
        <v>615.69999999999993</v>
      </c>
      <c r="T90" s="37">
        <v>589.60000000000014</v>
      </c>
      <c r="U90" s="37">
        <v>585.9</v>
      </c>
      <c r="V90" s="37">
        <v>639.80000000000007</v>
      </c>
      <c r="W90" s="37">
        <v>630.70000000000005</v>
      </c>
      <c r="X90" s="37">
        <v>692.5</v>
      </c>
      <c r="Y90" s="37">
        <v>606.4</v>
      </c>
      <c r="Z90" s="37">
        <v>619.6</v>
      </c>
      <c r="AA90" s="37">
        <v>590.4</v>
      </c>
      <c r="AB90" s="37">
        <v>638.1</v>
      </c>
      <c r="AC90" s="37">
        <v>643.50000000000011</v>
      </c>
      <c r="AD90" s="37">
        <v>658.19999999999993</v>
      </c>
      <c r="AE90" s="37">
        <v>748.79999999999973</v>
      </c>
    </row>
    <row r="91" spans="2:31" x14ac:dyDescent="0.2">
      <c r="B91" s="34">
        <v>43497</v>
      </c>
      <c r="C91" s="31">
        <v>474.2</v>
      </c>
      <c r="D91" s="31">
        <v>526.49999999999989</v>
      </c>
      <c r="E91" s="31">
        <v>486.79999999999995</v>
      </c>
      <c r="F91" s="31">
        <v>543.69999999999993</v>
      </c>
      <c r="G91" s="54">
        <v>453.50000000000006</v>
      </c>
      <c r="H91" s="37">
        <v>546.90000000000009</v>
      </c>
      <c r="I91" s="86">
        <v>488.9</v>
      </c>
      <c r="J91" s="37">
        <v>452.7</v>
      </c>
      <c r="K91" s="37">
        <v>449.8</v>
      </c>
      <c r="L91" s="37">
        <v>18521.400000000001</v>
      </c>
      <c r="M91" s="37">
        <v>563.19999999999993</v>
      </c>
      <c r="N91" s="37">
        <v>456.29999999999995</v>
      </c>
      <c r="O91" s="86">
        <v>452.70000000000005</v>
      </c>
      <c r="P91" s="37">
        <v>459.6</v>
      </c>
      <c r="Q91" s="37">
        <v>453.9</v>
      </c>
      <c r="R91" s="37">
        <v>441.39999999999992</v>
      </c>
      <c r="S91" s="37">
        <v>428.79999999999995</v>
      </c>
      <c r="T91" s="37">
        <v>432.4</v>
      </c>
      <c r="U91" s="37">
        <v>427.8</v>
      </c>
      <c r="V91" s="37">
        <v>474.20000000000005</v>
      </c>
      <c r="W91" s="37">
        <v>444.69999999999993</v>
      </c>
      <c r="X91" s="37">
        <v>492.70000000000005</v>
      </c>
      <c r="Y91" s="37">
        <v>468.1</v>
      </c>
      <c r="Z91" s="37">
        <v>427.7</v>
      </c>
      <c r="AA91" s="37">
        <v>432.8</v>
      </c>
      <c r="AB91" s="37">
        <v>485.30000000000013</v>
      </c>
      <c r="AC91" s="37">
        <v>500.7999999999999</v>
      </c>
      <c r="AD91" s="37">
        <v>480.00000000000017</v>
      </c>
      <c r="AE91" s="37">
        <v>543.09999999999991</v>
      </c>
    </row>
    <row r="92" spans="2:31" x14ac:dyDescent="0.2">
      <c r="B92" s="34">
        <v>43525</v>
      </c>
      <c r="C92" s="31">
        <v>425.7999999999999</v>
      </c>
      <c r="D92" s="31">
        <v>472.30000000000007</v>
      </c>
      <c r="E92" s="31">
        <v>425.70000000000005</v>
      </c>
      <c r="F92" s="31">
        <v>552.9</v>
      </c>
      <c r="G92" s="54">
        <v>432.09999999999991</v>
      </c>
      <c r="H92" s="37">
        <v>514</v>
      </c>
      <c r="I92" s="86">
        <v>433.6</v>
      </c>
      <c r="J92" s="37">
        <v>375.9</v>
      </c>
      <c r="K92" s="37">
        <v>398.2000000000001</v>
      </c>
      <c r="L92" s="37">
        <v>4401.5999999999995</v>
      </c>
      <c r="M92" s="37">
        <v>611.00000000000011</v>
      </c>
      <c r="N92" s="37">
        <v>394.2</v>
      </c>
      <c r="O92" s="86">
        <v>416.30000000000007</v>
      </c>
      <c r="P92" s="37">
        <v>413.9</v>
      </c>
      <c r="Q92" s="37">
        <v>397.50000000000006</v>
      </c>
      <c r="R92" s="37">
        <v>391</v>
      </c>
      <c r="S92" s="37">
        <v>397.80000000000007</v>
      </c>
      <c r="T92" s="37">
        <v>393.8</v>
      </c>
      <c r="U92" s="37">
        <v>382.7</v>
      </c>
      <c r="V92" s="37">
        <v>423.70000000000005</v>
      </c>
      <c r="W92" s="37">
        <v>414.09999999999991</v>
      </c>
      <c r="X92" s="37">
        <v>483.00000000000006</v>
      </c>
      <c r="Y92" s="37">
        <v>407.7999999999999</v>
      </c>
      <c r="Z92" s="37">
        <v>406.6</v>
      </c>
      <c r="AA92" s="37">
        <v>391</v>
      </c>
      <c r="AB92" s="37">
        <v>435.1</v>
      </c>
      <c r="AC92" s="37">
        <v>436.89999999999992</v>
      </c>
      <c r="AD92" s="37">
        <v>448.49999999999983</v>
      </c>
      <c r="AE92" s="37">
        <v>547.0999999999998</v>
      </c>
    </row>
    <row r="93" spans="2:31" x14ac:dyDescent="0.2">
      <c r="B93" s="34">
        <v>43556</v>
      </c>
      <c r="C93" s="31">
        <v>319.90000000000003</v>
      </c>
      <c r="D93" s="31">
        <v>343.2</v>
      </c>
      <c r="E93" s="31">
        <v>317.50000000000006</v>
      </c>
      <c r="F93" s="31">
        <v>416.20000000000005</v>
      </c>
      <c r="G93" s="54">
        <v>300.90000000000003</v>
      </c>
      <c r="H93" s="37">
        <v>382.4</v>
      </c>
      <c r="I93" s="86">
        <v>343.79999999999995</v>
      </c>
      <c r="J93" s="37">
        <v>261</v>
      </c>
      <c r="K93" s="37">
        <v>259</v>
      </c>
      <c r="L93" s="37">
        <v>260.8</v>
      </c>
      <c r="M93" s="37">
        <v>476.19999999999993</v>
      </c>
      <c r="N93" s="37">
        <v>298.3</v>
      </c>
      <c r="O93" s="86">
        <v>302.2</v>
      </c>
      <c r="P93" s="37">
        <v>285.99999999999994</v>
      </c>
      <c r="Q93" s="37">
        <v>275.10000000000008</v>
      </c>
      <c r="R93" s="37">
        <v>288.90000000000003</v>
      </c>
      <c r="S93" s="37">
        <v>289.39999999999998</v>
      </c>
      <c r="T93" s="37">
        <v>294.89999999999998</v>
      </c>
      <c r="U93" s="37">
        <v>287.70000000000005</v>
      </c>
      <c r="V93" s="37">
        <v>283.29999999999995</v>
      </c>
      <c r="W93" s="37">
        <v>316.89999999999992</v>
      </c>
      <c r="X93" s="37">
        <v>354.8</v>
      </c>
      <c r="Y93" s="37">
        <v>285.5</v>
      </c>
      <c r="Z93" s="37">
        <v>288.3</v>
      </c>
      <c r="AA93" s="37">
        <v>287.7</v>
      </c>
      <c r="AB93" s="37">
        <v>328.90000000000009</v>
      </c>
      <c r="AC93" s="37">
        <v>334</v>
      </c>
      <c r="AD93" s="37">
        <v>325.20000000000005</v>
      </c>
      <c r="AE93" s="37">
        <v>406.3</v>
      </c>
    </row>
    <row r="94" spans="2:31" x14ac:dyDescent="0.2">
      <c r="B94" s="34">
        <v>43586</v>
      </c>
      <c r="C94" s="31">
        <v>287.50000000000006</v>
      </c>
      <c r="D94" s="31">
        <v>326.39999999999998</v>
      </c>
      <c r="E94" s="31">
        <v>267.70000000000005</v>
      </c>
      <c r="F94" s="31">
        <v>408.60000000000008</v>
      </c>
      <c r="G94" s="54">
        <v>280.2</v>
      </c>
      <c r="H94" s="37">
        <v>368.49999999999994</v>
      </c>
      <c r="I94" s="86">
        <v>296.2</v>
      </c>
      <c r="J94" s="37">
        <v>210.69999999999996</v>
      </c>
      <c r="K94" s="37">
        <v>227.00000000000006</v>
      </c>
      <c r="L94" s="37">
        <v>212.8</v>
      </c>
      <c r="M94" s="37">
        <v>467.79999999999995</v>
      </c>
      <c r="N94" s="37">
        <v>250.99999999999997</v>
      </c>
      <c r="O94" s="86">
        <v>257.40000000000003</v>
      </c>
      <c r="P94" s="37">
        <v>234</v>
      </c>
      <c r="Q94" s="37">
        <v>219.90000000000003</v>
      </c>
      <c r="R94" s="37">
        <v>209.49999999999997</v>
      </c>
      <c r="S94" s="37">
        <v>228.5</v>
      </c>
      <c r="T94" s="37">
        <v>223.19999999999996</v>
      </c>
      <c r="U94" s="37">
        <v>210.69999999999996</v>
      </c>
      <c r="V94" s="37">
        <v>255.3</v>
      </c>
      <c r="W94" s="37">
        <v>259.10000000000002</v>
      </c>
      <c r="X94" s="37">
        <v>336.00000000000006</v>
      </c>
      <c r="Y94" s="37">
        <v>225.20000000000002</v>
      </c>
      <c r="Z94" s="37">
        <v>250.9</v>
      </c>
      <c r="AA94" s="37">
        <v>228.5</v>
      </c>
      <c r="AB94" s="37">
        <v>289.39999999999998</v>
      </c>
      <c r="AC94" s="37">
        <v>292.50000000000011</v>
      </c>
      <c r="AD94" s="37">
        <v>298.3</v>
      </c>
      <c r="AE94" s="37">
        <v>394.1</v>
      </c>
    </row>
    <row r="95" spans="2:31" x14ac:dyDescent="0.2">
      <c r="B95" s="34">
        <v>43617</v>
      </c>
      <c r="C95" s="31">
        <v>0</v>
      </c>
      <c r="D95" s="31">
        <v>5.9</v>
      </c>
      <c r="E95" s="31">
        <v>0</v>
      </c>
      <c r="F95" s="31">
        <v>45.9</v>
      </c>
      <c r="G95" s="54">
        <v>0</v>
      </c>
      <c r="H95" s="37">
        <v>22.9</v>
      </c>
      <c r="I95" s="86">
        <v>0</v>
      </c>
      <c r="J95" s="37">
        <v>0</v>
      </c>
      <c r="K95" s="37">
        <v>0</v>
      </c>
      <c r="L95" s="37">
        <v>0</v>
      </c>
      <c r="M95" s="37">
        <v>89.2</v>
      </c>
      <c r="N95" s="37">
        <v>0</v>
      </c>
      <c r="O95" s="86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11.6</v>
      </c>
      <c r="Y95" s="37">
        <v>0</v>
      </c>
      <c r="Z95" s="37">
        <v>0</v>
      </c>
      <c r="AA95" s="37">
        <v>0</v>
      </c>
      <c r="AB95" s="37">
        <v>0</v>
      </c>
      <c r="AC95" s="37">
        <v>0</v>
      </c>
      <c r="AD95" s="37">
        <v>5.4</v>
      </c>
      <c r="AE95" s="37">
        <v>37.699999999999996</v>
      </c>
    </row>
    <row r="96" spans="2:31" x14ac:dyDescent="0.2">
      <c r="B96" s="34">
        <v>43647</v>
      </c>
      <c r="C96" s="31">
        <v>48.800000000000004</v>
      </c>
      <c r="D96" s="31">
        <v>69.000000000000014</v>
      </c>
      <c r="E96" s="31">
        <v>29.8</v>
      </c>
      <c r="F96" s="31">
        <v>139.10000000000002</v>
      </c>
      <c r="G96" s="54">
        <v>44.199999999999996</v>
      </c>
      <c r="H96" s="37">
        <v>99.399999999999991</v>
      </c>
      <c r="I96" s="86">
        <v>50.1</v>
      </c>
      <c r="J96" s="37">
        <v>5.6999999999999993</v>
      </c>
      <c r="K96" s="37">
        <v>12.299999999999999</v>
      </c>
      <c r="L96" s="37">
        <v>5.5</v>
      </c>
      <c r="M96" s="37">
        <v>186.19999999999996</v>
      </c>
      <c r="N96" s="37">
        <v>22.6</v>
      </c>
      <c r="O96" s="86">
        <v>35.699999999999996</v>
      </c>
      <c r="P96" s="37">
        <v>11.9</v>
      </c>
      <c r="Q96" s="37">
        <v>5.3000000000000007</v>
      </c>
      <c r="R96" s="37">
        <v>10.7</v>
      </c>
      <c r="S96" s="37">
        <v>11.100000000000001</v>
      </c>
      <c r="T96" s="37">
        <v>11.100000000000001</v>
      </c>
      <c r="U96" s="37">
        <v>5.5</v>
      </c>
      <c r="V96" s="37">
        <v>40.6</v>
      </c>
      <c r="W96" s="37">
        <v>30</v>
      </c>
      <c r="X96" s="37">
        <v>94.600000000000009</v>
      </c>
      <c r="Y96" s="37">
        <v>5.8000000000000007</v>
      </c>
      <c r="Z96" s="37">
        <v>40.200000000000003</v>
      </c>
      <c r="AA96" s="37">
        <v>5.6999999999999993</v>
      </c>
      <c r="AB96" s="37">
        <v>24.9</v>
      </c>
      <c r="AC96" s="37">
        <v>49.7</v>
      </c>
      <c r="AD96" s="37">
        <v>60.400000000000006</v>
      </c>
      <c r="AE96" s="37">
        <v>105.50000000000003</v>
      </c>
    </row>
    <row r="97" spans="2:31" x14ac:dyDescent="0.2">
      <c r="B97" s="34">
        <v>43678</v>
      </c>
      <c r="C97" s="31">
        <v>6</v>
      </c>
      <c r="D97" s="31">
        <v>29.099999999999998</v>
      </c>
      <c r="E97" s="31">
        <v>0</v>
      </c>
      <c r="F97" s="31">
        <v>95.7</v>
      </c>
      <c r="G97" s="54">
        <v>0</v>
      </c>
      <c r="H97" s="37">
        <v>60.5</v>
      </c>
      <c r="I97" s="86">
        <v>11.5</v>
      </c>
      <c r="J97" s="37">
        <v>0</v>
      </c>
      <c r="K97" s="37">
        <v>0</v>
      </c>
      <c r="L97" s="37">
        <v>0</v>
      </c>
      <c r="M97" s="37">
        <v>141.99999999999997</v>
      </c>
      <c r="N97" s="37">
        <v>0</v>
      </c>
      <c r="O97" s="86">
        <v>5.1999999999999993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35.700000000000003</v>
      </c>
      <c r="Y97" s="37">
        <v>0</v>
      </c>
      <c r="Z97" s="37">
        <v>0</v>
      </c>
      <c r="AA97" s="37">
        <v>0</v>
      </c>
      <c r="AB97" s="37">
        <v>10.4</v>
      </c>
      <c r="AC97" s="37">
        <v>11.899999999999999</v>
      </c>
      <c r="AD97" s="37">
        <v>5.6</v>
      </c>
      <c r="AE97" s="37">
        <v>72.900000000000006</v>
      </c>
    </row>
    <row r="98" spans="2:31" x14ac:dyDescent="0.2">
      <c r="B98" s="34">
        <v>43709</v>
      </c>
      <c r="C98" s="31">
        <v>167.8</v>
      </c>
      <c r="D98" s="31">
        <v>210.90000000000003</v>
      </c>
      <c r="E98" s="31">
        <v>167.40000000000003</v>
      </c>
      <c r="F98" s="31">
        <v>284.39999999999998</v>
      </c>
      <c r="G98" s="54">
        <v>140.6</v>
      </c>
      <c r="H98" s="37">
        <v>252.7</v>
      </c>
      <c r="I98" s="86">
        <v>175.99999999999997</v>
      </c>
      <c r="J98" s="37">
        <v>66.600000000000009</v>
      </c>
      <c r="K98" s="37">
        <v>93.199999999999989</v>
      </c>
      <c r="L98" s="37">
        <v>77.100000000000009</v>
      </c>
      <c r="M98" s="37">
        <v>330.7</v>
      </c>
      <c r="N98" s="37">
        <v>118.6</v>
      </c>
      <c r="O98" s="86">
        <v>124.6</v>
      </c>
      <c r="P98" s="37">
        <v>124.69999999999999</v>
      </c>
      <c r="Q98" s="37">
        <v>112.59999999999998</v>
      </c>
      <c r="R98" s="37">
        <v>100.50000000000001</v>
      </c>
      <c r="S98" s="37">
        <v>91.8</v>
      </c>
      <c r="T98" s="37">
        <v>81.100000000000009</v>
      </c>
      <c r="U98" s="37">
        <v>87.3</v>
      </c>
      <c r="V98" s="37">
        <v>138.39999999999998</v>
      </c>
      <c r="W98" s="37">
        <v>136.6</v>
      </c>
      <c r="X98" s="37">
        <v>221.09999999999997</v>
      </c>
      <c r="Y98" s="37">
        <v>141.29999999999998</v>
      </c>
      <c r="Z98" s="37">
        <v>107.89999999999999</v>
      </c>
      <c r="AA98" s="37">
        <v>98.899999999999991</v>
      </c>
      <c r="AB98" s="37">
        <v>174.59999999999997</v>
      </c>
      <c r="AC98" s="37">
        <v>208.29999999999998</v>
      </c>
      <c r="AD98" s="37">
        <v>181.70000000000005</v>
      </c>
      <c r="AE98" s="37">
        <v>278.09999999999997</v>
      </c>
    </row>
    <row r="99" spans="2:31" x14ac:dyDescent="0.2">
      <c r="B99" s="34">
        <v>43739</v>
      </c>
      <c r="C99" s="31">
        <v>273.40000000000003</v>
      </c>
      <c r="D99" s="31">
        <v>335.6</v>
      </c>
      <c r="E99" s="31">
        <v>267.3</v>
      </c>
      <c r="F99" s="31">
        <v>377.60000000000008</v>
      </c>
      <c r="G99" s="54">
        <v>263.89999999999992</v>
      </c>
      <c r="H99" s="37">
        <v>355.8</v>
      </c>
      <c r="I99" s="86">
        <v>294.7</v>
      </c>
      <c r="J99" s="37">
        <v>209.99999999999997</v>
      </c>
      <c r="K99" s="37">
        <v>237</v>
      </c>
      <c r="L99" s="37">
        <v>228.29999999999998</v>
      </c>
      <c r="M99" s="37">
        <v>421.20000000000005</v>
      </c>
      <c r="N99" s="37">
        <v>259.2</v>
      </c>
      <c r="O99" s="86">
        <v>266.60000000000002</v>
      </c>
      <c r="P99" s="37">
        <v>241.6</v>
      </c>
      <c r="Q99" s="37">
        <v>251.50000000000003</v>
      </c>
      <c r="R99" s="37">
        <v>246.30000000000004</v>
      </c>
      <c r="S99" s="37">
        <v>209.79999999999998</v>
      </c>
      <c r="T99" s="37">
        <v>250.4</v>
      </c>
      <c r="U99" s="37">
        <v>239.5</v>
      </c>
      <c r="V99" s="37">
        <v>267.8</v>
      </c>
      <c r="W99" s="37">
        <v>258.69999999999993</v>
      </c>
      <c r="X99" s="37">
        <v>310.89999999999998</v>
      </c>
      <c r="Y99" s="37">
        <v>265.3</v>
      </c>
      <c r="Z99" s="37">
        <v>225.49999999999997</v>
      </c>
      <c r="AA99" s="37">
        <v>246.79999999999995</v>
      </c>
      <c r="AB99" s="37">
        <v>293.50000000000006</v>
      </c>
      <c r="AC99" s="37">
        <v>298.5</v>
      </c>
      <c r="AD99" s="37">
        <v>295.89999999999998</v>
      </c>
      <c r="AE99" s="37">
        <v>388.9</v>
      </c>
    </row>
    <row r="100" spans="2:31" x14ac:dyDescent="0.2">
      <c r="B100" s="34">
        <v>43770</v>
      </c>
      <c r="C100" s="31">
        <v>440.59999999999997</v>
      </c>
      <c r="D100" s="31">
        <v>487.49999999999994</v>
      </c>
      <c r="E100" s="31">
        <v>411.40000000000003</v>
      </c>
      <c r="F100" s="31">
        <v>529.70000000000005</v>
      </c>
      <c r="G100" s="54">
        <v>433.50000000000006</v>
      </c>
      <c r="H100" s="37">
        <v>508.29999999999995</v>
      </c>
      <c r="I100" s="86">
        <v>450.09999999999997</v>
      </c>
      <c r="J100" s="37">
        <v>381.6</v>
      </c>
      <c r="K100" s="37">
        <v>405.89999999999992</v>
      </c>
      <c r="L100" s="37">
        <v>394.7999999999999</v>
      </c>
      <c r="M100" s="37">
        <v>563</v>
      </c>
      <c r="N100" s="37">
        <v>426.10000000000008</v>
      </c>
      <c r="O100" s="86">
        <v>431.30000000000007</v>
      </c>
      <c r="P100" s="37">
        <v>407.9</v>
      </c>
      <c r="Q100" s="37">
        <v>398.80000000000007</v>
      </c>
      <c r="R100" s="37">
        <v>415.3</v>
      </c>
      <c r="S100" s="37">
        <v>391.4</v>
      </c>
      <c r="T100" s="37">
        <v>424.49999999999994</v>
      </c>
      <c r="U100" s="37">
        <v>415.39999999999992</v>
      </c>
      <c r="V100" s="37">
        <v>420.90000000000009</v>
      </c>
      <c r="W100" s="37">
        <v>443.8</v>
      </c>
      <c r="X100" s="37">
        <v>476.69999999999982</v>
      </c>
      <c r="Y100" s="37">
        <v>414.30000000000007</v>
      </c>
      <c r="Z100" s="37">
        <v>422.89999999999992</v>
      </c>
      <c r="AA100" s="37">
        <v>417.00000000000011</v>
      </c>
      <c r="AB100" s="37">
        <v>456.00000000000006</v>
      </c>
      <c r="AC100" s="37">
        <v>432.5</v>
      </c>
      <c r="AD100" s="37">
        <v>469.40000000000003</v>
      </c>
      <c r="AE100" s="37">
        <v>535.40000000000009</v>
      </c>
    </row>
    <row r="101" spans="2:31" x14ac:dyDescent="0.2">
      <c r="B101" s="34">
        <v>43800</v>
      </c>
      <c r="C101" s="31">
        <v>497.3</v>
      </c>
      <c r="D101" s="31">
        <v>568.79999999999995</v>
      </c>
      <c r="E101" s="31">
        <v>517.9</v>
      </c>
      <c r="F101" s="31">
        <v>609.70000000000005</v>
      </c>
      <c r="G101" s="54">
        <v>498.80000000000007</v>
      </c>
      <c r="H101" s="37">
        <v>590.09999999999991</v>
      </c>
      <c r="I101" s="86">
        <v>515</v>
      </c>
      <c r="J101" s="37">
        <v>461.9</v>
      </c>
      <c r="K101" s="37">
        <v>483.20000000000005</v>
      </c>
      <c r="L101" s="37">
        <v>470.50000000000006</v>
      </c>
      <c r="M101" s="37">
        <v>645.1999999999997</v>
      </c>
      <c r="N101" s="37">
        <v>490.70000000000005</v>
      </c>
      <c r="O101" s="86">
        <v>492.1</v>
      </c>
      <c r="P101" s="37">
        <v>498.99999999999994</v>
      </c>
      <c r="Q101" s="37">
        <v>474.3</v>
      </c>
      <c r="R101" s="37">
        <v>488.40000000000009</v>
      </c>
      <c r="S101" s="37">
        <v>478.80000000000013</v>
      </c>
      <c r="T101" s="37">
        <v>486.69999999999987</v>
      </c>
      <c r="U101" s="37">
        <v>474.99999999999994</v>
      </c>
      <c r="V101" s="37">
        <v>523.19999999999993</v>
      </c>
      <c r="W101" s="37">
        <v>490.4</v>
      </c>
      <c r="X101" s="37">
        <v>544.00000000000011</v>
      </c>
      <c r="Y101" s="37">
        <v>491.09999999999997</v>
      </c>
      <c r="Z101" s="37">
        <v>476.10000000000008</v>
      </c>
      <c r="AA101" s="37">
        <v>482.6</v>
      </c>
      <c r="AB101" s="37">
        <v>518.90000000000009</v>
      </c>
      <c r="AC101" s="37">
        <v>523.39999999999986</v>
      </c>
      <c r="AD101" s="37">
        <v>523.70000000000005</v>
      </c>
      <c r="AE101" s="37">
        <v>624.99999999999989</v>
      </c>
    </row>
    <row r="102" spans="2:31" x14ac:dyDescent="0.2">
      <c r="B102" s="34">
        <v>43831</v>
      </c>
      <c r="C102" s="31">
        <v>524.39999999999986</v>
      </c>
      <c r="D102" s="31">
        <v>597.9</v>
      </c>
      <c r="E102" s="31">
        <v>559.59999999999991</v>
      </c>
      <c r="F102" s="31">
        <v>622.19999999999993</v>
      </c>
      <c r="G102" s="54">
        <v>518.5</v>
      </c>
      <c r="H102" s="37">
        <v>620.29999999999995</v>
      </c>
      <c r="I102" s="86">
        <v>541.69999999999993</v>
      </c>
      <c r="J102" s="37">
        <v>507.6</v>
      </c>
      <c r="K102" s="37">
        <v>522.69999999999993</v>
      </c>
      <c r="L102" s="37">
        <v>515.79999999999995</v>
      </c>
      <c r="M102" s="37">
        <v>636.60000000000014</v>
      </c>
      <c r="N102" s="37">
        <v>511.40000000000015</v>
      </c>
      <c r="O102" s="86">
        <v>510.7</v>
      </c>
      <c r="P102" s="37">
        <v>537.5</v>
      </c>
      <c r="Q102" s="37">
        <v>507.6</v>
      </c>
      <c r="R102" s="37">
        <v>496.10000000000014</v>
      </c>
      <c r="S102" s="37">
        <v>509.90000000000009</v>
      </c>
      <c r="T102" s="37">
        <v>499</v>
      </c>
      <c r="U102" s="37">
        <v>489.09999999999985</v>
      </c>
      <c r="V102" s="37">
        <v>565.4</v>
      </c>
      <c r="W102" s="37">
        <v>510.5</v>
      </c>
      <c r="X102" s="37">
        <v>552.50000000000011</v>
      </c>
      <c r="Y102" s="37">
        <v>516.69999999999993</v>
      </c>
      <c r="Z102" s="37">
        <v>494.79999999999995</v>
      </c>
      <c r="AA102" s="37">
        <v>491.40000000000009</v>
      </c>
      <c r="AB102" s="37">
        <v>545.20000000000005</v>
      </c>
      <c r="AC102" s="37">
        <v>562.4</v>
      </c>
      <c r="AD102" s="37">
        <v>548.00000000000011</v>
      </c>
      <c r="AE102" s="37">
        <v>630.79999999999995</v>
      </c>
    </row>
    <row r="103" spans="2:31" x14ac:dyDescent="0.2">
      <c r="B103" s="34">
        <v>43862</v>
      </c>
      <c r="C103" s="31">
        <v>434.49999999999994</v>
      </c>
      <c r="D103" s="31">
        <v>492.49999999999989</v>
      </c>
      <c r="E103" s="31">
        <v>445.8</v>
      </c>
      <c r="F103" s="31">
        <v>565.19999999999993</v>
      </c>
      <c r="G103" s="54">
        <v>447.19999999999993</v>
      </c>
      <c r="H103" s="37">
        <v>522.80000000000007</v>
      </c>
      <c r="I103" s="86">
        <v>443.6</v>
      </c>
      <c r="J103" s="37">
        <v>389.20000000000005</v>
      </c>
      <c r="K103" s="37">
        <v>417.90000000000003</v>
      </c>
      <c r="L103" s="37">
        <v>391.4</v>
      </c>
      <c r="M103" s="37">
        <v>626.59999999999991</v>
      </c>
      <c r="N103" s="37">
        <v>403.10000000000008</v>
      </c>
      <c r="O103" s="86">
        <v>428.80000000000007</v>
      </c>
      <c r="P103" s="37">
        <v>435.10000000000014</v>
      </c>
      <c r="Q103" s="37">
        <v>407.40000000000015</v>
      </c>
      <c r="R103" s="37">
        <v>399.1</v>
      </c>
      <c r="S103" s="37">
        <v>424.29999999999995</v>
      </c>
      <c r="T103" s="37">
        <v>408.90000000000003</v>
      </c>
      <c r="U103" s="37">
        <v>396.40000000000003</v>
      </c>
      <c r="V103" s="37">
        <v>451.90000000000003</v>
      </c>
      <c r="W103" s="37">
        <v>425.00000000000006</v>
      </c>
      <c r="X103" s="37">
        <v>494.19999999999993</v>
      </c>
      <c r="Y103" s="37">
        <v>418.29999999999995</v>
      </c>
      <c r="Z103" s="37">
        <v>424.40000000000009</v>
      </c>
      <c r="AA103" s="37">
        <v>401.2</v>
      </c>
      <c r="AB103" s="37">
        <v>444.99999999999989</v>
      </c>
      <c r="AC103" s="37">
        <v>450.6</v>
      </c>
      <c r="AD103" s="37">
        <v>461.10000000000014</v>
      </c>
      <c r="AE103" s="37">
        <v>572.1</v>
      </c>
    </row>
    <row r="104" spans="2:31" x14ac:dyDescent="0.2">
      <c r="B104" s="34">
        <v>43891</v>
      </c>
      <c r="C104" s="31">
        <v>480.6</v>
      </c>
      <c r="D104" s="31">
        <v>518.6</v>
      </c>
      <c r="E104" s="31">
        <v>495.5</v>
      </c>
      <c r="F104" s="31">
        <v>593.29999999999995</v>
      </c>
      <c r="G104" s="54">
        <v>477.90000000000003</v>
      </c>
      <c r="H104" s="37">
        <v>560.6</v>
      </c>
      <c r="I104" s="86">
        <v>505.8</v>
      </c>
      <c r="J104" s="37">
        <v>440.1</v>
      </c>
      <c r="K104" s="37">
        <v>456.09999999999997</v>
      </c>
      <c r="L104" s="37">
        <v>438.39999999999992</v>
      </c>
      <c r="M104" s="37">
        <v>658.49999999999989</v>
      </c>
      <c r="N104" s="37">
        <v>464.40000000000003</v>
      </c>
      <c r="O104" s="86">
        <v>470.90000000000003</v>
      </c>
      <c r="P104" s="37">
        <v>470.09999999999997</v>
      </c>
      <c r="Q104" s="37">
        <v>461.29999999999995</v>
      </c>
      <c r="R104" s="37">
        <v>456.19999999999993</v>
      </c>
      <c r="S104" s="37">
        <v>461.50000000000006</v>
      </c>
      <c r="T104" s="37">
        <v>452.19999999999993</v>
      </c>
      <c r="U104" s="37">
        <v>441.5</v>
      </c>
      <c r="V104" s="37">
        <v>478.79999999999995</v>
      </c>
      <c r="W104" s="37">
        <v>467.90000000000003</v>
      </c>
      <c r="X104" s="37">
        <v>530</v>
      </c>
      <c r="Y104" s="37">
        <v>474.70000000000005</v>
      </c>
      <c r="Z104" s="37">
        <v>466.2</v>
      </c>
      <c r="AA104" s="37">
        <v>452.4</v>
      </c>
      <c r="AB104" s="37">
        <v>488.99999999999989</v>
      </c>
      <c r="AC104" s="37">
        <v>516.80000000000007</v>
      </c>
      <c r="AD104" s="37">
        <v>493.59999999999997</v>
      </c>
      <c r="AE104" s="37">
        <v>595.9</v>
      </c>
    </row>
    <row r="105" spans="2:31" x14ac:dyDescent="0.2">
      <c r="B105" s="34">
        <v>43922</v>
      </c>
      <c r="C105" s="31">
        <v>306.5</v>
      </c>
      <c r="D105" s="31">
        <v>338.8</v>
      </c>
      <c r="E105" s="31">
        <v>326.59999999999997</v>
      </c>
      <c r="F105" s="31">
        <v>403.3</v>
      </c>
      <c r="G105" s="54">
        <v>289.5</v>
      </c>
      <c r="H105" s="37">
        <v>389.9</v>
      </c>
      <c r="I105" s="86">
        <v>342.59999999999997</v>
      </c>
      <c r="J105" s="37">
        <v>252.3</v>
      </c>
      <c r="K105" s="37">
        <v>262.70000000000005</v>
      </c>
      <c r="L105" s="37">
        <v>246.79999999999998</v>
      </c>
      <c r="M105" s="37">
        <v>441.79999999999995</v>
      </c>
      <c r="N105" s="37">
        <v>301.40000000000003</v>
      </c>
      <c r="O105" s="86">
        <v>287.7</v>
      </c>
      <c r="P105" s="37">
        <v>280.80000000000007</v>
      </c>
      <c r="Q105" s="37">
        <v>281.7</v>
      </c>
      <c r="R105" s="37">
        <v>288.70000000000005</v>
      </c>
      <c r="S105" s="37">
        <v>262.5</v>
      </c>
      <c r="T105" s="37">
        <v>281.00000000000006</v>
      </c>
      <c r="U105" s="37">
        <v>270.39999999999998</v>
      </c>
      <c r="V105" s="37">
        <v>282.69999999999993</v>
      </c>
      <c r="W105" s="37">
        <v>297.40000000000003</v>
      </c>
      <c r="X105" s="37">
        <v>340.9</v>
      </c>
      <c r="Y105" s="37">
        <v>296.79999999999995</v>
      </c>
      <c r="Z105" s="37">
        <v>264.7</v>
      </c>
      <c r="AA105" s="37">
        <v>278.3</v>
      </c>
      <c r="AB105" s="37">
        <v>319.70000000000005</v>
      </c>
      <c r="AC105" s="37">
        <v>359.59999999999991</v>
      </c>
      <c r="AD105" s="37">
        <v>314.39999999999998</v>
      </c>
      <c r="AE105" s="37">
        <v>386</v>
      </c>
    </row>
    <row r="106" spans="2:31" x14ac:dyDescent="0.2">
      <c r="B106" s="34">
        <v>43952</v>
      </c>
      <c r="C106" s="31">
        <v>280.70000000000005</v>
      </c>
      <c r="D106" s="31">
        <v>303.2</v>
      </c>
      <c r="E106" s="31">
        <v>267.20000000000005</v>
      </c>
      <c r="F106" s="31">
        <v>391.60000000000008</v>
      </c>
      <c r="G106" s="54">
        <v>264.39999999999998</v>
      </c>
      <c r="H106" s="37">
        <v>360.99999999999994</v>
      </c>
      <c r="I106" s="86">
        <v>298.40000000000003</v>
      </c>
      <c r="J106" s="37">
        <v>211.5</v>
      </c>
      <c r="K106" s="37">
        <v>226.39999999999998</v>
      </c>
      <c r="L106" s="37">
        <v>201.60000000000002</v>
      </c>
      <c r="M106" s="37">
        <v>442.2</v>
      </c>
      <c r="N106" s="37">
        <v>249.90000000000003</v>
      </c>
      <c r="O106" s="86">
        <v>248.79999999999998</v>
      </c>
      <c r="P106" s="37">
        <v>238.19999999999996</v>
      </c>
      <c r="Q106" s="37">
        <v>209.00000000000003</v>
      </c>
      <c r="R106" s="37">
        <v>203.49999999999997</v>
      </c>
      <c r="S106" s="37">
        <v>224.10000000000005</v>
      </c>
      <c r="T106" s="37">
        <v>212.39999999999998</v>
      </c>
      <c r="U106" s="37">
        <v>202.3</v>
      </c>
      <c r="V106" s="37">
        <v>257.09999999999997</v>
      </c>
      <c r="W106" s="37">
        <v>261.8</v>
      </c>
      <c r="X106" s="37">
        <v>330.9</v>
      </c>
      <c r="Y106" s="37">
        <v>231.80000000000004</v>
      </c>
      <c r="Z106" s="37">
        <v>226.40000000000003</v>
      </c>
      <c r="AA106" s="37">
        <v>211.09999999999997</v>
      </c>
      <c r="AB106" s="37">
        <v>271.8</v>
      </c>
      <c r="AC106" s="37">
        <v>295.49999999999994</v>
      </c>
      <c r="AD106" s="37">
        <v>285.19999999999993</v>
      </c>
      <c r="AE106" s="37">
        <v>376.7000000000001</v>
      </c>
    </row>
    <row r="107" spans="2:31" x14ac:dyDescent="0.2">
      <c r="B107" s="34">
        <v>43983</v>
      </c>
      <c r="C107" s="31">
        <v>57</v>
      </c>
      <c r="D107" s="31">
        <v>92</v>
      </c>
      <c r="E107" s="31">
        <v>46.500000000000007</v>
      </c>
      <c r="F107" s="31">
        <v>175.20000000000002</v>
      </c>
      <c r="G107" s="54">
        <v>50.100000000000009</v>
      </c>
      <c r="H107" s="37">
        <v>130</v>
      </c>
      <c r="I107" s="86">
        <v>65.599999999999994</v>
      </c>
      <c r="J107" s="37">
        <v>17.7</v>
      </c>
      <c r="K107" s="37">
        <v>20</v>
      </c>
      <c r="L107" s="37">
        <v>17.799999999999997</v>
      </c>
      <c r="M107" s="37">
        <v>251.20000000000005</v>
      </c>
      <c r="N107" s="37">
        <v>20.2</v>
      </c>
      <c r="O107" s="86">
        <v>34.9</v>
      </c>
      <c r="P107" s="37">
        <v>40.5</v>
      </c>
      <c r="Q107" s="37">
        <v>17.600000000000001</v>
      </c>
      <c r="R107" s="37">
        <v>18.7</v>
      </c>
      <c r="S107" s="37">
        <v>34.5</v>
      </c>
      <c r="T107" s="37">
        <v>21</v>
      </c>
      <c r="U107" s="37">
        <v>25.5</v>
      </c>
      <c r="V107" s="37">
        <v>33.5</v>
      </c>
      <c r="W107" s="37">
        <v>60</v>
      </c>
      <c r="X107" s="37">
        <v>102.5</v>
      </c>
      <c r="Y107" s="37">
        <v>17.599999999999998</v>
      </c>
      <c r="Z107" s="37">
        <v>27.5</v>
      </c>
      <c r="AA107" s="37">
        <v>20.399999999999999</v>
      </c>
      <c r="AB107" s="37">
        <v>66.800000000000011</v>
      </c>
      <c r="AC107" s="37">
        <v>54.399999999999991</v>
      </c>
      <c r="AD107" s="37">
        <v>74.2</v>
      </c>
      <c r="AE107" s="37">
        <v>174.6</v>
      </c>
    </row>
    <row r="108" spans="2:31" x14ac:dyDescent="0.2">
      <c r="B108" s="34">
        <v>44013</v>
      </c>
      <c r="C108" s="31">
        <v>42.300000000000004</v>
      </c>
      <c r="D108" s="31">
        <v>54.9</v>
      </c>
      <c r="E108" s="31">
        <v>34.699999999999996</v>
      </c>
      <c r="F108" s="31">
        <v>129.79999999999998</v>
      </c>
      <c r="G108" s="54">
        <v>36.599999999999994</v>
      </c>
      <c r="H108" s="37">
        <v>101.19999999999999</v>
      </c>
      <c r="I108" s="86">
        <v>49.199999999999996</v>
      </c>
      <c r="J108" s="37">
        <v>5.4</v>
      </c>
      <c r="K108" s="37">
        <v>6.6999999999999993</v>
      </c>
      <c r="L108" s="37">
        <v>5.3000000000000007</v>
      </c>
      <c r="M108" s="37">
        <v>192.20000000000002</v>
      </c>
      <c r="N108" s="37">
        <v>17.100000000000001</v>
      </c>
      <c r="O108" s="86">
        <v>29.699999999999996</v>
      </c>
      <c r="P108" s="37">
        <v>17.100000000000001</v>
      </c>
      <c r="Q108" s="37">
        <v>11.399999999999999</v>
      </c>
      <c r="R108" s="37">
        <v>5.5</v>
      </c>
      <c r="S108" s="37">
        <v>16.7</v>
      </c>
      <c r="T108" s="37">
        <v>5.6</v>
      </c>
      <c r="U108" s="37">
        <v>5.4</v>
      </c>
      <c r="V108" s="37">
        <v>35.200000000000003</v>
      </c>
      <c r="W108" s="37">
        <v>29.700000000000003</v>
      </c>
      <c r="X108" s="37">
        <v>71.099999999999994</v>
      </c>
      <c r="Y108" s="37">
        <v>11.8</v>
      </c>
      <c r="Z108" s="37">
        <v>17.399999999999999</v>
      </c>
      <c r="AA108" s="37">
        <v>6.1</v>
      </c>
      <c r="AB108" s="37">
        <v>36.9</v>
      </c>
      <c r="AC108" s="37">
        <v>55.699999999999996</v>
      </c>
      <c r="AD108" s="37">
        <v>45.399999999999991</v>
      </c>
      <c r="AE108" s="37">
        <v>114.30000000000001</v>
      </c>
    </row>
    <row r="109" spans="2:31" x14ac:dyDescent="0.2">
      <c r="B109" s="34">
        <v>44044</v>
      </c>
      <c r="C109" s="31">
        <v>17.399999999999999</v>
      </c>
      <c r="D109" s="31">
        <v>43.5</v>
      </c>
      <c r="E109" s="31">
        <v>10.700000000000001</v>
      </c>
      <c r="F109" s="31">
        <v>96.399999999999977</v>
      </c>
      <c r="G109" s="54">
        <v>11.5</v>
      </c>
      <c r="H109" s="37">
        <v>66.300000000000011</v>
      </c>
      <c r="I109" s="86">
        <v>16.399999999999999</v>
      </c>
      <c r="J109" s="37">
        <v>0</v>
      </c>
      <c r="K109" s="37">
        <v>0</v>
      </c>
      <c r="L109" s="37">
        <v>0</v>
      </c>
      <c r="M109" s="37">
        <v>137.30000000000001</v>
      </c>
      <c r="N109" s="37">
        <v>0</v>
      </c>
      <c r="O109" s="86">
        <v>5.6</v>
      </c>
      <c r="P109" s="37">
        <v>5.3000000000000007</v>
      </c>
      <c r="Q109" s="37">
        <v>0</v>
      </c>
      <c r="R109" s="37">
        <v>0</v>
      </c>
      <c r="S109" s="37">
        <v>5.1999999999999993</v>
      </c>
      <c r="T109" s="37">
        <v>0</v>
      </c>
      <c r="U109" s="37">
        <v>0</v>
      </c>
      <c r="V109" s="37">
        <v>11.4</v>
      </c>
      <c r="W109" s="37">
        <v>10.9</v>
      </c>
      <c r="X109" s="37">
        <v>40</v>
      </c>
      <c r="Y109" s="37">
        <v>5.0999999999999996</v>
      </c>
      <c r="Z109" s="37">
        <v>5.4</v>
      </c>
      <c r="AA109" s="37">
        <v>0</v>
      </c>
      <c r="AB109" s="37">
        <v>12.5</v>
      </c>
      <c r="AC109" s="37">
        <v>22.099999999999998</v>
      </c>
      <c r="AD109" s="37">
        <v>18.5</v>
      </c>
      <c r="AE109" s="37">
        <v>76.100000000000009</v>
      </c>
    </row>
    <row r="110" spans="2:31" x14ac:dyDescent="0.2">
      <c r="B110" s="34">
        <v>44075</v>
      </c>
      <c r="C110" s="31">
        <v>142.20000000000005</v>
      </c>
      <c r="D110" s="31">
        <v>166.7</v>
      </c>
      <c r="E110" s="31">
        <v>145.20000000000002</v>
      </c>
      <c r="F110" s="31">
        <v>228.5</v>
      </c>
      <c r="G110" s="54">
        <v>113</v>
      </c>
      <c r="H110" s="37">
        <v>217.6</v>
      </c>
      <c r="I110" s="86">
        <v>157.70000000000002</v>
      </c>
      <c r="J110" s="37">
        <v>87.300000000000011</v>
      </c>
      <c r="K110" s="37">
        <v>97.600000000000009</v>
      </c>
      <c r="L110" s="37">
        <v>94.6</v>
      </c>
      <c r="M110" s="37">
        <v>277.60000000000002</v>
      </c>
      <c r="N110" s="37">
        <v>117.69999999999999</v>
      </c>
      <c r="O110" s="86">
        <v>112.89999999999999</v>
      </c>
      <c r="P110" s="37">
        <v>110.7</v>
      </c>
      <c r="Q110" s="37">
        <v>108.7</v>
      </c>
      <c r="R110" s="37">
        <v>108</v>
      </c>
      <c r="S110" s="37">
        <v>104.8</v>
      </c>
      <c r="T110" s="37">
        <v>77.999999999999986</v>
      </c>
      <c r="U110" s="37">
        <v>84.9</v>
      </c>
      <c r="V110" s="37">
        <v>113.10000000000001</v>
      </c>
      <c r="W110" s="37">
        <v>118.30000000000003</v>
      </c>
      <c r="X110" s="37">
        <v>165.4</v>
      </c>
      <c r="Y110" s="37">
        <v>119.89999999999998</v>
      </c>
      <c r="Z110" s="37">
        <v>107.3</v>
      </c>
      <c r="AA110" s="37">
        <v>101.39999999999999</v>
      </c>
      <c r="AB110" s="37">
        <v>141.9</v>
      </c>
      <c r="AC110" s="37">
        <v>179.29999999999998</v>
      </c>
      <c r="AD110" s="37">
        <v>145.69999999999999</v>
      </c>
      <c r="AE110" s="37">
        <v>206.3</v>
      </c>
    </row>
    <row r="111" spans="2:31" x14ac:dyDescent="0.2">
      <c r="B111" s="34">
        <v>44105</v>
      </c>
      <c r="C111" s="31">
        <v>296.09999999999997</v>
      </c>
      <c r="D111" s="31">
        <v>361.39999999999986</v>
      </c>
      <c r="E111" s="31">
        <v>298.49999999999994</v>
      </c>
      <c r="F111" s="31">
        <v>417.70000000000005</v>
      </c>
      <c r="G111" s="54">
        <v>296.10000000000002</v>
      </c>
      <c r="H111" s="37">
        <v>392.60000000000008</v>
      </c>
      <c r="I111" s="86">
        <v>313.30000000000007</v>
      </c>
      <c r="J111" s="37">
        <v>249.3</v>
      </c>
      <c r="K111" s="37">
        <v>279.39999999999998</v>
      </c>
      <c r="L111" s="37">
        <v>268.59999999999997</v>
      </c>
      <c r="M111" s="37">
        <v>471.6</v>
      </c>
      <c r="N111" s="37">
        <v>269.10000000000002</v>
      </c>
      <c r="O111" s="86">
        <v>284.70000000000005</v>
      </c>
      <c r="P111" s="37">
        <v>286.39999999999998</v>
      </c>
      <c r="Q111" s="37">
        <v>268</v>
      </c>
      <c r="R111" s="37">
        <v>257.89999999999998</v>
      </c>
      <c r="S111" s="37">
        <v>274.80000000000007</v>
      </c>
      <c r="T111" s="37">
        <v>261.59999999999997</v>
      </c>
      <c r="U111" s="37">
        <v>250.1</v>
      </c>
      <c r="V111" s="37">
        <v>307.89999999999998</v>
      </c>
      <c r="W111" s="37">
        <v>280.5</v>
      </c>
      <c r="X111" s="37">
        <v>348.80000000000007</v>
      </c>
      <c r="Y111" s="37">
        <v>275.89999999999998</v>
      </c>
      <c r="Z111" s="37">
        <v>277.80000000000007</v>
      </c>
      <c r="AA111" s="37">
        <v>260.70000000000005</v>
      </c>
      <c r="AB111" s="37">
        <v>321.2</v>
      </c>
      <c r="AC111" s="37">
        <v>314.10000000000002</v>
      </c>
      <c r="AD111" s="37">
        <v>320.89999999999998</v>
      </c>
      <c r="AE111" s="37">
        <v>421.80000000000007</v>
      </c>
    </row>
    <row r="112" spans="2:31" x14ac:dyDescent="0.2">
      <c r="B112" s="34">
        <v>44136</v>
      </c>
      <c r="C112" s="31">
        <v>429.7</v>
      </c>
      <c r="D112" s="31">
        <v>499</v>
      </c>
      <c r="E112" s="31">
        <v>445.90000000000003</v>
      </c>
      <c r="F112" s="31">
        <v>507.2</v>
      </c>
      <c r="G112" s="54">
        <v>417.79999999999995</v>
      </c>
      <c r="H112" s="37">
        <v>515.80000000000007</v>
      </c>
      <c r="I112" s="86">
        <v>452.09999999999991</v>
      </c>
      <c r="J112" s="37">
        <v>394.9</v>
      </c>
      <c r="K112" s="37">
        <v>413.89999999999992</v>
      </c>
      <c r="L112" s="37">
        <v>407.40000000000003</v>
      </c>
      <c r="M112" s="37">
        <v>511.19999999999987</v>
      </c>
      <c r="N112" s="37">
        <v>421.8</v>
      </c>
      <c r="O112" s="86">
        <v>418.29999999999995</v>
      </c>
      <c r="P112" s="37">
        <v>424.59999999999997</v>
      </c>
      <c r="Q112" s="37">
        <v>391.69999999999993</v>
      </c>
      <c r="R112" s="37">
        <v>399.5</v>
      </c>
      <c r="S112" s="37">
        <v>399.19999999999987</v>
      </c>
      <c r="T112" s="37">
        <v>403.39999999999992</v>
      </c>
      <c r="U112" s="37">
        <v>396.09999999999997</v>
      </c>
      <c r="V112" s="37">
        <v>455.2</v>
      </c>
      <c r="W112" s="37">
        <v>416.30000000000007</v>
      </c>
      <c r="X112" s="37">
        <v>456.09999999999997</v>
      </c>
      <c r="Y112" s="37">
        <v>399.39999999999992</v>
      </c>
      <c r="Z112" s="37">
        <v>400.20000000000005</v>
      </c>
      <c r="AA112" s="37">
        <v>403.2</v>
      </c>
      <c r="AB112" s="37">
        <v>450.99999999999994</v>
      </c>
      <c r="AC112" s="37">
        <v>454.30000000000007</v>
      </c>
      <c r="AD112" s="37">
        <v>451.2</v>
      </c>
      <c r="AE112" s="37">
        <v>522</v>
      </c>
    </row>
    <row r="113" spans="2:31" x14ac:dyDescent="0.2">
      <c r="B113" s="34">
        <v>44166</v>
      </c>
      <c r="C113" s="31">
        <v>517.9</v>
      </c>
      <c r="D113" s="31">
        <v>591.80000000000018</v>
      </c>
      <c r="E113" s="31">
        <v>522.9</v>
      </c>
      <c r="F113" s="31">
        <v>634.60000000000014</v>
      </c>
      <c r="G113" s="54">
        <v>526.40000000000009</v>
      </c>
      <c r="H113" s="37">
        <v>624.79999999999995</v>
      </c>
      <c r="I113" s="86">
        <v>546.20000000000005</v>
      </c>
      <c r="J113" s="37">
        <v>478</v>
      </c>
      <c r="K113" s="37">
        <v>508.89999999999992</v>
      </c>
      <c r="L113" s="37">
        <v>493.39999999999986</v>
      </c>
      <c r="M113" s="37">
        <v>668.3</v>
      </c>
      <c r="N113" s="37">
        <v>513.9</v>
      </c>
      <c r="O113" s="86">
        <v>521.20000000000005</v>
      </c>
      <c r="P113" s="37">
        <v>520.09999999999991</v>
      </c>
      <c r="Q113" s="37">
        <v>504.4</v>
      </c>
      <c r="R113" s="37">
        <v>512.20000000000005</v>
      </c>
      <c r="S113" s="37">
        <v>505.8</v>
      </c>
      <c r="T113" s="37">
        <v>508.69999999999987</v>
      </c>
      <c r="U113" s="37">
        <v>498.90000000000003</v>
      </c>
      <c r="V113" s="37">
        <v>534.19999999999993</v>
      </c>
      <c r="W113" s="37">
        <v>528.10000000000014</v>
      </c>
      <c r="X113" s="37">
        <v>579.79999999999984</v>
      </c>
      <c r="Y113" s="37">
        <v>526.29999999999995</v>
      </c>
      <c r="Z113" s="37">
        <v>513.19999999999993</v>
      </c>
      <c r="AA113" s="37">
        <v>511.49999999999989</v>
      </c>
      <c r="AB113" s="37">
        <v>408</v>
      </c>
      <c r="AC113" s="37">
        <v>531.4</v>
      </c>
      <c r="AD113" s="37">
        <v>555.30000000000007</v>
      </c>
      <c r="AE113" s="37">
        <v>658.9</v>
      </c>
    </row>
    <row r="114" spans="2:31" x14ac:dyDescent="0.2">
      <c r="B114" s="34">
        <v>44197</v>
      </c>
      <c r="C114" s="31">
        <v>624.40000000000009</v>
      </c>
      <c r="D114" s="31">
        <v>671.49999999999989</v>
      </c>
      <c r="E114" s="31">
        <v>635</v>
      </c>
      <c r="F114" s="31">
        <v>736.50000000000011</v>
      </c>
      <c r="G114" s="54">
        <v>638.4000000000002</v>
      </c>
      <c r="H114" s="37">
        <v>698.40000000000009</v>
      </c>
      <c r="I114" s="86">
        <v>638.29999999999984</v>
      </c>
      <c r="J114" s="37">
        <v>581.09999999999991</v>
      </c>
      <c r="K114" s="37">
        <v>604.6</v>
      </c>
      <c r="L114" s="37">
        <v>585</v>
      </c>
      <c r="M114" s="37">
        <v>784.90000000000032</v>
      </c>
      <c r="N114" s="37">
        <v>596.19999999999993</v>
      </c>
      <c r="O114" s="86">
        <v>625.19999999999982</v>
      </c>
      <c r="P114" s="37">
        <v>626.69999999999993</v>
      </c>
      <c r="Q114" s="37">
        <v>600.09999999999991</v>
      </c>
      <c r="R114" s="37">
        <v>595.5999999999998</v>
      </c>
      <c r="S114" s="37">
        <v>615</v>
      </c>
      <c r="T114" s="37">
        <v>600.4</v>
      </c>
      <c r="U114" s="37">
        <v>590</v>
      </c>
      <c r="V114" s="37">
        <v>643.1</v>
      </c>
      <c r="W114" s="37">
        <v>621.1</v>
      </c>
      <c r="X114" s="37">
        <v>676.90000000000009</v>
      </c>
      <c r="Y114" s="37">
        <v>611.90000000000009</v>
      </c>
      <c r="Z114" s="37">
        <v>620.29999999999984</v>
      </c>
      <c r="AA114" s="37">
        <v>600.69999999999993</v>
      </c>
      <c r="AB114" s="37">
        <v>636.20000000000027</v>
      </c>
      <c r="AC114" s="37">
        <v>648.4</v>
      </c>
      <c r="AD114" s="37">
        <v>650.4</v>
      </c>
      <c r="AE114" s="37">
        <v>735.8</v>
      </c>
    </row>
    <row r="115" spans="2:31" x14ac:dyDescent="0.2">
      <c r="B115" s="34">
        <v>44228</v>
      </c>
      <c r="C115" s="31">
        <v>535.70000000000005</v>
      </c>
      <c r="D115" s="31">
        <v>599.70000000000005</v>
      </c>
      <c r="E115" s="31">
        <v>566.39999999999986</v>
      </c>
      <c r="F115" s="31">
        <v>609.30000000000007</v>
      </c>
      <c r="G115" s="54">
        <v>525.30000000000007</v>
      </c>
      <c r="H115" s="37">
        <v>628.60000000000014</v>
      </c>
      <c r="I115" s="86">
        <v>562</v>
      </c>
      <c r="J115" s="37">
        <v>524.29999999999995</v>
      </c>
      <c r="K115" s="37">
        <v>553</v>
      </c>
      <c r="L115" s="37">
        <v>528.30000000000007</v>
      </c>
      <c r="M115" s="37">
        <v>628.29999999999984</v>
      </c>
      <c r="N115" s="37">
        <v>544.79999999999995</v>
      </c>
      <c r="O115" s="86">
        <v>534.79999999999995</v>
      </c>
      <c r="P115" s="37">
        <v>554.29999999999995</v>
      </c>
      <c r="Q115" s="37">
        <v>550.49999999999989</v>
      </c>
      <c r="R115" s="37">
        <v>546.90000000000009</v>
      </c>
      <c r="S115" s="37">
        <v>524.20000000000005</v>
      </c>
      <c r="T115" s="37">
        <v>531.20000000000016</v>
      </c>
      <c r="U115" s="37">
        <v>518.1</v>
      </c>
      <c r="V115" s="37">
        <v>571.9</v>
      </c>
      <c r="W115" s="37">
        <v>523.20000000000005</v>
      </c>
      <c r="X115" s="37">
        <v>565</v>
      </c>
      <c r="Y115" s="37">
        <v>568.20000000000005</v>
      </c>
      <c r="Z115" s="37">
        <v>515.90000000000009</v>
      </c>
      <c r="AA115" s="37">
        <v>531.79999999999995</v>
      </c>
      <c r="AB115" s="37">
        <v>554.30000000000007</v>
      </c>
      <c r="AC115" s="37">
        <v>591.1</v>
      </c>
      <c r="AD115" s="37">
        <v>552.39999999999986</v>
      </c>
      <c r="AE115" s="37">
        <v>624.70000000000027</v>
      </c>
    </row>
    <row r="116" spans="2:31" x14ac:dyDescent="0.2">
      <c r="B116" s="34">
        <v>44256</v>
      </c>
      <c r="C116" s="31">
        <v>503.69999999999987</v>
      </c>
      <c r="D116" s="31">
        <v>540.00000000000011</v>
      </c>
      <c r="E116" s="31">
        <v>510.6</v>
      </c>
      <c r="F116" s="31">
        <v>606.5</v>
      </c>
      <c r="G116" s="54">
        <v>485.49999999999994</v>
      </c>
      <c r="H116" s="37">
        <v>572.29999999999984</v>
      </c>
      <c r="I116" s="86">
        <v>502</v>
      </c>
      <c r="J116" s="37">
        <v>454.49999999999983</v>
      </c>
      <c r="K116" s="37">
        <v>480.59999999999997</v>
      </c>
      <c r="L116" s="37">
        <v>453.29999999999984</v>
      </c>
      <c r="M116" s="37">
        <v>651.10000000000014</v>
      </c>
      <c r="N116" s="37">
        <v>469.80000000000007</v>
      </c>
      <c r="O116" s="86">
        <v>480.60000000000008</v>
      </c>
      <c r="P116" s="37">
        <v>485.7999999999999</v>
      </c>
      <c r="Q116" s="37">
        <v>473.99999999999994</v>
      </c>
      <c r="R116" s="37">
        <v>463.79999999999995</v>
      </c>
      <c r="S116" s="37">
        <v>451.90000000000003</v>
      </c>
      <c r="T116" s="37">
        <v>456.6</v>
      </c>
      <c r="U116" s="37">
        <v>449.19999999999993</v>
      </c>
      <c r="V116" s="37">
        <v>499.80000000000007</v>
      </c>
      <c r="W116" s="37">
        <v>476.80000000000007</v>
      </c>
      <c r="X116" s="37">
        <v>541.9</v>
      </c>
      <c r="Y116" s="37">
        <v>485.4</v>
      </c>
      <c r="Z116" s="37">
        <v>461</v>
      </c>
      <c r="AA116" s="37">
        <v>461.49999999999994</v>
      </c>
      <c r="AB116" s="37">
        <v>499.69999999999993</v>
      </c>
      <c r="AC116" s="37">
        <v>523.9</v>
      </c>
      <c r="AD116" s="37">
        <v>511.09999999999991</v>
      </c>
      <c r="AE116" s="37">
        <v>593.4</v>
      </c>
    </row>
    <row r="117" spans="2:31" x14ac:dyDescent="0.2">
      <c r="B117" s="34">
        <v>44287</v>
      </c>
      <c r="C117" s="31">
        <v>451.10000000000008</v>
      </c>
      <c r="D117" s="31">
        <v>479.30000000000007</v>
      </c>
      <c r="E117" s="31">
        <v>434.7999999999999</v>
      </c>
      <c r="F117" s="31">
        <v>557.49999999999989</v>
      </c>
      <c r="G117" s="54">
        <v>450.2</v>
      </c>
      <c r="H117" s="37">
        <v>519.39999999999986</v>
      </c>
      <c r="I117" s="86">
        <v>455.6</v>
      </c>
      <c r="J117" s="37">
        <v>395.50000000000011</v>
      </c>
      <c r="K117" s="37">
        <v>407.00000000000011</v>
      </c>
      <c r="L117" s="37">
        <v>391.99999999999994</v>
      </c>
      <c r="M117" s="37">
        <v>615.80000000000007</v>
      </c>
      <c r="N117" s="37">
        <v>419.19999999999987</v>
      </c>
      <c r="O117" s="86">
        <v>436.3</v>
      </c>
      <c r="P117" s="37">
        <v>419.80000000000007</v>
      </c>
      <c r="Q117" s="37">
        <v>404.69999999999993</v>
      </c>
      <c r="R117" s="37">
        <v>404.40000000000003</v>
      </c>
      <c r="S117" s="37">
        <v>415.5</v>
      </c>
      <c r="T117" s="37">
        <v>410.2000000000001</v>
      </c>
      <c r="U117" s="37">
        <v>400.3</v>
      </c>
      <c r="V117" s="37">
        <v>438.40000000000009</v>
      </c>
      <c r="W117" s="37">
        <v>434.2</v>
      </c>
      <c r="X117" s="37">
        <v>500.50000000000006</v>
      </c>
      <c r="Y117" s="37">
        <v>414.1</v>
      </c>
      <c r="Z117" s="37">
        <v>430.99999999999989</v>
      </c>
      <c r="AA117" s="37">
        <v>410.3</v>
      </c>
      <c r="AB117" s="37">
        <v>445.59999999999997</v>
      </c>
      <c r="AC117" s="37">
        <v>455.79999999999995</v>
      </c>
      <c r="AD117" s="37">
        <v>457.49999999999994</v>
      </c>
      <c r="AE117" s="37">
        <v>550.9</v>
      </c>
    </row>
    <row r="118" spans="2:31" x14ac:dyDescent="0.2">
      <c r="B118" s="34">
        <v>44317</v>
      </c>
      <c r="C118" s="31">
        <v>292.5</v>
      </c>
      <c r="D118" s="31">
        <v>331.00000000000011</v>
      </c>
      <c r="E118" s="31">
        <v>278.59999999999997</v>
      </c>
      <c r="F118" s="31">
        <v>410.60000000000008</v>
      </c>
      <c r="G118" s="54">
        <v>295.49999999999994</v>
      </c>
      <c r="H118" s="37">
        <v>365.19999999999993</v>
      </c>
      <c r="I118" s="86">
        <v>293</v>
      </c>
      <c r="J118" s="37">
        <v>237.5</v>
      </c>
      <c r="K118" s="37">
        <v>263.79999999999995</v>
      </c>
      <c r="L118" s="37">
        <v>232.8</v>
      </c>
      <c r="M118" s="37">
        <v>476.59999999999991</v>
      </c>
      <c r="N118" s="37">
        <v>254.1</v>
      </c>
      <c r="O118" s="86">
        <v>279.70000000000005</v>
      </c>
      <c r="P118" s="37">
        <v>264.3</v>
      </c>
      <c r="Q118" s="37">
        <v>240.29999999999998</v>
      </c>
      <c r="R118" s="37">
        <v>229.1</v>
      </c>
      <c r="S118" s="37">
        <v>254.60000000000002</v>
      </c>
      <c r="T118" s="37">
        <v>245.1</v>
      </c>
      <c r="U118" s="37">
        <v>228.09999999999997</v>
      </c>
      <c r="V118" s="37">
        <v>281.60000000000002</v>
      </c>
      <c r="W118" s="37">
        <v>276.3</v>
      </c>
      <c r="X118" s="37">
        <v>340.70000000000005</v>
      </c>
      <c r="Y118" s="37">
        <v>252.59999999999997</v>
      </c>
      <c r="Z118" s="37">
        <v>272.59999999999997</v>
      </c>
      <c r="AA118" s="37">
        <v>248.89999999999995</v>
      </c>
      <c r="AB118" s="37">
        <v>287.20000000000005</v>
      </c>
      <c r="AC118" s="37">
        <v>290.70000000000005</v>
      </c>
      <c r="AD118" s="37">
        <v>310.40000000000003</v>
      </c>
      <c r="AE118" s="37">
        <v>398.70000000000005</v>
      </c>
    </row>
    <row r="119" spans="2:31" x14ac:dyDescent="0.2">
      <c r="B119" s="34">
        <v>44348</v>
      </c>
      <c r="C119" s="31">
        <v>13</v>
      </c>
      <c r="D119" s="31">
        <v>24.200000000000003</v>
      </c>
      <c r="E119" s="31">
        <v>19.600000000000001</v>
      </c>
      <c r="F119" s="31">
        <v>101.5</v>
      </c>
      <c r="G119" s="54">
        <v>7.6999999999999993</v>
      </c>
      <c r="H119" s="37">
        <v>65.199999999999989</v>
      </c>
      <c r="I119" s="86">
        <v>14.6</v>
      </c>
      <c r="J119" s="37">
        <v>5.6999999999999993</v>
      </c>
      <c r="K119" s="37">
        <v>18.100000000000001</v>
      </c>
      <c r="L119" s="37">
        <v>5.6999999999999993</v>
      </c>
      <c r="M119" s="37">
        <v>151.69999999999996</v>
      </c>
      <c r="N119" s="37">
        <v>12.5</v>
      </c>
      <c r="O119" s="86">
        <v>7.1999999999999993</v>
      </c>
      <c r="P119" s="37">
        <v>13.2</v>
      </c>
      <c r="Q119" s="37">
        <v>11.5</v>
      </c>
      <c r="R119" s="37">
        <v>5.6</v>
      </c>
      <c r="S119" s="37">
        <v>7.1</v>
      </c>
      <c r="T119" s="37">
        <v>5.6</v>
      </c>
      <c r="U119" s="37">
        <v>5.4</v>
      </c>
      <c r="V119" s="37">
        <v>13.7</v>
      </c>
      <c r="W119" s="37">
        <v>11.9</v>
      </c>
      <c r="X119" s="37">
        <v>39.400000000000006</v>
      </c>
      <c r="Y119" s="37">
        <v>12.1</v>
      </c>
      <c r="Z119" s="37">
        <v>7</v>
      </c>
      <c r="AA119" s="37">
        <v>6.3000000000000007</v>
      </c>
      <c r="AB119" s="37">
        <v>17</v>
      </c>
      <c r="AC119" s="37">
        <v>20.5</v>
      </c>
      <c r="AD119" s="37">
        <v>23.8</v>
      </c>
      <c r="AE119" s="37">
        <v>79.899999999999991</v>
      </c>
    </row>
    <row r="120" spans="2:31" x14ac:dyDescent="0.2">
      <c r="B120" s="34">
        <v>44378</v>
      </c>
      <c r="C120" s="31">
        <v>10.799999999999999</v>
      </c>
      <c r="D120" s="31">
        <v>42.2</v>
      </c>
      <c r="E120" s="31">
        <v>0</v>
      </c>
      <c r="F120" s="31">
        <v>111.7</v>
      </c>
      <c r="G120" s="54">
        <v>16.899999999999999</v>
      </c>
      <c r="H120" s="37">
        <v>58.2</v>
      </c>
      <c r="I120" s="86">
        <v>5.0999999999999996</v>
      </c>
      <c r="J120" s="37">
        <v>0</v>
      </c>
      <c r="K120" s="37">
        <v>0</v>
      </c>
      <c r="L120" s="37">
        <v>0</v>
      </c>
      <c r="M120" s="37">
        <v>189</v>
      </c>
      <c r="N120" s="37">
        <v>0</v>
      </c>
      <c r="O120" s="86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10.799999999999999</v>
      </c>
      <c r="X120" s="37">
        <v>45.1</v>
      </c>
      <c r="Y120" s="37">
        <v>0</v>
      </c>
      <c r="Z120" s="37">
        <v>0</v>
      </c>
      <c r="AA120" s="37">
        <v>0</v>
      </c>
      <c r="AB120" s="37">
        <v>11.299999999999999</v>
      </c>
      <c r="AC120" s="37">
        <v>5.6999999999999993</v>
      </c>
      <c r="AD120" s="37">
        <v>24.4</v>
      </c>
      <c r="AE120" s="37">
        <v>86.100000000000009</v>
      </c>
    </row>
    <row r="121" spans="2:31" x14ac:dyDescent="0.2">
      <c r="B121" s="34">
        <v>44409</v>
      </c>
      <c r="C121" s="31">
        <v>87.5</v>
      </c>
      <c r="D121" s="31">
        <v>138.69999999999999</v>
      </c>
      <c r="E121" s="31">
        <v>62.4</v>
      </c>
      <c r="F121" s="31">
        <v>227.50000000000003</v>
      </c>
      <c r="G121" s="54">
        <v>84.7</v>
      </c>
      <c r="H121" s="37">
        <v>183.69999999999996</v>
      </c>
      <c r="I121" s="86">
        <v>87.499999999999986</v>
      </c>
      <c r="J121" s="37">
        <v>34.4</v>
      </c>
      <c r="K121" s="37">
        <v>54.9</v>
      </c>
      <c r="L121" s="37">
        <v>24.6</v>
      </c>
      <c r="M121" s="37">
        <v>281.8</v>
      </c>
      <c r="N121" s="37">
        <v>59.000000000000007</v>
      </c>
      <c r="O121" s="86">
        <v>72.300000000000011</v>
      </c>
      <c r="P121" s="37">
        <v>54.3</v>
      </c>
      <c r="Q121" s="37">
        <v>29.4</v>
      </c>
      <c r="R121" s="37">
        <v>23.700000000000003</v>
      </c>
      <c r="S121" s="37">
        <v>43.599999999999994</v>
      </c>
      <c r="T121" s="37">
        <v>29.4</v>
      </c>
      <c r="U121" s="37">
        <v>29.6</v>
      </c>
      <c r="V121" s="37">
        <v>82.8</v>
      </c>
      <c r="W121" s="37">
        <v>78.199999999999989</v>
      </c>
      <c r="X121" s="37">
        <v>144.20000000000002</v>
      </c>
      <c r="Y121" s="37">
        <v>40.1</v>
      </c>
      <c r="Z121" s="37">
        <v>71.8</v>
      </c>
      <c r="AA121" s="37">
        <v>41.1</v>
      </c>
      <c r="AB121" s="37">
        <v>92.100000000000009</v>
      </c>
      <c r="AC121" s="37">
        <v>78.400000000000006</v>
      </c>
      <c r="AD121" s="37">
        <v>107.49999999999999</v>
      </c>
      <c r="AE121" s="37">
        <v>200.3</v>
      </c>
    </row>
    <row r="122" spans="2:31" x14ac:dyDescent="0.2">
      <c r="B122" s="34">
        <v>44440</v>
      </c>
      <c r="C122" s="31">
        <v>97.299999999999983</v>
      </c>
      <c r="D122" s="31">
        <v>152.1</v>
      </c>
      <c r="E122" s="31">
        <v>98.499999999999986</v>
      </c>
      <c r="F122" s="31">
        <v>217.79999999999998</v>
      </c>
      <c r="G122" s="54">
        <v>102.9</v>
      </c>
      <c r="H122" s="37">
        <v>222.50000000000003</v>
      </c>
      <c r="I122" s="86">
        <v>124.7</v>
      </c>
      <c r="J122" s="37">
        <v>61.300000000000004</v>
      </c>
      <c r="K122" s="37">
        <v>79.899999999999991</v>
      </c>
      <c r="L122" s="37">
        <v>61.800000000000004</v>
      </c>
      <c r="M122" s="37">
        <v>286.3</v>
      </c>
      <c r="N122" s="37">
        <v>90.100000000000009</v>
      </c>
      <c r="O122" s="86">
        <v>103.90000000000002</v>
      </c>
      <c r="P122" s="37">
        <v>70.599999999999994</v>
      </c>
      <c r="Q122" s="37">
        <v>65.3</v>
      </c>
      <c r="R122" s="37">
        <v>75.400000000000006</v>
      </c>
      <c r="S122" s="37">
        <v>67</v>
      </c>
      <c r="T122" s="37">
        <v>69.7</v>
      </c>
      <c r="U122" s="37">
        <v>71.400000000000006</v>
      </c>
      <c r="V122" s="37">
        <v>96.899999999999991</v>
      </c>
      <c r="W122" s="37">
        <v>95.9</v>
      </c>
      <c r="X122" s="37">
        <v>157.4</v>
      </c>
      <c r="Y122" s="37">
        <v>72.5</v>
      </c>
      <c r="Z122" s="37">
        <v>90.4</v>
      </c>
      <c r="AA122" s="37">
        <v>71.399999999999991</v>
      </c>
      <c r="AB122" s="37">
        <v>99.6</v>
      </c>
      <c r="AC122" s="37">
        <v>143.5</v>
      </c>
      <c r="AD122" s="37">
        <v>112.50000000000001</v>
      </c>
      <c r="AE122" s="37">
        <v>234.4</v>
      </c>
    </row>
    <row r="123" spans="2:31" x14ac:dyDescent="0.2">
      <c r="B123" s="34">
        <v>44470</v>
      </c>
      <c r="C123" s="31">
        <v>335.50000000000006</v>
      </c>
      <c r="D123" s="31">
        <v>396.59999999999997</v>
      </c>
      <c r="E123" s="31">
        <v>318.8</v>
      </c>
      <c r="F123" s="31">
        <v>431.7999999999999</v>
      </c>
      <c r="G123" s="54">
        <v>311.19999999999993</v>
      </c>
      <c r="H123" s="37">
        <v>416.09999999999997</v>
      </c>
      <c r="I123" s="86">
        <v>351.7000000000001</v>
      </c>
      <c r="J123" s="37">
        <v>280.89999999999998</v>
      </c>
      <c r="K123" s="37">
        <v>291.50000000000006</v>
      </c>
      <c r="L123" s="37">
        <v>287.5</v>
      </c>
      <c r="M123" s="37">
        <v>462.9</v>
      </c>
      <c r="N123" s="37">
        <v>318.59999999999991</v>
      </c>
      <c r="O123" s="86">
        <v>312.5</v>
      </c>
      <c r="P123" s="37">
        <v>284.40000000000003</v>
      </c>
      <c r="Q123" s="37">
        <v>282.60000000000008</v>
      </c>
      <c r="R123" s="37">
        <v>298.09999999999997</v>
      </c>
      <c r="S123" s="37">
        <v>268.3</v>
      </c>
      <c r="T123" s="37">
        <v>289.20000000000005</v>
      </c>
      <c r="U123" s="37">
        <v>284.79999999999995</v>
      </c>
      <c r="V123" s="37">
        <v>325.60000000000002</v>
      </c>
      <c r="W123" s="37">
        <v>314.80000000000007</v>
      </c>
      <c r="X123" s="37">
        <v>368.60000000000008</v>
      </c>
      <c r="Y123" s="37">
        <v>294.49999999999994</v>
      </c>
      <c r="Z123" s="37">
        <v>293.09999999999997</v>
      </c>
      <c r="AA123" s="37">
        <v>290.79999999999995</v>
      </c>
      <c r="AB123" s="37">
        <v>350.2</v>
      </c>
      <c r="AC123" s="37">
        <v>339.1</v>
      </c>
      <c r="AD123" s="37">
        <v>353.3</v>
      </c>
      <c r="AE123" s="37">
        <v>437.79999999999995</v>
      </c>
    </row>
    <row r="124" spans="2:31" x14ac:dyDescent="0.2">
      <c r="B124" s="34">
        <v>44501</v>
      </c>
      <c r="C124" s="31">
        <v>476.7000000000001</v>
      </c>
      <c r="D124" s="31">
        <v>516.70000000000005</v>
      </c>
      <c r="E124" s="31">
        <v>447.5</v>
      </c>
      <c r="F124" s="31">
        <v>562.80000000000007</v>
      </c>
      <c r="G124" s="54">
        <v>475.59999999999997</v>
      </c>
      <c r="H124" s="37">
        <v>538.5</v>
      </c>
      <c r="I124" s="86">
        <v>481.99999999999989</v>
      </c>
      <c r="J124" s="37">
        <v>412.3</v>
      </c>
      <c r="K124" s="37">
        <v>430.20000000000005</v>
      </c>
      <c r="L124" s="37">
        <v>420.4</v>
      </c>
      <c r="M124" s="37">
        <v>594.70000000000005</v>
      </c>
      <c r="N124" s="37">
        <v>448.5</v>
      </c>
      <c r="O124" s="86">
        <v>464</v>
      </c>
      <c r="P124" s="37">
        <v>446.70000000000005</v>
      </c>
      <c r="Q124" s="37">
        <v>434</v>
      </c>
      <c r="R124" s="37">
        <v>432.20000000000005</v>
      </c>
      <c r="S124" s="37">
        <v>433.80000000000007</v>
      </c>
      <c r="T124" s="37">
        <v>434.59999999999997</v>
      </c>
      <c r="U124" s="37">
        <v>429.20000000000016</v>
      </c>
      <c r="V124" s="37">
        <v>462.39999999999992</v>
      </c>
      <c r="W124" s="37">
        <v>464.00000000000006</v>
      </c>
      <c r="X124" s="37">
        <v>514.10000000000014</v>
      </c>
      <c r="Y124" s="37">
        <v>441.7</v>
      </c>
      <c r="Z124" s="37">
        <v>453.70000000000005</v>
      </c>
      <c r="AA124" s="37">
        <v>441.3</v>
      </c>
      <c r="AB124" s="37">
        <v>473.89999999999992</v>
      </c>
      <c r="AC124" s="37">
        <v>462.7</v>
      </c>
      <c r="AD124" s="37">
        <v>494.40000000000003</v>
      </c>
      <c r="AE124" s="37">
        <v>570.09999999999991</v>
      </c>
    </row>
    <row r="125" spans="2:31" x14ac:dyDescent="0.2">
      <c r="B125" s="34">
        <v>44531</v>
      </c>
      <c r="C125" s="31">
        <v>551</v>
      </c>
      <c r="D125" s="31">
        <v>611.0999999999998</v>
      </c>
      <c r="E125" s="31">
        <v>574.99999999999989</v>
      </c>
      <c r="F125" s="31">
        <v>662.6</v>
      </c>
      <c r="G125" s="54">
        <v>564.09999999999991</v>
      </c>
      <c r="H125" s="37">
        <v>637.9</v>
      </c>
      <c r="I125" s="86">
        <v>573.30000000000018</v>
      </c>
      <c r="J125" s="37">
        <v>523.9</v>
      </c>
      <c r="K125" s="37">
        <v>556.99999999999989</v>
      </c>
      <c r="L125" s="37">
        <v>526.10000000000014</v>
      </c>
      <c r="M125" s="37">
        <v>710.29999999999984</v>
      </c>
      <c r="N125" s="37">
        <v>539.9</v>
      </c>
      <c r="O125" s="86">
        <v>556.09999999999991</v>
      </c>
      <c r="P125" s="37">
        <v>579.99999999999989</v>
      </c>
      <c r="Q125" s="37">
        <v>555.6</v>
      </c>
      <c r="R125" s="37">
        <v>537.70000000000005</v>
      </c>
      <c r="S125" s="37">
        <v>551.39999999999986</v>
      </c>
      <c r="T125" s="37">
        <v>537.6</v>
      </c>
      <c r="U125" s="37">
        <v>524.6</v>
      </c>
      <c r="V125" s="37">
        <v>582.29999999999984</v>
      </c>
      <c r="W125" s="37">
        <v>546.79999999999995</v>
      </c>
      <c r="X125" s="37">
        <v>609.6</v>
      </c>
      <c r="Y125" s="37">
        <v>577.29999999999995</v>
      </c>
      <c r="Z125" s="37">
        <v>550.29999999999995</v>
      </c>
      <c r="AA125" s="37">
        <v>535.9</v>
      </c>
      <c r="AB125" s="37">
        <v>563.60000000000025</v>
      </c>
      <c r="AC125" s="37">
        <v>583.39999999999986</v>
      </c>
      <c r="AD125" s="37">
        <v>578.79999999999995</v>
      </c>
      <c r="AE125" s="37">
        <v>678.9</v>
      </c>
    </row>
    <row r="126" spans="2:31" x14ac:dyDescent="0.2">
      <c r="B126" s="34"/>
      <c r="C126" s="31"/>
      <c r="D126" s="31"/>
      <c r="E126" s="31"/>
      <c r="F126" s="31"/>
      <c r="G126" s="3"/>
    </row>
    <row r="127" spans="2:31" x14ac:dyDescent="0.2">
      <c r="B127" s="34"/>
      <c r="C127" s="31"/>
      <c r="D127" s="31"/>
      <c r="E127" s="31"/>
      <c r="F127" s="31"/>
      <c r="G127" s="3"/>
    </row>
    <row r="128" spans="2:31" x14ac:dyDescent="0.2">
      <c r="B128" s="34"/>
      <c r="C128" s="31"/>
      <c r="D128" s="31"/>
      <c r="E128" s="31"/>
      <c r="F128" s="31"/>
      <c r="G128" s="3"/>
    </row>
    <row r="129" spans="2:12" x14ac:dyDescent="0.2">
      <c r="C129" s="31"/>
      <c r="D129" s="31"/>
      <c r="E129" s="31"/>
      <c r="F129" s="31"/>
      <c r="G129" s="3"/>
    </row>
    <row r="130" spans="2:12" x14ac:dyDescent="0.2">
      <c r="C130" s="31"/>
      <c r="D130" s="31"/>
      <c r="E130" s="31"/>
      <c r="F130" s="31"/>
      <c r="G130" s="3"/>
    </row>
    <row r="131" spans="2:12" x14ac:dyDescent="0.2">
      <c r="B131" s="94"/>
      <c r="H131" s="3"/>
      <c r="I131" s="17"/>
      <c r="J131" s="3"/>
      <c r="K131" s="3"/>
      <c r="L131" s="3"/>
    </row>
    <row r="132" spans="2:12" x14ac:dyDescent="0.2">
      <c r="H132" s="3"/>
      <c r="I132" s="17"/>
      <c r="J132" s="3"/>
      <c r="K132" s="3"/>
      <c r="L132" s="3"/>
    </row>
    <row r="133" spans="2:12" x14ac:dyDescent="0.2">
      <c r="H133" s="3"/>
      <c r="I133" s="17"/>
      <c r="J133" s="3"/>
      <c r="K133" s="3"/>
      <c r="L133" s="3"/>
    </row>
    <row r="134" spans="2:12" x14ac:dyDescent="0.2">
      <c r="H134" s="3"/>
      <c r="I134" s="17"/>
      <c r="J134" s="3"/>
      <c r="K134" s="3"/>
      <c r="L134" s="3"/>
    </row>
    <row r="135" spans="2:12" x14ac:dyDescent="0.2">
      <c r="H135" s="3"/>
      <c r="I135" s="17"/>
      <c r="J135" s="3"/>
      <c r="K135" s="3"/>
      <c r="L135" s="3"/>
    </row>
    <row r="136" spans="2:12" x14ac:dyDescent="0.2">
      <c r="H136" s="3"/>
      <c r="I136" s="17"/>
      <c r="J136" s="3"/>
      <c r="K136" s="3"/>
      <c r="L136" s="3"/>
    </row>
    <row r="137" spans="2:12" x14ac:dyDescent="0.2">
      <c r="C137" s="37"/>
      <c r="H137" s="3"/>
      <c r="I137" s="17"/>
      <c r="J137" s="3"/>
      <c r="K137" s="3"/>
      <c r="L137" s="3"/>
    </row>
    <row r="138" spans="2:12" x14ac:dyDescent="0.2">
      <c r="H138" s="3"/>
      <c r="I138" s="17"/>
      <c r="J138" s="3"/>
      <c r="K138" s="3"/>
      <c r="L138" s="3"/>
    </row>
    <row r="139" spans="2:12" x14ac:dyDescent="0.2">
      <c r="H139" s="3"/>
      <c r="I139" s="17"/>
      <c r="J139" s="3"/>
      <c r="K139" s="3"/>
      <c r="L139" s="3"/>
    </row>
    <row r="140" spans="2:12" x14ac:dyDescent="0.2">
      <c r="H140" s="3"/>
      <c r="I140" s="17"/>
      <c r="J140" s="3"/>
      <c r="K140" s="3"/>
      <c r="L140" s="3"/>
    </row>
    <row r="141" spans="2:12" x14ac:dyDescent="0.2">
      <c r="H141" s="3"/>
      <c r="I141" s="17"/>
      <c r="J141" s="3"/>
      <c r="K141" s="3"/>
      <c r="L141" s="3"/>
    </row>
    <row r="142" spans="2:12" x14ac:dyDescent="0.2">
      <c r="H142" s="3"/>
      <c r="I142" s="17"/>
      <c r="J142" s="3"/>
      <c r="K142" s="3"/>
      <c r="L142" s="3"/>
    </row>
    <row r="143" spans="2:12" x14ac:dyDescent="0.2">
      <c r="H143" s="3"/>
      <c r="I143" s="17"/>
      <c r="J143" s="3"/>
      <c r="K143" s="3"/>
      <c r="L143" s="3"/>
    </row>
    <row r="144" spans="2:12" x14ac:dyDescent="0.2">
      <c r="H144" s="3"/>
      <c r="I144" s="17"/>
      <c r="J144" s="3"/>
      <c r="K144" s="3"/>
      <c r="L144" s="3"/>
    </row>
    <row r="145" spans="8:12" x14ac:dyDescent="0.2">
      <c r="H145" s="3"/>
      <c r="I145" s="17"/>
      <c r="J145" s="3"/>
      <c r="K145" s="3"/>
      <c r="L145" s="3"/>
    </row>
    <row r="146" spans="8:12" x14ac:dyDescent="0.2">
      <c r="H146" s="3"/>
      <c r="I146" s="17"/>
      <c r="J146" s="3"/>
      <c r="K146" s="3"/>
      <c r="L146" s="3"/>
    </row>
    <row r="147" spans="8:12" x14ac:dyDescent="0.2">
      <c r="H147" s="3"/>
      <c r="I147" s="17"/>
      <c r="J147" s="3"/>
      <c r="K147" s="3"/>
      <c r="L147" s="3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49"/>
  <sheetViews>
    <sheetView zoomScale="85" zoomScaleNormal="85" workbookViewId="0">
      <selection activeCell="J13" sqref="A13:J13"/>
    </sheetView>
  </sheetViews>
  <sheetFormatPr baseColWidth="10" defaultRowHeight="12.75" x14ac:dyDescent="0.2"/>
  <cols>
    <col min="1" max="1" width="40" bestFit="1" customWidth="1"/>
  </cols>
  <sheetData>
    <row r="1" spans="1:19" x14ac:dyDescent="0.2">
      <c r="A1" s="27" t="s">
        <v>125</v>
      </c>
      <c r="B1" s="26"/>
      <c r="C1" s="26"/>
      <c r="D1" s="26"/>
      <c r="E1" s="26"/>
      <c r="F1" s="26"/>
      <c r="G1" s="26"/>
      <c r="H1" s="26"/>
    </row>
    <row r="2" spans="1:19" ht="26.45" customHeight="1" x14ac:dyDescent="0.2">
      <c r="A2" s="105" t="s">
        <v>124</v>
      </c>
      <c r="B2" s="108"/>
      <c r="C2" s="491" t="s">
        <v>119</v>
      </c>
      <c r="D2" s="491"/>
      <c r="E2" s="491" t="s">
        <v>120</v>
      </c>
      <c r="F2" s="491"/>
      <c r="G2" s="491" t="s">
        <v>121</v>
      </c>
      <c r="H2" s="491"/>
      <c r="I2" s="13"/>
      <c r="J2" s="13"/>
      <c r="K2" s="12"/>
      <c r="L2" s="12"/>
      <c r="M2" s="12"/>
      <c r="N2" s="12"/>
      <c r="O2" s="12"/>
      <c r="P2" s="12"/>
      <c r="Q2" s="12"/>
      <c r="R2" s="12"/>
      <c r="S2" s="12"/>
    </row>
    <row r="3" spans="1:19" x14ac:dyDescent="0.2">
      <c r="A3" s="51"/>
      <c r="B3" s="109" t="s">
        <v>122</v>
      </c>
      <c r="C3" s="109" t="s">
        <v>4</v>
      </c>
      <c r="D3" s="109" t="s">
        <v>123</v>
      </c>
      <c r="E3" s="109" t="s">
        <v>4</v>
      </c>
      <c r="F3" s="109" t="s">
        <v>123</v>
      </c>
      <c r="G3" s="109" t="s">
        <v>4</v>
      </c>
      <c r="H3" s="109" t="s">
        <v>123</v>
      </c>
      <c r="I3" s="9"/>
      <c r="J3" s="9"/>
      <c r="K3" s="8"/>
      <c r="L3" s="8"/>
      <c r="M3" s="8"/>
      <c r="N3" s="8"/>
      <c r="O3" s="8"/>
      <c r="P3" s="8"/>
      <c r="Q3" s="8"/>
      <c r="R3" s="8"/>
      <c r="S3" s="8"/>
    </row>
    <row r="4" spans="1:19" ht="15" x14ac:dyDescent="0.25">
      <c r="A4" s="103" t="s">
        <v>63</v>
      </c>
      <c r="B4" s="104" t="s">
        <v>5</v>
      </c>
      <c r="C4" s="107">
        <v>52</v>
      </c>
      <c r="D4" s="107">
        <v>131.55904595695171</v>
      </c>
      <c r="E4" s="107">
        <v>24</v>
      </c>
      <c r="F4" s="107">
        <v>67.457824316463061</v>
      </c>
      <c r="G4" s="107">
        <v>90</v>
      </c>
      <c r="H4" s="107">
        <v>367.62910216718268</v>
      </c>
      <c r="I4" s="9"/>
      <c r="J4" s="9"/>
      <c r="K4" s="8"/>
      <c r="L4" s="8"/>
      <c r="M4" s="8"/>
      <c r="N4" s="8"/>
      <c r="O4" s="8"/>
      <c r="P4" s="8"/>
      <c r="Q4" s="8"/>
      <c r="R4" s="8"/>
      <c r="S4" s="8"/>
    </row>
    <row r="5" spans="1:19" ht="15" x14ac:dyDescent="0.25">
      <c r="A5" s="103" t="s">
        <v>64</v>
      </c>
      <c r="B5" s="104" t="s">
        <v>5</v>
      </c>
      <c r="C5" s="107">
        <v>69.5</v>
      </c>
      <c r="D5" s="107">
        <v>131.87221172022683</v>
      </c>
      <c r="E5" s="107">
        <v>7.5</v>
      </c>
      <c r="F5" s="107">
        <v>27.072589792060491</v>
      </c>
      <c r="G5" s="107">
        <v>86</v>
      </c>
      <c r="H5" s="107">
        <v>239.99559471365637</v>
      </c>
      <c r="I5" s="9"/>
      <c r="J5" s="9"/>
      <c r="K5" s="8"/>
      <c r="L5" s="8"/>
      <c r="M5" s="8"/>
      <c r="N5" s="8"/>
      <c r="O5" s="8"/>
      <c r="P5" s="8"/>
      <c r="Q5" s="8"/>
      <c r="R5" s="8"/>
      <c r="S5" s="8"/>
    </row>
    <row r="6" spans="1:19" ht="15" x14ac:dyDescent="0.25">
      <c r="A6" s="103" t="s">
        <v>65</v>
      </c>
      <c r="B6" s="104" t="s">
        <v>5</v>
      </c>
      <c r="C6" s="107">
        <v>33</v>
      </c>
      <c r="D6" s="107">
        <v>129</v>
      </c>
      <c r="E6" s="107">
        <v>27</v>
      </c>
      <c r="F6" s="107">
        <v>192</v>
      </c>
      <c r="G6" s="107">
        <v>170</v>
      </c>
      <c r="H6" s="107">
        <v>488</v>
      </c>
      <c r="I6" s="9"/>
      <c r="J6" s="9"/>
      <c r="K6" s="8"/>
      <c r="L6" s="8"/>
      <c r="M6" s="8"/>
      <c r="N6" s="8"/>
      <c r="O6" s="8"/>
      <c r="P6" s="8"/>
      <c r="Q6" s="8"/>
      <c r="R6" s="8"/>
      <c r="S6" s="8"/>
    </row>
    <row r="7" spans="1:19" ht="15" x14ac:dyDescent="0.25">
      <c r="A7" s="103" t="s">
        <v>66</v>
      </c>
      <c r="B7" s="104" t="s">
        <v>5</v>
      </c>
      <c r="C7" s="107">
        <v>52.5</v>
      </c>
      <c r="D7" s="107">
        <v>106.92270531400966</v>
      </c>
      <c r="E7" s="107">
        <v>7</v>
      </c>
      <c r="F7" s="107">
        <v>15.067632850241546</v>
      </c>
      <c r="G7" s="107">
        <v>69</v>
      </c>
      <c r="H7" s="107">
        <v>165</v>
      </c>
      <c r="I7" s="9"/>
      <c r="J7" s="9"/>
      <c r="K7" s="8"/>
      <c r="L7" s="8"/>
      <c r="M7" s="8"/>
      <c r="N7" s="8"/>
      <c r="O7" s="8"/>
      <c r="P7" s="8"/>
      <c r="Q7" s="8"/>
      <c r="R7" s="8"/>
      <c r="S7" s="8"/>
    </row>
    <row r="8" spans="1:19" ht="15" x14ac:dyDescent="0.25">
      <c r="A8" s="103" t="s">
        <v>67</v>
      </c>
      <c r="B8" s="104" t="s">
        <v>5</v>
      </c>
      <c r="C8" s="107">
        <v>55</v>
      </c>
      <c r="D8" s="107">
        <v>93</v>
      </c>
      <c r="E8" s="107">
        <v>25</v>
      </c>
      <c r="F8" s="107">
        <v>148</v>
      </c>
      <c r="G8" s="107">
        <v>85</v>
      </c>
      <c r="H8" s="107">
        <v>228</v>
      </c>
      <c r="I8" s="9"/>
      <c r="J8" s="9"/>
      <c r="K8" s="8"/>
      <c r="L8" s="8"/>
      <c r="M8" s="8"/>
      <c r="N8" s="8"/>
      <c r="O8" s="8"/>
      <c r="P8" s="8"/>
      <c r="Q8" s="8"/>
      <c r="R8" s="8"/>
      <c r="S8" s="8"/>
    </row>
    <row r="9" spans="1:19" ht="15" x14ac:dyDescent="0.25">
      <c r="A9" s="103" t="s">
        <v>68</v>
      </c>
      <c r="B9" s="104" t="s">
        <v>5</v>
      </c>
      <c r="C9" s="107">
        <v>79</v>
      </c>
      <c r="D9" s="107">
        <v>151</v>
      </c>
      <c r="E9" s="107">
        <v>33</v>
      </c>
      <c r="F9" s="107">
        <v>54</v>
      </c>
      <c r="G9" s="107">
        <v>85</v>
      </c>
      <c r="H9" s="107">
        <v>250</v>
      </c>
      <c r="I9" s="9"/>
      <c r="J9" s="9"/>
      <c r="K9" s="8"/>
      <c r="L9" s="8"/>
      <c r="M9" s="8"/>
      <c r="N9" s="8"/>
      <c r="O9" s="8"/>
      <c r="P9" s="8"/>
      <c r="Q9" s="8"/>
      <c r="R9" s="8"/>
      <c r="S9" s="8"/>
    </row>
    <row r="10" spans="1:19" ht="15" x14ac:dyDescent="0.25">
      <c r="A10" s="103" t="s">
        <v>69</v>
      </c>
      <c r="B10" s="104" t="s">
        <v>5</v>
      </c>
      <c r="C10" s="107">
        <v>79</v>
      </c>
      <c r="D10" s="107">
        <v>150</v>
      </c>
      <c r="E10" s="107">
        <v>54</v>
      </c>
      <c r="F10" s="107">
        <v>70</v>
      </c>
      <c r="G10" s="107">
        <v>85</v>
      </c>
      <c r="H10" s="107">
        <v>250</v>
      </c>
      <c r="I10" s="9"/>
      <c r="J10" s="9"/>
      <c r="K10" s="8"/>
      <c r="L10" s="8"/>
      <c r="M10" s="8"/>
      <c r="N10" s="8"/>
      <c r="O10" s="8"/>
      <c r="P10" s="8"/>
      <c r="Q10" s="8"/>
      <c r="R10" s="8"/>
      <c r="S10" s="8"/>
    </row>
    <row r="11" spans="1:19" ht="15" x14ac:dyDescent="0.25">
      <c r="A11" s="103" t="s">
        <v>70</v>
      </c>
      <c r="B11" s="104" t="s">
        <v>5</v>
      </c>
      <c r="C11" s="107">
        <v>90</v>
      </c>
      <c r="D11" s="107">
        <v>210</v>
      </c>
      <c r="E11" s="107">
        <v>60</v>
      </c>
      <c r="F11" s="107">
        <v>358</v>
      </c>
      <c r="G11" s="107">
        <v>85</v>
      </c>
      <c r="H11" s="107">
        <v>250</v>
      </c>
      <c r="I11" s="9"/>
      <c r="J11" s="9"/>
      <c r="K11" s="8"/>
      <c r="L11" s="8"/>
      <c r="M11" s="8"/>
      <c r="N11" s="8"/>
      <c r="O11" s="8"/>
      <c r="P11" s="8"/>
      <c r="Q11" s="8"/>
      <c r="R11" s="8"/>
      <c r="S11" s="8"/>
    </row>
    <row r="12" spans="1:19" ht="15" x14ac:dyDescent="0.25">
      <c r="A12" s="103" t="s">
        <v>71</v>
      </c>
      <c r="B12" s="104" t="s">
        <v>5</v>
      </c>
      <c r="C12" s="107">
        <v>57</v>
      </c>
      <c r="D12" s="107">
        <v>117.10008857395925</v>
      </c>
      <c r="E12" s="107">
        <v>4</v>
      </c>
      <c r="F12" s="107">
        <v>13.00177147918512</v>
      </c>
      <c r="G12" s="107">
        <v>60.5</v>
      </c>
      <c r="H12" s="107">
        <v>159.02745792736934</v>
      </c>
      <c r="I12" s="9"/>
      <c r="J12" s="9"/>
      <c r="K12" s="8"/>
      <c r="L12" s="8"/>
      <c r="M12" s="8"/>
      <c r="N12" s="8"/>
      <c r="O12" s="8"/>
      <c r="P12" s="8"/>
      <c r="Q12" s="8"/>
      <c r="R12" s="8"/>
      <c r="S12" s="8"/>
    </row>
    <row r="13" spans="1:19" ht="15" x14ac:dyDescent="0.25">
      <c r="A13" s="103" t="s">
        <v>72</v>
      </c>
      <c r="B13" s="104" t="s">
        <v>5</v>
      </c>
      <c r="C13" s="107">
        <v>73.75</v>
      </c>
      <c r="D13" s="107">
        <v>166.5</v>
      </c>
      <c r="E13" s="107">
        <v>3.75</v>
      </c>
      <c r="F13" s="107">
        <v>12.5</v>
      </c>
      <c r="G13" s="107">
        <v>75</v>
      </c>
      <c r="H13" s="107">
        <v>185</v>
      </c>
      <c r="I13" s="9"/>
      <c r="J13" s="9"/>
      <c r="K13" s="8"/>
      <c r="L13" s="8"/>
      <c r="M13" s="8"/>
      <c r="N13" s="8"/>
      <c r="O13" s="8"/>
      <c r="P13" s="8"/>
      <c r="Q13" s="8"/>
      <c r="R13" s="8"/>
      <c r="S13" s="8"/>
    </row>
    <row r="14" spans="1:19" ht="15" x14ac:dyDescent="0.25">
      <c r="A14" s="103" t="s">
        <v>73</v>
      </c>
      <c r="B14" s="104" t="s">
        <v>5</v>
      </c>
      <c r="C14" s="107">
        <v>77</v>
      </c>
      <c r="D14" s="107">
        <v>145</v>
      </c>
      <c r="E14" s="107">
        <v>6.75</v>
      </c>
      <c r="F14" s="107">
        <v>16</v>
      </c>
      <c r="G14" s="107">
        <v>65</v>
      </c>
      <c r="H14" s="107">
        <v>161</v>
      </c>
      <c r="I14" s="9"/>
      <c r="J14" s="9"/>
      <c r="K14" s="8"/>
      <c r="L14" s="8"/>
      <c r="M14" s="8"/>
      <c r="N14" s="8"/>
      <c r="O14" s="8"/>
      <c r="P14" s="8"/>
      <c r="Q14" s="8"/>
      <c r="R14" s="8"/>
      <c r="S14" s="8"/>
    </row>
    <row r="15" spans="1:19" ht="15" x14ac:dyDescent="0.25">
      <c r="A15" s="103" t="s">
        <v>74</v>
      </c>
      <c r="B15" s="104" t="s">
        <v>5</v>
      </c>
      <c r="C15" s="107">
        <v>43.25</v>
      </c>
      <c r="D15" s="107">
        <v>119</v>
      </c>
      <c r="E15" s="107">
        <v>7</v>
      </c>
      <c r="F15" s="107">
        <v>22</v>
      </c>
      <c r="G15" s="107">
        <v>65</v>
      </c>
      <c r="H15" s="107">
        <v>159</v>
      </c>
      <c r="I15" s="9"/>
      <c r="J15" s="9"/>
      <c r="K15" s="8"/>
      <c r="L15" s="8"/>
      <c r="M15" s="8"/>
      <c r="N15" s="8"/>
      <c r="O15" s="8"/>
      <c r="P15" s="8"/>
      <c r="Q15" s="8"/>
      <c r="R15" s="8"/>
      <c r="S15" s="8"/>
    </row>
    <row r="16" spans="1:19" ht="15" x14ac:dyDescent="0.25">
      <c r="A16" s="103" t="s">
        <v>75</v>
      </c>
      <c r="B16" s="104" t="s">
        <v>5</v>
      </c>
      <c r="C16" s="107">
        <v>87</v>
      </c>
      <c r="D16" s="107">
        <v>164</v>
      </c>
      <c r="E16" s="107">
        <v>6</v>
      </c>
      <c r="F16" s="107">
        <v>13</v>
      </c>
      <c r="G16" s="107">
        <v>69</v>
      </c>
      <c r="H16" s="107">
        <v>216</v>
      </c>
      <c r="I16" s="9"/>
      <c r="J16" s="9"/>
      <c r="K16" s="8"/>
      <c r="L16" s="8"/>
      <c r="M16" s="8"/>
      <c r="N16" s="8"/>
      <c r="O16" s="8"/>
      <c r="P16" s="8"/>
      <c r="Q16" s="8"/>
      <c r="R16" s="8"/>
      <c r="S16" s="8"/>
    </row>
    <row r="17" spans="1:19" ht="15" x14ac:dyDescent="0.25">
      <c r="A17" s="103" t="s">
        <v>76</v>
      </c>
      <c r="B17" s="104" t="s">
        <v>5</v>
      </c>
      <c r="C17" s="107">
        <v>75</v>
      </c>
      <c r="D17" s="107">
        <v>160</v>
      </c>
      <c r="E17" s="107">
        <v>8</v>
      </c>
      <c r="F17" s="107">
        <v>16</v>
      </c>
      <c r="G17" s="107">
        <v>41</v>
      </c>
      <c r="H17" s="107">
        <v>130</v>
      </c>
      <c r="I17" s="9"/>
      <c r="J17" s="9"/>
      <c r="K17" s="8"/>
      <c r="L17" s="8"/>
      <c r="M17" s="8"/>
      <c r="N17" s="8"/>
      <c r="O17" s="8"/>
      <c r="P17" s="8"/>
      <c r="Q17" s="8"/>
      <c r="R17" s="8"/>
      <c r="S17" s="8"/>
    </row>
    <row r="18" spans="1:19" ht="15" x14ac:dyDescent="0.25">
      <c r="A18" s="103" t="s">
        <v>77</v>
      </c>
      <c r="B18" s="104" t="s">
        <v>5</v>
      </c>
      <c r="C18" s="107">
        <v>65</v>
      </c>
      <c r="D18" s="107">
        <v>110</v>
      </c>
      <c r="E18" s="107">
        <v>4</v>
      </c>
      <c r="F18" s="107">
        <v>12</v>
      </c>
      <c r="G18" s="107">
        <v>60</v>
      </c>
      <c r="H18" s="107">
        <v>135</v>
      </c>
      <c r="I18" s="9"/>
      <c r="J18" s="9"/>
      <c r="K18" s="8"/>
      <c r="L18" s="8"/>
      <c r="M18" s="8"/>
      <c r="N18" s="8"/>
      <c r="O18" s="8"/>
      <c r="P18" s="8"/>
      <c r="Q18" s="8"/>
      <c r="R18" s="8"/>
      <c r="S18" s="8"/>
    </row>
    <row r="19" spans="1:19" ht="15" x14ac:dyDescent="0.25">
      <c r="A19" s="103" t="s">
        <v>78</v>
      </c>
      <c r="B19" s="104" t="s">
        <v>5</v>
      </c>
      <c r="C19" s="107">
        <v>40</v>
      </c>
      <c r="D19" s="107">
        <v>108</v>
      </c>
      <c r="E19" s="107">
        <v>7</v>
      </c>
      <c r="F19" s="107">
        <v>24</v>
      </c>
      <c r="G19" s="107">
        <v>65</v>
      </c>
      <c r="H19" s="107">
        <v>160</v>
      </c>
      <c r="I19" s="9"/>
      <c r="J19" s="9"/>
      <c r="K19" s="8"/>
      <c r="L19" s="8"/>
      <c r="M19" s="8"/>
      <c r="N19" s="8"/>
      <c r="O19" s="8"/>
      <c r="P19" s="8"/>
      <c r="Q19" s="8"/>
      <c r="R19" s="8"/>
      <c r="S19" s="8"/>
    </row>
    <row r="20" spans="1:19" ht="15" x14ac:dyDescent="0.25">
      <c r="A20" s="103" t="s">
        <v>79</v>
      </c>
      <c r="B20" s="104" t="s">
        <v>5</v>
      </c>
      <c r="C20" s="107">
        <v>95.5</v>
      </c>
      <c r="D20" s="107">
        <v>169</v>
      </c>
      <c r="E20" s="107">
        <v>12</v>
      </c>
      <c r="F20" s="107">
        <v>55</v>
      </c>
      <c r="G20" s="107">
        <v>104</v>
      </c>
      <c r="H20" s="107">
        <v>511</v>
      </c>
      <c r="I20" s="9"/>
      <c r="J20" s="9"/>
      <c r="K20" s="8"/>
      <c r="L20" s="8"/>
      <c r="M20" s="8"/>
      <c r="N20" s="8"/>
      <c r="O20" s="8"/>
      <c r="P20" s="8"/>
      <c r="Q20" s="8"/>
      <c r="R20" s="8"/>
      <c r="S20" s="8"/>
    </row>
    <row r="21" spans="1:19" ht="15" x14ac:dyDescent="0.25">
      <c r="A21" s="103" t="s">
        <v>80</v>
      </c>
      <c r="B21" s="104" t="s">
        <v>5</v>
      </c>
      <c r="C21" s="107">
        <v>96</v>
      </c>
      <c r="D21" s="107">
        <v>170</v>
      </c>
      <c r="E21" s="107">
        <v>11</v>
      </c>
      <c r="F21" s="107">
        <v>50</v>
      </c>
      <c r="G21" s="107">
        <v>65</v>
      </c>
      <c r="H21" s="107">
        <v>160</v>
      </c>
      <c r="I21" s="9"/>
      <c r="J21" s="9"/>
      <c r="K21" s="8"/>
      <c r="L21" s="8"/>
      <c r="M21" s="8"/>
      <c r="N21" s="8"/>
      <c r="O21" s="8"/>
      <c r="P21" s="8"/>
      <c r="Q21" s="8"/>
      <c r="R21" s="8"/>
      <c r="S21" s="8"/>
    </row>
    <row r="22" spans="1:19" ht="15" x14ac:dyDescent="0.25">
      <c r="A22" s="103" t="s">
        <v>81</v>
      </c>
      <c r="B22" s="104" t="s">
        <v>5</v>
      </c>
      <c r="C22" s="107">
        <v>64</v>
      </c>
      <c r="D22" s="107">
        <v>125.18505338078292</v>
      </c>
      <c r="E22" s="107">
        <v>5</v>
      </c>
      <c r="F22" s="107">
        <v>10.017793594306049</v>
      </c>
      <c r="G22" s="107">
        <v>143</v>
      </c>
      <c r="H22" s="107">
        <v>287.40925266903912</v>
      </c>
      <c r="I22" s="9"/>
      <c r="J22" s="9"/>
      <c r="K22" s="8"/>
      <c r="L22" s="8"/>
      <c r="M22" s="8"/>
      <c r="N22" s="8"/>
      <c r="O22" s="8"/>
      <c r="P22" s="8"/>
      <c r="Q22" s="8"/>
      <c r="R22" s="8"/>
      <c r="S22" s="8"/>
    </row>
    <row r="23" spans="1:19" ht="15" x14ac:dyDescent="0.25">
      <c r="A23" s="103" t="s">
        <v>82</v>
      </c>
      <c r="B23" s="104" t="s">
        <v>5</v>
      </c>
      <c r="C23" s="107">
        <v>81</v>
      </c>
      <c r="D23" s="107">
        <v>117.51851851851852</v>
      </c>
      <c r="E23" s="107">
        <v>7</v>
      </c>
      <c r="F23" s="107">
        <v>13.055555555555555</v>
      </c>
      <c r="G23" s="107">
        <v>178.75</v>
      </c>
      <c r="H23" s="107">
        <v>372.65740740740739</v>
      </c>
      <c r="I23" s="9"/>
      <c r="J23" s="9"/>
      <c r="K23" s="8"/>
      <c r="L23" s="8"/>
      <c r="M23" s="8"/>
      <c r="N23" s="8"/>
      <c r="O23" s="8"/>
      <c r="P23" s="8"/>
      <c r="Q23" s="8"/>
      <c r="R23" s="8"/>
      <c r="S23" s="8"/>
    </row>
    <row r="24" spans="1:19" ht="15" x14ac:dyDescent="0.25">
      <c r="A24" s="103" t="s">
        <v>83</v>
      </c>
      <c r="B24" s="104" t="s">
        <v>5</v>
      </c>
      <c r="C24" s="107">
        <v>66</v>
      </c>
      <c r="D24" s="107">
        <v>151.12918660287082</v>
      </c>
      <c r="E24" s="107">
        <v>8</v>
      </c>
      <c r="F24" s="107">
        <v>21.009569377990431</v>
      </c>
      <c r="G24" s="107">
        <v>91.25</v>
      </c>
      <c r="H24" s="107">
        <v>422.31100478468898</v>
      </c>
      <c r="I24" s="9"/>
      <c r="J24" s="9"/>
      <c r="K24" s="8"/>
      <c r="L24" s="8"/>
      <c r="M24" s="8"/>
      <c r="N24" s="8"/>
      <c r="O24" s="8"/>
      <c r="P24" s="8"/>
      <c r="Q24" s="8"/>
      <c r="R24" s="8"/>
      <c r="S24" s="8"/>
    </row>
    <row r="25" spans="1:19" ht="15" x14ac:dyDescent="0.25">
      <c r="A25" s="103" t="s">
        <v>84</v>
      </c>
      <c r="B25" s="104" t="s">
        <v>5</v>
      </c>
      <c r="C25" s="107">
        <v>101</v>
      </c>
      <c r="D25" s="107">
        <v>185</v>
      </c>
      <c r="E25" s="107">
        <v>12</v>
      </c>
      <c r="F25" s="107">
        <v>28</v>
      </c>
      <c r="G25" s="107">
        <v>237</v>
      </c>
      <c r="H25" s="107">
        <v>1040</v>
      </c>
      <c r="I25" s="9"/>
      <c r="J25" s="9"/>
      <c r="K25" s="8"/>
      <c r="L25" s="8"/>
      <c r="M25" s="8"/>
      <c r="N25" s="8"/>
      <c r="O25" s="8"/>
      <c r="P25" s="8"/>
      <c r="Q25" s="8"/>
      <c r="R25" s="8"/>
      <c r="S25" s="8"/>
    </row>
    <row r="26" spans="1:19" ht="15" x14ac:dyDescent="0.25">
      <c r="A26" s="103" t="s">
        <v>85</v>
      </c>
      <c r="B26" s="104" t="s">
        <v>5</v>
      </c>
      <c r="C26" s="107">
        <v>86</v>
      </c>
      <c r="D26" s="107">
        <v>145</v>
      </c>
      <c r="E26" s="107">
        <v>10</v>
      </c>
      <c r="F26" s="107">
        <v>15</v>
      </c>
      <c r="G26" s="107">
        <v>79</v>
      </c>
      <c r="H26" s="107">
        <v>265</v>
      </c>
      <c r="I26" s="9"/>
      <c r="J26" s="9"/>
      <c r="K26" s="8"/>
      <c r="L26" s="8"/>
      <c r="M26" s="8"/>
      <c r="N26" s="8"/>
      <c r="O26" s="8"/>
      <c r="P26" s="8"/>
      <c r="Q26" s="8"/>
      <c r="R26" s="8"/>
      <c r="S26" s="8"/>
    </row>
    <row r="27" spans="1:19" ht="15" x14ac:dyDescent="0.25">
      <c r="A27" s="103" t="s">
        <v>86</v>
      </c>
      <c r="B27" s="104" t="s">
        <v>6</v>
      </c>
      <c r="C27" s="107">
        <v>45</v>
      </c>
      <c r="D27" s="107">
        <v>280</v>
      </c>
      <c r="E27" s="107">
        <v>26</v>
      </c>
      <c r="F27" s="107">
        <v>88</v>
      </c>
      <c r="G27" s="107">
        <v>2207</v>
      </c>
      <c r="H27" s="107">
        <v>6149</v>
      </c>
      <c r="I27" s="9"/>
      <c r="J27" s="9"/>
      <c r="K27" s="8"/>
      <c r="L27" s="8"/>
      <c r="M27" s="8"/>
      <c r="N27" s="8"/>
      <c r="O27" s="8"/>
      <c r="P27" s="8"/>
      <c r="Q27" s="8"/>
      <c r="R27" s="8"/>
      <c r="S27" s="8"/>
    </row>
    <row r="28" spans="1:19" ht="15" x14ac:dyDescent="0.25">
      <c r="A28" s="103" t="s">
        <v>87</v>
      </c>
      <c r="B28" s="104" t="s">
        <v>6</v>
      </c>
      <c r="C28" s="107">
        <v>105</v>
      </c>
      <c r="D28" s="107">
        <v>350</v>
      </c>
      <c r="E28" s="107">
        <v>37</v>
      </c>
      <c r="F28" s="107">
        <v>103</v>
      </c>
      <c r="G28" s="107">
        <v>5706</v>
      </c>
      <c r="H28" s="107">
        <v>9657</v>
      </c>
      <c r="I28" s="9"/>
      <c r="J28" s="9"/>
      <c r="K28" s="8"/>
      <c r="L28" s="8"/>
      <c r="M28" s="8"/>
      <c r="N28" s="8"/>
      <c r="O28" s="8"/>
      <c r="P28" s="8"/>
      <c r="Q28" s="8"/>
      <c r="R28" s="8"/>
      <c r="S28" s="8"/>
    </row>
    <row r="29" spans="1:19" ht="15" x14ac:dyDescent="0.25">
      <c r="A29" s="103" t="s">
        <v>88</v>
      </c>
      <c r="B29" s="104" t="s">
        <v>6</v>
      </c>
      <c r="C29" s="107">
        <v>950</v>
      </c>
      <c r="D29" s="107">
        <v>5000</v>
      </c>
      <c r="E29" s="107">
        <v>353</v>
      </c>
      <c r="F29" s="107">
        <v>1600</v>
      </c>
      <c r="G29" s="107">
        <v>12000</v>
      </c>
      <c r="H29" s="107">
        <v>30000</v>
      </c>
      <c r="I29" s="9"/>
      <c r="J29" s="9"/>
      <c r="K29" s="8"/>
      <c r="L29" s="8"/>
      <c r="M29" s="8"/>
      <c r="N29" s="8"/>
      <c r="O29" s="8"/>
      <c r="P29" s="8"/>
      <c r="Q29" s="8"/>
      <c r="R29" s="8"/>
      <c r="S29" s="8"/>
    </row>
    <row r="30" spans="1:19" ht="15" x14ac:dyDescent="0.25">
      <c r="A30" s="103" t="s">
        <v>89</v>
      </c>
      <c r="B30" s="104" t="s">
        <v>6</v>
      </c>
      <c r="C30" s="107">
        <v>1507.25</v>
      </c>
      <c r="D30" s="107">
        <v>3760.8468468468468</v>
      </c>
      <c r="E30" s="107">
        <v>402</v>
      </c>
      <c r="F30" s="107">
        <v>891.31531531531527</v>
      </c>
      <c r="G30" s="107">
        <v>18016</v>
      </c>
      <c r="H30" s="107">
        <v>39492.193693693691</v>
      </c>
      <c r="I30" s="9"/>
      <c r="J30" s="9"/>
      <c r="K30" s="8"/>
      <c r="L30" s="8"/>
      <c r="M30" s="8"/>
      <c r="N30" s="8"/>
      <c r="O30" s="8"/>
      <c r="P30" s="8"/>
      <c r="Q30" s="8"/>
      <c r="R30" s="8"/>
      <c r="S30" s="8"/>
    </row>
    <row r="31" spans="1:19" ht="15" x14ac:dyDescent="0.25">
      <c r="A31" s="103" t="s">
        <v>90</v>
      </c>
      <c r="B31" s="104" t="s">
        <v>6</v>
      </c>
      <c r="C31" s="107">
        <v>1965</v>
      </c>
      <c r="D31" s="107">
        <v>3100</v>
      </c>
      <c r="E31" s="107">
        <v>386</v>
      </c>
      <c r="F31" s="107">
        <v>1200</v>
      </c>
      <c r="G31" s="107">
        <v>18000</v>
      </c>
      <c r="H31" s="107">
        <v>39000</v>
      </c>
      <c r="I31" s="9"/>
      <c r="J31" s="9"/>
      <c r="K31" s="8"/>
      <c r="L31" s="8"/>
      <c r="M31" s="8"/>
      <c r="N31" s="8"/>
      <c r="O31" s="8"/>
      <c r="P31" s="8"/>
      <c r="Q31" s="8"/>
      <c r="R31" s="8"/>
      <c r="S31" s="8"/>
    </row>
    <row r="32" spans="1:19" ht="15" x14ac:dyDescent="0.25">
      <c r="A32" s="103" t="s">
        <v>91</v>
      </c>
      <c r="B32" s="104" t="s">
        <v>6</v>
      </c>
      <c r="C32" s="107">
        <v>2045</v>
      </c>
      <c r="D32" s="107">
        <v>3800</v>
      </c>
      <c r="E32" s="107">
        <v>477</v>
      </c>
      <c r="F32" s="107">
        <v>1000</v>
      </c>
      <c r="G32" s="107">
        <v>18000</v>
      </c>
      <c r="H32" s="107">
        <v>39000</v>
      </c>
      <c r="I32" s="9"/>
      <c r="J32" s="9"/>
      <c r="K32" s="8"/>
      <c r="L32" s="8"/>
      <c r="M32" s="8"/>
      <c r="N32" s="8"/>
      <c r="O32" s="8"/>
      <c r="P32" s="8"/>
      <c r="Q32" s="8"/>
      <c r="R32" s="8"/>
      <c r="S32" s="8"/>
    </row>
    <row r="33" spans="1:19" ht="15" x14ac:dyDescent="0.25">
      <c r="A33" s="103" t="s">
        <v>92</v>
      </c>
      <c r="B33" s="104" t="s">
        <v>6</v>
      </c>
      <c r="C33" s="107">
        <v>1480</v>
      </c>
      <c r="D33" s="107">
        <v>3500</v>
      </c>
      <c r="E33" s="107">
        <v>474</v>
      </c>
      <c r="F33" s="107">
        <v>800</v>
      </c>
      <c r="G33" s="107">
        <v>18000</v>
      </c>
      <c r="H33" s="107">
        <v>39000</v>
      </c>
      <c r="I33" s="9"/>
      <c r="J33" s="9"/>
      <c r="K33" s="8"/>
      <c r="L33" s="8"/>
      <c r="M33" s="8"/>
      <c r="N33" s="8"/>
      <c r="O33" s="8"/>
      <c r="P33" s="8"/>
      <c r="Q33" s="8"/>
      <c r="R33" s="8"/>
      <c r="S33" s="8"/>
    </row>
    <row r="34" spans="1:19" ht="15" x14ac:dyDescent="0.25">
      <c r="A34" s="103" t="s">
        <v>93</v>
      </c>
      <c r="B34" s="104" t="s">
        <v>6</v>
      </c>
      <c r="C34" s="107">
        <v>525</v>
      </c>
      <c r="D34" s="107">
        <v>1300</v>
      </c>
      <c r="E34" s="107">
        <v>142</v>
      </c>
      <c r="F34" s="107">
        <v>290</v>
      </c>
      <c r="G34" s="107">
        <v>12000</v>
      </c>
      <c r="H34" s="107">
        <v>30000</v>
      </c>
      <c r="I34" s="9"/>
      <c r="J34" s="9"/>
      <c r="K34" s="8"/>
      <c r="L34" s="8"/>
      <c r="M34" s="8"/>
      <c r="N34" s="8"/>
      <c r="O34" s="8"/>
      <c r="P34" s="8"/>
      <c r="Q34" s="8"/>
      <c r="R34" s="8"/>
      <c r="S34" s="8"/>
    </row>
    <row r="35" spans="1:19" ht="15" x14ac:dyDescent="0.25">
      <c r="A35" s="103" t="s">
        <v>94</v>
      </c>
      <c r="B35" s="104" t="s">
        <v>5</v>
      </c>
      <c r="C35" s="107">
        <v>70</v>
      </c>
      <c r="D35" s="107">
        <v>80</v>
      </c>
      <c r="E35" s="107">
        <v>4</v>
      </c>
      <c r="F35" s="107">
        <v>20</v>
      </c>
      <c r="G35" s="107">
        <v>11</v>
      </c>
      <c r="H35" s="107">
        <v>146</v>
      </c>
      <c r="I35" s="9"/>
      <c r="J35" s="9"/>
      <c r="K35" s="8"/>
      <c r="L35" s="8"/>
      <c r="M35" s="8"/>
      <c r="N35" s="8"/>
      <c r="O35" s="8"/>
      <c r="P35" s="8"/>
      <c r="Q35" s="8"/>
      <c r="R35" s="8"/>
      <c r="S35" s="8"/>
    </row>
    <row r="36" spans="1:19" ht="15" x14ac:dyDescent="0.25">
      <c r="A36" s="103" t="s">
        <v>95</v>
      </c>
      <c r="B36" s="104" t="s">
        <v>5</v>
      </c>
      <c r="C36" s="107">
        <v>68</v>
      </c>
      <c r="D36" s="107">
        <v>162</v>
      </c>
      <c r="E36" s="107">
        <v>8</v>
      </c>
      <c r="F36" s="107">
        <v>27</v>
      </c>
      <c r="G36" s="107">
        <v>95</v>
      </c>
      <c r="H36" s="107">
        <v>310</v>
      </c>
      <c r="I36" s="9"/>
      <c r="J36" s="9"/>
      <c r="K36" s="8"/>
      <c r="L36" s="8"/>
      <c r="M36" s="8"/>
      <c r="N36" s="8"/>
      <c r="O36" s="8"/>
      <c r="P36" s="8"/>
      <c r="Q36" s="8"/>
      <c r="R36" s="8"/>
      <c r="S36" s="8"/>
    </row>
    <row r="37" spans="1:19" ht="15" x14ac:dyDescent="0.25">
      <c r="A37" s="103" t="s">
        <v>96</v>
      </c>
      <c r="B37" s="104" t="s">
        <v>5</v>
      </c>
      <c r="C37" s="107">
        <v>70</v>
      </c>
      <c r="D37" s="107">
        <v>133</v>
      </c>
      <c r="E37" s="107">
        <v>18</v>
      </c>
      <c r="F37" s="107">
        <v>59</v>
      </c>
      <c r="G37" s="107">
        <v>15</v>
      </c>
      <c r="H37" s="107">
        <v>150</v>
      </c>
      <c r="I37" s="9"/>
      <c r="J37" s="9"/>
      <c r="K37" s="8"/>
      <c r="L37" s="8"/>
      <c r="M37" s="8"/>
      <c r="N37" s="8"/>
      <c r="O37" s="8"/>
      <c r="P37" s="8"/>
      <c r="Q37" s="8"/>
      <c r="R37" s="8"/>
      <c r="S37" s="8"/>
    </row>
    <row r="38" spans="1:19" ht="15" x14ac:dyDescent="0.25">
      <c r="A38" s="103" t="s">
        <v>97</v>
      </c>
      <c r="B38" s="104" t="s">
        <v>5</v>
      </c>
      <c r="C38" s="107">
        <v>80</v>
      </c>
      <c r="D38" s="107">
        <v>174</v>
      </c>
      <c r="E38" s="107">
        <v>9</v>
      </c>
      <c r="F38" s="107">
        <v>22</v>
      </c>
      <c r="G38" s="107">
        <v>87</v>
      </c>
      <c r="H38" s="107">
        <v>246</v>
      </c>
      <c r="I38" s="9"/>
      <c r="J38" s="9"/>
      <c r="K38" s="8"/>
      <c r="L38" s="8"/>
      <c r="M38" s="8"/>
      <c r="N38" s="8"/>
      <c r="O38" s="8"/>
      <c r="P38" s="8"/>
      <c r="Q38" s="8"/>
      <c r="R38" s="8"/>
      <c r="S38" s="8"/>
    </row>
    <row r="39" spans="1:19" ht="15" x14ac:dyDescent="0.25">
      <c r="A39" s="103" t="s">
        <v>98</v>
      </c>
      <c r="B39" s="104" t="s">
        <v>5</v>
      </c>
      <c r="C39" s="107">
        <v>60</v>
      </c>
      <c r="D39" s="107">
        <v>74</v>
      </c>
      <c r="E39" s="107">
        <v>13</v>
      </c>
      <c r="F39" s="107">
        <v>25</v>
      </c>
      <c r="G39" s="107">
        <v>15</v>
      </c>
      <c r="H39" s="107">
        <v>150</v>
      </c>
      <c r="I39" s="9"/>
      <c r="J39" s="9"/>
      <c r="K39" s="8"/>
      <c r="L39" s="8"/>
      <c r="M39" s="8"/>
      <c r="N39" s="8"/>
      <c r="O39" s="8"/>
      <c r="P39" s="8"/>
      <c r="Q39" s="8"/>
      <c r="R39" s="8"/>
      <c r="S39" s="8"/>
    </row>
    <row r="40" spans="1:19" ht="15" x14ac:dyDescent="0.25">
      <c r="A40" s="103" t="s">
        <v>99</v>
      </c>
      <c r="B40" s="104" t="s">
        <v>5</v>
      </c>
      <c r="C40" s="107">
        <v>36.25</v>
      </c>
      <c r="D40" s="107">
        <v>120.75675675675676</v>
      </c>
      <c r="E40" s="107">
        <v>5</v>
      </c>
      <c r="F40" s="107">
        <v>26.121621621621621</v>
      </c>
      <c r="G40" s="107">
        <v>35.75</v>
      </c>
      <c r="H40" s="107">
        <v>345.68918918918916</v>
      </c>
      <c r="I40" s="9"/>
      <c r="J40" s="9"/>
      <c r="K40" s="8"/>
      <c r="L40" s="8"/>
      <c r="M40" s="8"/>
      <c r="N40" s="8"/>
      <c r="O40" s="8"/>
      <c r="P40" s="8"/>
      <c r="Q40" s="8"/>
      <c r="R40" s="8"/>
      <c r="S40" s="8"/>
    </row>
    <row r="41" spans="1:19" ht="15" x14ac:dyDescent="0.25">
      <c r="A41" s="103" t="s">
        <v>100</v>
      </c>
      <c r="B41" s="104" t="s">
        <v>5</v>
      </c>
      <c r="C41" s="107">
        <v>55</v>
      </c>
      <c r="D41" s="107">
        <v>105</v>
      </c>
      <c r="E41" s="107">
        <v>8</v>
      </c>
      <c r="F41" s="107">
        <v>18</v>
      </c>
      <c r="G41" s="107">
        <v>228</v>
      </c>
      <c r="H41" s="107">
        <v>510</v>
      </c>
      <c r="I41" s="9"/>
      <c r="J41" s="9"/>
      <c r="K41" s="8"/>
      <c r="L41" s="8"/>
      <c r="M41" s="8"/>
      <c r="N41" s="8"/>
      <c r="O41" s="8"/>
      <c r="P41" s="8"/>
      <c r="Q41" s="8"/>
      <c r="R41" s="8"/>
      <c r="S41" s="8"/>
    </row>
    <row r="42" spans="1:19" ht="15" x14ac:dyDescent="0.25">
      <c r="A42" s="103" t="s">
        <v>101</v>
      </c>
      <c r="B42" s="104" t="s">
        <v>5</v>
      </c>
      <c r="C42" s="107">
        <v>102</v>
      </c>
      <c r="D42" s="107">
        <v>173</v>
      </c>
      <c r="E42" s="107">
        <v>9</v>
      </c>
      <c r="F42" s="107">
        <v>29</v>
      </c>
      <c r="G42" s="107">
        <v>645</v>
      </c>
      <c r="H42" s="107">
        <v>1117</v>
      </c>
      <c r="I42" s="9"/>
      <c r="J42" s="9"/>
      <c r="K42" s="8"/>
      <c r="L42" s="8"/>
      <c r="M42" s="8"/>
      <c r="N42" s="8"/>
      <c r="O42" s="8"/>
      <c r="P42" s="8"/>
      <c r="Q42" s="8"/>
      <c r="R42" s="8"/>
      <c r="S42" s="8"/>
    </row>
    <row r="43" spans="1:19" ht="15" x14ac:dyDescent="0.25">
      <c r="A43" s="103" t="s">
        <v>102</v>
      </c>
      <c r="B43" s="104" t="s">
        <v>5</v>
      </c>
      <c r="C43" s="107">
        <v>94</v>
      </c>
      <c r="D43" s="107">
        <v>122</v>
      </c>
      <c r="E43" s="107">
        <v>16</v>
      </c>
      <c r="F43" s="107">
        <v>26</v>
      </c>
      <c r="G43" s="107">
        <v>403</v>
      </c>
      <c r="H43" s="107">
        <v>612</v>
      </c>
      <c r="I43" s="9"/>
      <c r="J43" s="9"/>
      <c r="K43" s="7"/>
      <c r="L43" s="7"/>
      <c r="M43" s="7"/>
      <c r="N43" s="7"/>
      <c r="O43" s="7"/>
      <c r="P43" s="7"/>
      <c r="Q43" s="7"/>
      <c r="R43" s="7"/>
      <c r="S43" s="7"/>
    </row>
    <row r="44" spans="1:19" ht="15" x14ac:dyDescent="0.25">
      <c r="A44" s="103" t="s">
        <v>103</v>
      </c>
      <c r="B44" s="104" t="s">
        <v>5</v>
      </c>
      <c r="C44" s="107">
        <v>100</v>
      </c>
      <c r="D44" s="107">
        <v>147</v>
      </c>
      <c r="E44" s="107">
        <v>10</v>
      </c>
      <c r="F44" s="107">
        <v>31</v>
      </c>
      <c r="G44" s="107">
        <v>650</v>
      </c>
      <c r="H44" s="107">
        <v>1100</v>
      </c>
      <c r="I44" s="9"/>
      <c r="J44" s="9"/>
      <c r="K44" s="7"/>
      <c r="L44" s="7"/>
      <c r="M44" s="7"/>
      <c r="N44" s="7"/>
      <c r="O44" s="7"/>
      <c r="P44" s="7"/>
      <c r="Q44" s="7"/>
      <c r="R44" s="7"/>
      <c r="S44" s="7"/>
    </row>
    <row r="45" spans="1:19" ht="15" x14ac:dyDescent="0.25">
      <c r="A45" s="103" t="s">
        <v>104</v>
      </c>
      <c r="B45" s="104" t="s">
        <v>5</v>
      </c>
      <c r="C45" s="107">
        <v>63</v>
      </c>
      <c r="D45" s="107">
        <v>115</v>
      </c>
      <c r="E45" s="107">
        <v>9</v>
      </c>
      <c r="F45" s="107">
        <v>20</v>
      </c>
      <c r="G45" s="107">
        <v>65</v>
      </c>
      <c r="H45" s="107">
        <v>210</v>
      </c>
      <c r="I45" s="9"/>
      <c r="J45" s="9"/>
      <c r="K45" s="7"/>
      <c r="L45" s="7"/>
      <c r="M45" s="7"/>
      <c r="N45" s="7"/>
      <c r="O45" s="7"/>
      <c r="P45" s="7"/>
      <c r="Q45" s="7"/>
      <c r="R45" s="7"/>
      <c r="S45" s="7"/>
    </row>
    <row r="46" spans="1:19" ht="15" x14ac:dyDescent="0.25">
      <c r="A46" s="103" t="s">
        <v>105</v>
      </c>
      <c r="B46" s="104" t="s">
        <v>5</v>
      </c>
      <c r="C46" s="107">
        <v>100</v>
      </c>
      <c r="D46" s="107">
        <v>158</v>
      </c>
      <c r="E46" s="107">
        <v>10</v>
      </c>
      <c r="F46" s="107">
        <v>30</v>
      </c>
      <c r="G46" s="107">
        <v>650</v>
      </c>
      <c r="H46" s="107">
        <v>1100</v>
      </c>
      <c r="I46" s="9"/>
      <c r="J46" s="9"/>
      <c r="K46" s="7"/>
      <c r="L46" s="7"/>
      <c r="M46" s="7"/>
      <c r="N46" s="7"/>
      <c r="O46" s="7"/>
      <c r="P46" s="7"/>
      <c r="Q46" s="7"/>
      <c r="R46" s="7"/>
      <c r="S46" s="7"/>
    </row>
    <row r="47" spans="1:19" ht="15" x14ac:dyDescent="0.25">
      <c r="A47" s="103" t="s">
        <v>106</v>
      </c>
      <c r="B47" s="104" t="s">
        <v>5</v>
      </c>
      <c r="C47" s="107">
        <v>90</v>
      </c>
      <c r="D47" s="107">
        <v>170</v>
      </c>
      <c r="E47" s="107">
        <v>19</v>
      </c>
      <c r="F47" s="107">
        <v>25</v>
      </c>
      <c r="G47" s="107">
        <v>317</v>
      </c>
      <c r="H47" s="107">
        <v>924</v>
      </c>
      <c r="I47" s="9"/>
      <c r="J47" s="9"/>
      <c r="K47" s="7"/>
      <c r="L47" s="7"/>
      <c r="M47" s="7"/>
      <c r="N47" s="7"/>
      <c r="O47" s="7"/>
      <c r="P47" s="7"/>
      <c r="Q47" s="7"/>
      <c r="R47" s="7"/>
      <c r="S47" s="7"/>
    </row>
    <row r="48" spans="1:19" ht="15" x14ac:dyDescent="0.25">
      <c r="A48" s="103" t="s">
        <v>107</v>
      </c>
      <c r="B48" s="104" t="s">
        <v>5</v>
      </c>
      <c r="C48" s="107">
        <v>50</v>
      </c>
      <c r="D48" s="107">
        <v>150</v>
      </c>
      <c r="E48" s="107">
        <v>400</v>
      </c>
      <c r="F48" s="107">
        <v>700</v>
      </c>
      <c r="G48" s="107">
        <v>130</v>
      </c>
      <c r="H48" s="107">
        <v>380</v>
      </c>
      <c r="I48" s="9"/>
      <c r="J48" s="9"/>
      <c r="K48" s="7"/>
      <c r="L48" s="7"/>
      <c r="M48" s="7"/>
      <c r="N48" s="7"/>
      <c r="O48" s="7"/>
      <c r="P48" s="7"/>
      <c r="Q48" s="7"/>
      <c r="R48" s="7"/>
      <c r="S48" s="7"/>
    </row>
    <row r="49" spans="1:19" ht="15" x14ac:dyDescent="0.25">
      <c r="A49" s="103" t="s">
        <v>108</v>
      </c>
      <c r="B49" s="104" t="s">
        <v>5</v>
      </c>
      <c r="C49" s="107">
        <v>45</v>
      </c>
      <c r="D49" s="107">
        <v>120</v>
      </c>
      <c r="E49" s="107">
        <v>300</v>
      </c>
      <c r="F49" s="107">
        <v>500</v>
      </c>
      <c r="G49" s="107">
        <v>130</v>
      </c>
      <c r="H49" s="107">
        <v>380</v>
      </c>
      <c r="I49" s="9"/>
      <c r="J49" s="9"/>
      <c r="K49" s="7"/>
      <c r="L49" s="7"/>
      <c r="M49" s="7"/>
      <c r="N49" s="7"/>
      <c r="O49" s="7"/>
      <c r="P49" s="7"/>
      <c r="Q49" s="7"/>
      <c r="R49" s="7"/>
      <c r="S49" s="7"/>
    </row>
    <row r="50" spans="1:19" ht="15" x14ac:dyDescent="0.25">
      <c r="A50" s="103" t="s">
        <v>109</v>
      </c>
      <c r="B50" s="104" t="s">
        <v>5</v>
      </c>
      <c r="C50" s="107">
        <v>45</v>
      </c>
      <c r="D50" s="107">
        <v>68</v>
      </c>
      <c r="E50" s="107">
        <v>58</v>
      </c>
      <c r="F50" s="107">
        <v>92</v>
      </c>
      <c r="G50" s="107">
        <v>129</v>
      </c>
      <c r="H50" s="107">
        <v>380</v>
      </c>
      <c r="I50" s="9"/>
      <c r="J50" s="9"/>
      <c r="K50" s="7"/>
      <c r="L50" s="7"/>
      <c r="M50" s="7"/>
      <c r="N50" s="7"/>
      <c r="O50" s="7"/>
      <c r="P50" s="7"/>
      <c r="Q50" s="7"/>
      <c r="R50" s="7"/>
      <c r="S50" s="7"/>
    </row>
    <row r="51" spans="1:19" ht="15" x14ac:dyDescent="0.25">
      <c r="A51" s="103" t="s">
        <v>110</v>
      </c>
      <c r="B51" s="104" t="s">
        <v>5</v>
      </c>
      <c r="C51" s="107">
        <v>45</v>
      </c>
      <c r="D51" s="107">
        <v>100</v>
      </c>
      <c r="E51" s="107">
        <v>50</v>
      </c>
      <c r="F51" s="107">
        <v>150</v>
      </c>
      <c r="G51" s="107">
        <v>130</v>
      </c>
      <c r="H51" s="107">
        <v>380</v>
      </c>
      <c r="I51" s="9"/>
      <c r="J51" s="9"/>
      <c r="K51" s="7"/>
      <c r="L51" s="7"/>
      <c r="M51" s="7"/>
      <c r="N51" s="7"/>
      <c r="O51" s="7"/>
      <c r="P51" s="7"/>
      <c r="Q51" s="7"/>
      <c r="R51" s="7"/>
      <c r="S51" s="7"/>
    </row>
    <row r="52" spans="1:19" ht="15" x14ac:dyDescent="0.25">
      <c r="A52" s="103" t="s">
        <v>111</v>
      </c>
      <c r="B52" s="104" t="s">
        <v>5</v>
      </c>
      <c r="C52" s="107">
        <v>120</v>
      </c>
      <c r="D52" s="107">
        <v>250</v>
      </c>
      <c r="E52" s="107">
        <v>15</v>
      </c>
      <c r="F52" s="107">
        <v>50</v>
      </c>
      <c r="G52" s="107">
        <v>800</v>
      </c>
      <c r="H52" s="107">
        <v>1235</v>
      </c>
      <c r="I52" s="7"/>
      <c r="J52" s="9"/>
      <c r="K52" s="8"/>
      <c r="L52" s="8"/>
      <c r="M52" s="8"/>
      <c r="N52" s="8"/>
      <c r="O52" s="8"/>
      <c r="P52" s="8"/>
      <c r="Q52" s="8"/>
      <c r="R52" s="8"/>
      <c r="S52" s="8"/>
    </row>
    <row r="53" spans="1:19" ht="15" x14ac:dyDescent="0.25">
      <c r="A53" s="103" t="s">
        <v>112</v>
      </c>
      <c r="B53" s="104" t="s">
        <v>5</v>
      </c>
      <c r="C53" s="107">
        <v>90</v>
      </c>
      <c r="D53" s="107">
        <v>181.79166666666666</v>
      </c>
      <c r="E53" s="107">
        <v>45</v>
      </c>
      <c r="F53" s="107">
        <v>114</v>
      </c>
      <c r="G53" s="107">
        <v>800</v>
      </c>
      <c r="H53" s="107">
        <v>1196</v>
      </c>
      <c r="I53" s="7"/>
      <c r="J53" s="9"/>
      <c r="K53" s="8"/>
      <c r="L53" s="8"/>
      <c r="M53" s="8"/>
      <c r="N53" s="8"/>
      <c r="O53" s="8"/>
      <c r="P53" s="8"/>
      <c r="Q53" s="8"/>
      <c r="R53" s="8"/>
      <c r="S53" s="8"/>
    </row>
    <row r="54" spans="1:19" ht="15" x14ac:dyDescent="0.25">
      <c r="A54" s="103" t="s">
        <v>113</v>
      </c>
      <c r="B54" s="104" t="s">
        <v>5</v>
      </c>
      <c r="C54" s="107">
        <v>0</v>
      </c>
      <c r="D54" s="107">
        <v>0</v>
      </c>
      <c r="E54" s="107">
        <v>25</v>
      </c>
      <c r="F54" s="107">
        <v>50</v>
      </c>
      <c r="G54" s="107">
        <v>0</v>
      </c>
      <c r="H54" s="107">
        <v>0</v>
      </c>
      <c r="I54" s="7"/>
      <c r="J54" s="9"/>
      <c r="K54" s="8"/>
      <c r="L54" s="8"/>
      <c r="M54" s="8"/>
      <c r="N54" s="8"/>
      <c r="O54" s="8"/>
      <c r="P54" s="8"/>
      <c r="Q54" s="8"/>
      <c r="R54" s="8"/>
      <c r="S54" s="8"/>
    </row>
    <row r="55" spans="1:19" ht="15" x14ac:dyDescent="0.25">
      <c r="A55" s="103" t="s">
        <v>114</v>
      </c>
      <c r="B55" s="104" t="s">
        <v>5</v>
      </c>
      <c r="C55" s="107">
        <v>75</v>
      </c>
      <c r="D55" s="107">
        <v>158</v>
      </c>
      <c r="E55" s="107">
        <v>8</v>
      </c>
      <c r="F55" s="107">
        <v>22</v>
      </c>
      <c r="G55" s="107">
        <v>126</v>
      </c>
      <c r="H55" s="107">
        <v>544</v>
      </c>
      <c r="I55" s="7"/>
      <c r="J55" s="9"/>
      <c r="K55" s="8"/>
      <c r="L55" s="8"/>
      <c r="M55" s="8"/>
      <c r="N55" s="8"/>
      <c r="O55" s="8"/>
      <c r="P55" s="8"/>
      <c r="Q55" s="8"/>
      <c r="R55" s="8"/>
      <c r="S55" s="8"/>
    </row>
    <row r="56" spans="1:19" ht="15" x14ac:dyDescent="0.25">
      <c r="A56" s="103" t="s">
        <v>115</v>
      </c>
      <c r="B56" s="104" t="s">
        <v>5</v>
      </c>
      <c r="C56" s="107">
        <v>70</v>
      </c>
      <c r="D56" s="107">
        <v>155</v>
      </c>
      <c r="E56" s="107">
        <v>9</v>
      </c>
      <c r="F56" s="107">
        <v>35</v>
      </c>
      <c r="G56" s="107">
        <v>41</v>
      </c>
      <c r="H56" s="107">
        <v>68</v>
      </c>
      <c r="I56" s="7"/>
      <c r="J56" s="9"/>
      <c r="K56" s="8"/>
      <c r="L56" s="8"/>
      <c r="M56" s="8"/>
      <c r="N56" s="8"/>
      <c r="O56" s="8"/>
      <c r="P56" s="8"/>
      <c r="Q56" s="8"/>
      <c r="R56" s="8"/>
      <c r="S56" s="8"/>
    </row>
    <row r="57" spans="1:19" ht="15" x14ac:dyDescent="0.25">
      <c r="A57" s="103" t="s">
        <v>116</v>
      </c>
      <c r="B57" s="104" t="s">
        <v>5</v>
      </c>
      <c r="C57" s="107">
        <v>59</v>
      </c>
      <c r="D57" s="107">
        <v>165</v>
      </c>
      <c r="E57" s="107">
        <v>6</v>
      </c>
      <c r="F57" s="107">
        <v>19</v>
      </c>
      <c r="G57" s="107">
        <v>420</v>
      </c>
      <c r="H57" s="107">
        <v>2650</v>
      </c>
      <c r="I57" s="7"/>
      <c r="J57" s="9"/>
      <c r="K57" s="8"/>
      <c r="L57" s="8"/>
      <c r="M57" s="8"/>
      <c r="N57" s="8"/>
      <c r="O57" s="8"/>
      <c r="P57" s="8"/>
      <c r="Q57" s="8"/>
      <c r="R57" s="8"/>
      <c r="S57" s="8"/>
    </row>
    <row r="58" spans="1:19" ht="15" x14ac:dyDescent="0.25">
      <c r="A58" s="103" t="s">
        <v>117</v>
      </c>
      <c r="B58" s="104" t="s">
        <v>5</v>
      </c>
      <c r="C58" s="107">
        <v>70.994594594594588</v>
      </c>
      <c r="D58" s="107">
        <v>140.23783783783784</v>
      </c>
      <c r="E58" s="107">
        <v>5</v>
      </c>
      <c r="F58" s="107">
        <v>15.913513513513514</v>
      </c>
      <c r="G58" s="107">
        <v>33.816216216216219</v>
      </c>
      <c r="H58" s="107">
        <v>278.48648648648651</v>
      </c>
      <c r="I58" s="7"/>
      <c r="J58" s="9"/>
      <c r="K58" s="8"/>
      <c r="L58" s="8"/>
      <c r="M58" s="8"/>
      <c r="N58" s="8"/>
      <c r="O58" s="8"/>
      <c r="P58" s="8"/>
      <c r="Q58" s="8"/>
      <c r="R58" s="8"/>
      <c r="S58" s="8"/>
    </row>
    <row r="59" spans="1:19" ht="15" x14ac:dyDescent="0.25">
      <c r="A59" s="103" t="s">
        <v>118</v>
      </c>
      <c r="B59" s="104" t="s">
        <v>5</v>
      </c>
      <c r="C59" s="107">
        <v>85</v>
      </c>
      <c r="D59" s="107">
        <v>130</v>
      </c>
      <c r="E59" s="107">
        <v>15</v>
      </c>
      <c r="F59" s="107">
        <v>20</v>
      </c>
      <c r="G59" s="107">
        <v>70</v>
      </c>
      <c r="H59" s="107">
        <v>250</v>
      </c>
      <c r="I59" s="9"/>
      <c r="J59" s="9"/>
      <c r="K59" s="7"/>
      <c r="L59" s="7"/>
      <c r="M59" s="7"/>
      <c r="N59" s="7"/>
      <c r="O59" s="7"/>
      <c r="P59" s="7"/>
      <c r="Q59" s="7"/>
      <c r="R59" s="7"/>
      <c r="S59" s="7"/>
    </row>
    <row r="60" spans="1:19" x14ac:dyDescent="0.2">
      <c r="A60" s="29"/>
      <c r="B60" s="106"/>
      <c r="C60" s="30"/>
      <c r="D60" s="30"/>
      <c r="E60" s="30"/>
      <c r="F60" s="28"/>
      <c r="G60" s="30"/>
      <c r="H60" s="28"/>
      <c r="I60" s="9"/>
      <c r="J60" s="9"/>
      <c r="K60" s="7"/>
      <c r="L60" s="7"/>
      <c r="M60" s="7"/>
      <c r="N60" s="7"/>
      <c r="O60" s="7"/>
      <c r="P60" s="7"/>
      <c r="Q60" s="7"/>
      <c r="R60" s="7"/>
      <c r="S60" s="7"/>
    </row>
    <row r="61" spans="1:19" x14ac:dyDescent="0.2">
      <c r="A61" s="29"/>
      <c r="B61" s="106"/>
      <c r="C61" s="30"/>
      <c r="D61" s="30"/>
      <c r="E61" s="28"/>
      <c r="F61" s="28"/>
      <c r="G61" s="30"/>
      <c r="H61" s="28"/>
      <c r="I61" s="9"/>
      <c r="J61" s="9"/>
      <c r="K61" s="7"/>
      <c r="L61" s="7"/>
      <c r="M61" s="7"/>
      <c r="N61" s="7"/>
      <c r="O61" s="7"/>
      <c r="P61" s="7"/>
      <c r="Q61" s="7"/>
      <c r="R61" s="7"/>
      <c r="S61" s="7"/>
    </row>
    <row r="62" spans="1:19" x14ac:dyDescent="0.2">
      <c r="A62" s="11"/>
      <c r="B62" s="10"/>
      <c r="C62" s="10"/>
      <c r="D62" s="10"/>
      <c r="E62" s="10"/>
      <c r="F62" s="10"/>
      <c r="G62" s="10"/>
      <c r="H62" s="10"/>
      <c r="I62" s="9"/>
      <c r="J62" s="9"/>
      <c r="K62" s="7"/>
      <c r="L62" s="7"/>
      <c r="M62" s="7"/>
      <c r="N62" s="7"/>
      <c r="O62" s="7"/>
      <c r="P62" s="7"/>
      <c r="Q62" s="7"/>
      <c r="R62" s="7"/>
      <c r="S62" s="7"/>
    </row>
    <row r="63" spans="1:19" x14ac:dyDescent="0.2">
      <c r="A63" s="11"/>
      <c r="B63" s="10"/>
      <c r="C63" s="10"/>
      <c r="D63" s="10"/>
      <c r="E63" s="10"/>
      <c r="F63" s="10"/>
      <c r="G63" s="10"/>
      <c r="H63" s="10"/>
      <c r="I63" s="9"/>
      <c r="J63" s="9"/>
      <c r="K63" s="7"/>
      <c r="L63" s="7"/>
      <c r="M63" s="7"/>
      <c r="N63" s="7"/>
      <c r="O63" s="7"/>
      <c r="P63" s="7"/>
      <c r="Q63" s="7"/>
      <c r="R63" s="7"/>
      <c r="S63" s="7"/>
    </row>
    <row r="64" spans="1:19" x14ac:dyDescent="0.2">
      <c r="I64" s="9"/>
      <c r="J64" s="9"/>
      <c r="K64" s="8"/>
      <c r="L64" s="8"/>
      <c r="M64" s="8"/>
      <c r="N64" s="8"/>
      <c r="O64" s="8"/>
      <c r="P64" s="8"/>
      <c r="Q64" s="8"/>
      <c r="R64" s="8"/>
      <c r="S64" s="8"/>
    </row>
    <row r="65" spans="1:19" x14ac:dyDescent="0.2">
      <c r="I65" s="9"/>
      <c r="J65" s="9"/>
      <c r="K65" s="8"/>
      <c r="L65" s="8"/>
      <c r="M65" s="8"/>
      <c r="N65" s="8"/>
      <c r="O65" s="8"/>
      <c r="P65" s="8"/>
      <c r="Q65" s="8"/>
      <c r="R65" s="8"/>
      <c r="S65" s="8"/>
    </row>
    <row r="66" spans="1:19" x14ac:dyDescent="0.2">
      <c r="I66" s="9"/>
      <c r="J66" s="9"/>
      <c r="K66" s="8"/>
      <c r="L66" s="8"/>
      <c r="M66" s="8"/>
      <c r="N66" s="8"/>
      <c r="O66" s="8"/>
      <c r="P66" s="8"/>
      <c r="Q66" s="8"/>
      <c r="R66" s="8"/>
      <c r="S66" s="8"/>
    </row>
    <row r="67" spans="1:19" x14ac:dyDescent="0.2">
      <c r="I67" s="9"/>
      <c r="J67" s="9"/>
      <c r="K67" s="8"/>
      <c r="L67" s="8"/>
      <c r="M67" s="8"/>
      <c r="N67" s="8"/>
      <c r="O67" s="8"/>
      <c r="P67" s="8"/>
      <c r="Q67" s="8"/>
      <c r="R67" s="8"/>
      <c r="S67" s="8"/>
    </row>
    <row r="68" spans="1:19" x14ac:dyDescent="0.2">
      <c r="I68" s="9"/>
      <c r="J68" s="9"/>
      <c r="K68" s="8"/>
      <c r="L68" s="8"/>
      <c r="M68" s="8"/>
      <c r="N68" s="8"/>
      <c r="O68" s="8"/>
      <c r="P68" s="8"/>
      <c r="Q68" s="8"/>
      <c r="R68" s="8"/>
      <c r="S68" s="8"/>
    </row>
    <row r="69" spans="1:19" x14ac:dyDescent="0.2">
      <c r="I69" s="9"/>
      <c r="J69" s="9"/>
      <c r="K69" s="8"/>
      <c r="L69" s="8"/>
      <c r="M69" s="8"/>
      <c r="N69" s="8"/>
      <c r="O69" s="8"/>
      <c r="P69" s="8"/>
      <c r="Q69" s="8"/>
      <c r="R69" s="8"/>
      <c r="S69" s="8"/>
    </row>
    <row r="70" spans="1:19" x14ac:dyDescent="0.2">
      <c r="I70" s="9"/>
      <c r="J70" s="9"/>
      <c r="K70" s="8"/>
      <c r="L70" s="8"/>
      <c r="M70" s="8"/>
      <c r="N70" s="8"/>
      <c r="O70" s="8"/>
      <c r="P70" s="8"/>
      <c r="Q70" s="8"/>
      <c r="R70" s="8"/>
      <c r="S70" s="8"/>
    </row>
    <row r="71" spans="1:19" x14ac:dyDescent="0.2">
      <c r="I71" s="9"/>
      <c r="J71" s="9"/>
      <c r="K71" s="8"/>
      <c r="L71" s="8"/>
      <c r="M71" s="8"/>
      <c r="N71" s="8"/>
      <c r="O71" s="8"/>
      <c r="P71" s="8"/>
      <c r="Q71" s="8"/>
      <c r="R71" s="8"/>
      <c r="S71" s="8"/>
    </row>
    <row r="72" spans="1:19" x14ac:dyDescent="0.2">
      <c r="A72" s="11"/>
      <c r="B72" s="10"/>
      <c r="C72" s="10"/>
      <c r="D72" s="10"/>
      <c r="E72" s="10"/>
      <c r="F72" s="10"/>
      <c r="G72" s="10"/>
      <c r="H72" s="10"/>
      <c r="I72" s="9"/>
      <c r="J72" s="9"/>
      <c r="K72" s="7"/>
      <c r="L72" s="7"/>
      <c r="M72" s="7"/>
      <c r="N72" s="7"/>
      <c r="O72" s="7"/>
      <c r="P72" s="7"/>
      <c r="Q72" s="7"/>
      <c r="R72" s="7"/>
      <c r="S72" s="7"/>
    </row>
    <row r="73" spans="1:19" x14ac:dyDescent="0.2">
      <c r="A73" s="11"/>
      <c r="B73" s="10"/>
      <c r="C73" s="10"/>
      <c r="D73" s="10"/>
      <c r="E73" s="10"/>
      <c r="F73" s="10"/>
      <c r="G73" s="10"/>
      <c r="H73" s="10"/>
      <c r="I73" s="9"/>
      <c r="J73" s="9"/>
      <c r="K73" s="7"/>
      <c r="L73" s="7"/>
      <c r="M73" s="7"/>
      <c r="N73" s="7"/>
      <c r="O73" s="7"/>
      <c r="P73" s="7"/>
      <c r="Q73" s="7"/>
      <c r="R73" s="7"/>
      <c r="S73" s="7"/>
    </row>
    <row r="74" spans="1:19" x14ac:dyDescent="0.2">
      <c r="A74" s="11"/>
      <c r="B74" s="10"/>
      <c r="C74" s="10"/>
      <c r="D74" s="10"/>
      <c r="E74" s="10"/>
      <c r="F74" s="10"/>
      <c r="G74" s="10"/>
      <c r="H74" s="10"/>
      <c r="I74" s="9"/>
      <c r="J74" s="9"/>
      <c r="K74" s="7"/>
      <c r="L74" s="7"/>
      <c r="M74" s="7"/>
      <c r="N74" s="7"/>
      <c r="O74" s="7"/>
      <c r="P74" s="7"/>
      <c r="Q74" s="7"/>
      <c r="R74" s="7"/>
      <c r="S74" s="7"/>
    </row>
    <row r="75" spans="1:19" x14ac:dyDescent="0.2">
      <c r="A75" s="11"/>
      <c r="B75" s="10"/>
      <c r="C75" s="10"/>
      <c r="D75" s="10"/>
      <c r="E75" s="10"/>
      <c r="F75" s="10"/>
      <c r="G75" s="10"/>
      <c r="H75" s="10"/>
      <c r="I75" s="9"/>
      <c r="J75" s="9"/>
      <c r="K75" s="7"/>
      <c r="L75" s="7"/>
      <c r="M75" s="7"/>
      <c r="N75" s="7"/>
      <c r="O75" s="7"/>
      <c r="P75" s="7"/>
      <c r="Q75" s="7"/>
      <c r="R75" s="7"/>
      <c r="S75" s="7"/>
    </row>
    <row r="76" spans="1:19" x14ac:dyDescent="0.2">
      <c r="A76" s="11"/>
      <c r="B76" s="10"/>
      <c r="C76" s="10"/>
      <c r="D76" s="10"/>
      <c r="E76" s="10"/>
      <c r="F76" s="10"/>
      <c r="G76" s="10"/>
      <c r="H76" s="10"/>
      <c r="I76" s="9"/>
      <c r="J76" s="9"/>
      <c r="K76" s="7"/>
      <c r="L76" s="7"/>
      <c r="M76" s="7"/>
      <c r="N76" s="7"/>
      <c r="O76" s="7"/>
      <c r="P76" s="7"/>
      <c r="Q76" s="7"/>
      <c r="R76" s="7"/>
      <c r="S76" s="7"/>
    </row>
    <row r="77" spans="1:19" x14ac:dyDescent="0.2">
      <c r="A77" s="11"/>
      <c r="B77" s="10"/>
      <c r="C77" s="10"/>
      <c r="D77" s="10"/>
      <c r="E77" s="10"/>
      <c r="F77" s="10"/>
      <c r="G77" s="10"/>
      <c r="H77" s="10"/>
      <c r="I77" s="9"/>
      <c r="J77" s="9"/>
      <c r="K77" s="7"/>
      <c r="L77" s="7"/>
      <c r="M77" s="7"/>
      <c r="N77" s="7"/>
      <c r="O77" s="7"/>
      <c r="P77" s="7"/>
      <c r="Q77" s="7"/>
      <c r="R77" s="7"/>
      <c r="S77" s="7"/>
    </row>
    <row r="78" spans="1:19" x14ac:dyDescent="0.2">
      <c r="A78" s="11"/>
      <c r="B78" s="10"/>
      <c r="C78" s="10"/>
      <c r="D78" s="10"/>
      <c r="E78" s="10"/>
      <c r="F78" s="10"/>
      <c r="G78" s="10"/>
      <c r="H78" s="10"/>
      <c r="I78" s="9"/>
      <c r="J78" s="9"/>
      <c r="K78" s="7"/>
      <c r="L78" s="7"/>
      <c r="M78" s="7"/>
      <c r="N78" s="7"/>
      <c r="O78" s="7"/>
      <c r="P78" s="7"/>
      <c r="Q78" s="7"/>
      <c r="R78" s="7"/>
      <c r="S78" s="7"/>
    </row>
    <row r="79" spans="1:19" x14ac:dyDescent="0.2">
      <c r="A79" s="11"/>
      <c r="B79" s="10"/>
      <c r="C79" s="10"/>
      <c r="D79" s="10"/>
      <c r="E79" s="10"/>
      <c r="F79" s="10"/>
      <c r="G79" s="10"/>
      <c r="H79" s="10"/>
      <c r="I79" s="9"/>
      <c r="J79" s="9"/>
      <c r="K79" s="7"/>
      <c r="L79" s="7"/>
      <c r="M79" s="7"/>
      <c r="N79" s="7"/>
      <c r="O79" s="7"/>
      <c r="P79" s="7"/>
      <c r="Q79" s="7"/>
      <c r="R79" s="7"/>
      <c r="S79" s="7"/>
    </row>
    <row r="80" spans="1:19" x14ac:dyDescent="0.2">
      <c r="A80" s="11"/>
      <c r="B80" s="10"/>
      <c r="C80" s="10"/>
      <c r="D80" s="10"/>
      <c r="E80" s="10"/>
      <c r="F80" s="10"/>
      <c r="G80" s="10"/>
      <c r="H80" s="10"/>
      <c r="I80" s="9"/>
      <c r="J80" s="9"/>
      <c r="K80" s="7"/>
      <c r="L80" s="7"/>
      <c r="M80" s="7"/>
      <c r="N80" s="7"/>
      <c r="O80" s="7"/>
      <c r="P80" s="7"/>
      <c r="Q80" s="7"/>
      <c r="R80" s="7"/>
      <c r="S80" s="7"/>
    </row>
    <row r="81" spans="1:19" x14ac:dyDescent="0.2">
      <c r="A81" s="11"/>
      <c r="B81" s="10"/>
      <c r="C81" s="10"/>
      <c r="D81" s="10"/>
      <c r="E81" s="10"/>
      <c r="F81" s="10"/>
      <c r="G81" s="10"/>
      <c r="H81" s="10"/>
      <c r="I81" s="9"/>
      <c r="J81" s="9"/>
      <c r="K81" s="7"/>
      <c r="L81" s="7"/>
      <c r="M81" s="7"/>
      <c r="N81" s="7"/>
      <c r="O81" s="7"/>
      <c r="P81" s="7"/>
      <c r="Q81" s="7"/>
      <c r="R81" s="7"/>
      <c r="S81" s="7"/>
    </row>
    <row r="82" spans="1:19" x14ac:dyDescent="0.2">
      <c r="A82" s="11"/>
      <c r="B82" s="10"/>
      <c r="C82" s="7"/>
      <c r="D82" s="7"/>
      <c r="E82" s="7"/>
      <c r="F82" s="7"/>
      <c r="G82" s="7"/>
      <c r="H82" s="7"/>
      <c r="I82" s="9"/>
      <c r="J82" s="9"/>
      <c r="K82" s="7"/>
      <c r="L82" s="7"/>
      <c r="M82" s="7"/>
      <c r="N82" s="7"/>
      <c r="O82" s="7"/>
      <c r="P82" s="7"/>
      <c r="Q82" s="7"/>
      <c r="R82" s="7"/>
      <c r="S82" s="7"/>
    </row>
    <row r="83" spans="1:19" x14ac:dyDescent="0.2">
      <c r="A83" s="11"/>
      <c r="B83" s="10"/>
      <c r="C83" s="7"/>
      <c r="D83" s="7"/>
      <c r="E83" s="7"/>
      <c r="F83" s="7"/>
      <c r="G83" s="7"/>
      <c r="H83" s="7"/>
      <c r="I83" s="9"/>
      <c r="J83" s="9"/>
      <c r="K83" s="7"/>
      <c r="L83" s="7"/>
      <c r="M83" s="7"/>
      <c r="N83" s="7"/>
      <c r="O83" s="7"/>
      <c r="P83" s="7"/>
      <c r="Q83" s="7"/>
      <c r="R83" s="7"/>
      <c r="S83" s="7"/>
    </row>
    <row r="84" spans="1:19" x14ac:dyDescent="0.2">
      <c r="A84" s="11"/>
      <c r="B84" s="10"/>
      <c r="C84" s="7"/>
      <c r="D84" s="7"/>
      <c r="E84" s="7"/>
      <c r="F84" s="7"/>
      <c r="G84" s="7"/>
      <c r="H84" s="7"/>
      <c r="I84" s="9"/>
      <c r="J84" s="9"/>
      <c r="K84" s="7"/>
      <c r="L84" s="7"/>
      <c r="M84" s="7"/>
      <c r="N84" s="7"/>
      <c r="O84" s="7"/>
      <c r="P84" s="7"/>
      <c r="Q84" s="7"/>
      <c r="R84" s="7"/>
      <c r="S84" s="7"/>
    </row>
    <row r="85" spans="1:19" x14ac:dyDescent="0.2">
      <c r="A85" s="11"/>
      <c r="B85" s="10"/>
      <c r="C85" s="7"/>
      <c r="D85" s="7"/>
      <c r="E85" s="7"/>
      <c r="F85" s="7"/>
      <c r="G85" s="7"/>
      <c r="H85" s="7"/>
      <c r="I85" s="9"/>
      <c r="J85" s="9"/>
      <c r="K85" s="7"/>
      <c r="L85" s="7"/>
      <c r="M85" s="7"/>
      <c r="N85" s="7"/>
      <c r="O85" s="7"/>
      <c r="P85" s="7"/>
      <c r="Q85" s="7"/>
      <c r="R85" s="7"/>
      <c r="S85" s="7"/>
    </row>
    <row r="86" spans="1:19" x14ac:dyDescent="0.2">
      <c r="A86" s="11"/>
      <c r="B86" s="10"/>
      <c r="C86" s="7"/>
      <c r="D86" s="7"/>
      <c r="E86" s="7"/>
      <c r="F86" s="7"/>
      <c r="G86" s="7"/>
      <c r="H86" s="7"/>
      <c r="I86" s="9"/>
      <c r="J86" s="9"/>
      <c r="K86" s="7"/>
      <c r="L86" s="7"/>
      <c r="M86" s="7"/>
      <c r="N86" s="7"/>
      <c r="O86" s="7"/>
      <c r="P86" s="7"/>
      <c r="Q86" s="7"/>
      <c r="R86" s="7"/>
      <c r="S86" s="7"/>
    </row>
    <row r="87" spans="1:19" x14ac:dyDescent="0.2">
      <c r="A87" s="11"/>
      <c r="B87" s="10"/>
      <c r="C87" s="7"/>
      <c r="D87" s="7"/>
      <c r="E87" s="7"/>
      <c r="F87" s="7"/>
      <c r="G87" s="7"/>
      <c r="H87" s="7"/>
      <c r="I87" s="9"/>
      <c r="J87" s="9"/>
      <c r="K87" s="7"/>
      <c r="L87" s="7"/>
      <c r="M87" s="7"/>
      <c r="N87" s="7"/>
      <c r="O87" s="7"/>
      <c r="P87" s="7"/>
      <c r="Q87" s="7"/>
      <c r="R87" s="7"/>
      <c r="S87" s="7"/>
    </row>
    <row r="88" spans="1:19" x14ac:dyDescent="0.2">
      <c r="A88" s="11"/>
      <c r="B88" s="10"/>
      <c r="C88" s="7"/>
      <c r="D88" s="7"/>
      <c r="E88" s="7"/>
      <c r="F88" s="7"/>
      <c r="G88" s="7"/>
      <c r="H88" s="7"/>
      <c r="I88" s="9"/>
      <c r="J88" s="9"/>
      <c r="K88" s="7"/>
      <c r="L88" s="7"/>
      <c r="M88" s="7"/>
      <c r="N88" s="7"/>
      <c r="O88" s="7"/>
      <c r="P88" s="7"/>
      <c r="Q88" s="7"/>
      <c r="R88" s="7"/>
      <c r="S88" s="7"/>
    </row>
    <row r="89" spans="1:19" x14ac:dyDescent="0.2">
      <c r="A89" s="11"/>
      <c r="B89" s="10"/>
      <c r="C89" s="7"/>
      <c r="D89" s="7"/>
      <c r="E89" s="7"/>
      <c r="F89" s="7"/>
      <c r="G89" s="7"/>
      <c r="H89" s="7"/>
      <c r="I89" s="9"/>
      <c r="J89" s="9"/>
      <c r="K89" s="7"/>
      <c r="L89" s="7"/>
      <c r="M89" s="7"/>
      <c r="N89" s="7"/>
      <c r="O89" s="7"/>
      <c r="P89" s="7"/>
      <c r="Q89" s="7"/>
      <c r="R89" s="7"/>
      <c r="S89" s="7"/>
    </row>
    <row r="90" spans="1:19" x14ac:dyDescent="0.2">
      <c r="A90" s="11"/>
      <c r="B90" s="10"/>
      <c r="C90" s="7"/>
      <c r="D90" s="7"/>
      <c r="E90" s="7"/>
      <c r="F90" s="7"/>
      <c r="G90" s="7"/>
      <c r="H90" s="7"/>
      <c r="I90" s="9"/>
      <c r="J90" s="9"/>
      <c r="K90" s="7"/>
      <c r="L90" s="7"/>
      <c r="M90" s="7"/>
      <c r="N90" s="7"/>
      <c r="O90" s="7"/>
      <c r="P90" s="7"/>
      <c r="Q90" s="7"/>
      <c r="R90" s="7"/>
      <c r="S90" s="7"/>
    </row>
    <row r="91" spans="1:19" x14ac:dyDescent="0.2">
      <c r="A91" s="11"/>
      <c r="B91" s="10"/>
      <c r="C91" s="7"/>
      <c r="D91" s="7"/>
      <c r="E91" s="7"/>
      <c r="F91" s="7"/>
      <c r="G91" s="7"/>
      <c r="H91" s="7"/>
      <c r="I91" s="9"/>
      <c r="J91" s="9"/>
      <c r="K91" s="7"/>
      <c r="L91" s="7"/>
      <c r="M91" s="7"/>
      <c r="N91" s="7"/>
      <c r="O91" s="7"/>
      <c r="P91" s="7"/>
      <c r="Q91" s="7"/>
      <c r="R91" s="7"/>
      <c r="S91" s="7"/>
    </row>
    <row r="92" spans="1:19" x14ac:dyDescent="0.2">
      <c r="A92" s="11"/>
      <c r="B92" s="10"/>
      <c r="C92" s="7"/>
      <c r="D92" s="7"/>
      <c r="E92" s="7"/>
      <c r="F92" s="7"/>
      <c r="G92" s="7"/>
      <c r="H92" s="7"/>
      <c r="I92" s="9"/>
      <c r="J92" s="9"/>
      <c r="K92" s="7"/>
      <c r="L92" s="7"/>
      <c r="M92" s="7"/>
      <c r="N92" s="7"/>
      <c r="O92" s="7"/>
      <c r="P92" s="7"/>
      <c r="Q92" s="7"/>
      <c r="R92" s="7"/>
      <c r="S92" s="7"/>
    </row>
    <row r="93" spans="1:19" x14ac:dyDescent="0.2">
      <c r="A93" s="11"/>
      <c r="B93" s="10"/>
      <c r="C93" s="7"/>
      <c r="D93" s="7"/>
      <c r="E93" s="7"/>
      <c r="F93" s="7"/>
      <c r="G93" s="7"/>
      <c r="H93" s="7"/>
      <c r="I93" s="9"/>
      <c r="J93" s="9"/>
      <c r="K93" s="7"/>
      <c r="L93" s="7"/>
      <c r="M93" s="7"/>
      <c r="N93" s="7"/>
      <c r="O93" s="7"/>
      <c r="P93" s="7"/>
      <c r="Q93" s="7"/>
      <c r="R93" s="7"/>
      <c r="S93" s="7"/>
    </row>
    <row r="94" spans="1:19" x14ac:dyDescent="0.2">
      <c r="A94" s="11"/>
      <c r="B94" s="10"/>
      <c r="C94" s="7"/>
      <c r="D94" s="7"/>
      <c r="E94" s="7"/>
      <c r="F94" s="7"/>
      <c r="G94" s="7"/>
      <c r="H94" s="7"/>
      <c r="I94" s="9"/>
      <c r="J94" s="9"/>
      <c r="K94" s="7"/>
      <c r="L94" s="7"/>
      <c r="M94" s="7"/>
      <c r="N94" s="7"/>
      <c r="O94" s="7"/>
      <c r="P94" s="7"/>
      <c r="Q94" s="7"/>
      <c r="R94" s="7"/>
      <c r="S94" s="7"/>
    </row>
    <row r="95" spans="1:19" x14ac:dyDescent="0.2">
      <c r="A95" s="11"/>
      <c r="B95" s="10"/>
      <c r="C95" s="7"/>
      <c r="D95" s="7"/>
      <c r="E95" s="7"/>
      <c r="F95" s="7"/>
      <c r="G95" s="7"/>
      <c r="H95" s="7"/>
      <c r="I95" s="9"/>
      <c r="J95" s="9"/>
      <c r="K95" s="7"/>
      <c r="L95" s="7"/>
      <c r="M95" s="7"/>
      <c r="N95" s="7"/>
      <c r="O95" s="7"/>
      <c r="P95" s="7"/>
      <c r="Q95" s="7"/>
      <c r="R95" s="7"/>
      <c r="S95" s="7"/>
    </row>
    <row r="96" spans="1:19" x14ac:dyDescent="0.2">
      <c r="A96" s="11"/>
      <c r="B96" s="10"/>
      <c r="C96" s="7"/>
      <c r="D96" s="7"/>
      <c r="E96" s="7"/>
      <c r="F96" s="7"/>
      <c r="G96" s="7"/>
      <c r="H96" s="7"/>
      <c r="I96" s="9"/>
      <c r="J96" s="9"/>
      <c r="K96" s="7"/>
      <c r="L96" s="7"/>
      <c r="M96" s="7"/>
      <c r="N96" s="7"/>
      <c r="O96" s="7"/>
      <c r="P96" s="7"/>
      <c r="Q96" s="7"/>
      <c r="R96" s="7"/>
      <c r="S96" s="7"/>
    </row>
    <row r="97" spans="1:19" x14ac:dyDescent="0.2">
      <c r="A97" s="11"/>
      <c r="B97" s="10"/>
      <c r="C97" s="7"/>
      <c r="D97" s="7"/>
      <c r="E97" s="7"/>
      <c r="F97" s="7"/>
      <c r="G97" s="7"/>
      <c r="H97" s="7"/>
      <c r="I97" s="9"/>
      <c r="J97" s="9"/>
      <c r="K97" s="7"/>
      <c r="L97" s="7"/>
      <c r="M97" s="7"/>
      <c r="N97" s="7"/>
      <c r="O97" s="7"/>
      <c r="P97" s="7"/>
      <c r="Q97" s="7"/>
      <c r="R97" s="7"/>
      <c r="S97" s="7"/>
    </row>
    <row r="98" spans="1:19" x14ac:dyDescent="0.2">
      <c r="A98" s="11"/>
      <c r="B98" s="10"/>
      <c r="C98" s="7"/>
      <c r="D98" s="7"/>
      <c r="E98" s="7"/>
      <c r="F98" s="7"/>
      <c r="G98" s="7"/>
      <c r="H98" s="7"/>
      <c r="I98" s="9"/>
      <c r="J98" s="9"/>
      <c r="K98" s="7"/>
      <c r="L98" s="7"/>
      <c r="M98" s="7"/>
      <c r="N98" s="7"/>
      <c r="O98" s="7"/>
      <c r="P98" s="7"/>
      <c r="Q98" s="7"/>
      <c r="R98" s="7"/>
      <c r="S98" s="7"/>
    </row>
    <row r="99" spans="1:19" x14ac:dyDescent="0.2">
      <c r="A99" s="11"/>
      <c r="B99" s="10"/>
      <c r="C99" s="7"/>
      <c r="D99" s="7"/>
      <c r="E99" s="7"/>
      <c r="F99" s="7"/>
      <c r="G99" s="7"/>
      <c r="H99" s="7"/>
      <c r="I99" s="9"/>
      <c r="J99" s="9"/>
      <c r="K99" s="7"/>
      <c r="L99" s="7"/>
      <c r="M99" s="7"/>
      <c r="N99" s="7"/>
      <c r="O99" s="7"/>
      <c r="P99" s="7"/>
      <c r="Q99" s="7"/>
      <c r="R99" s="7"/>
      <c r="S99" s="7"/>
    </row>
    <row r="100" spans="1:19" x14ac:dyDescent="0.2">
      <c r="A100" s="11"/>
      <c r="B100" s="10"/>
      <c r="C100" s="7"/>
      <c r="D100" s="7"/>
      <c r="E100" s="7"/>
      <c r="F100" s="7"/>
      <c r="G100" s="7"/>
      <c r="H100" s="7"/>
      <c r="I100" s="9"/>
      <c r="J100" s="9"/>
      <c r="K100" s="7"/>
      <c r="L100" s="7"/>
      <c r="M100" s="7"/>
      <c r="N100" s="7"/>
      <c r="O100" s="7"/>
      <c r="P100" s="7"/>
      <c r="Q100" s="7"/>
      <c r="R100" s="7"/>
      <c r="S100" s="7"/>
    </row>
    <row r="101" spans="1:19" x14ac:dyDescent="0.2">
      <c r="A101" s="11"/>
      <c r="B101" s="10"/>
      <c r="C101" s="7"/>
      <c r="D101" s="7"/>
      <c r="E101" s="7"/>
      <c r="F101" s="7"/>
      <c r="G101" s="7"/>
      <c r="H101" s="7"/>
      <c r="I101" s="9"/>
      <c r="J101" s="9"/>
      <c r="K101" s="7"/>
      <c r="L101" s="7"/>
      <c r="M101" s="7"/>
      <c r="N101" s="7"/>
      <c r="O101" s="7"/>
      <c r="P101" s="7"/>
      <c r="Q101" s="7"/>
      <c r="R101" s="7"/>
      <c r="S101" s="7"/>
    </row>
    <row r="102" spans="1:19" x14ac:dyDescent="0.2">
      <c r="A102" s="11"/>
      <c r="B102" s="10"/>
      <c r="C102" s="7"/>
      <c r="D102" s="7"/>
      <c r="E102" s="7"/>
      <c r="F102" s="7"/>
      <c r="G102" s="7"/>
      <c r="H102" s="7"/>
      <c r="I102" s="9"/>
      <c r="J102" s="9"/>
      <c r="K102" s="7"/>
      <c r="L102" s="7"/>
      <c r="M102" s="7"/>
      <c r="N102" s="7"/>
      <c r="O102" s="7"/>
      <c r="P102" s="7"/>
      <c r="Q102" s="7"/>
      <c r="R102" s="7"/>
      <c r="S102" s="7"/>
    </row>
    <row r="103" spans="1:19" x14ac:dyDescent="0.2">
      <c r="A103" s="11"/>
      <c r="B103" s="10"/>
      <c r="C103" s="7"/>
      <c r="D103" s="7"/>
      <c r="E103" s="7"/>
      <c r="F103" s="7"/>
      <c r="G103" s="7"/>
      <c r="H103" s="7"/>
      <c r="I103" s="9"/>
      <c r="J103" s="9"/>
      <c r="K103" s="7"/>
      <c r="L103" s="7"/>
      <c r="M103" s="7"/>
      <c r="N103" s="7"/>
      <c r="O103" s="7"/>
      <c r="P103" s="7"/>
      <c r="Q103" s="7"/>
      <c r="R103" s="7"/>
      <c r="S103" s="7"/>
    </row>
    <row r="104" spans="1:19" x14ac:dyDescent="0.2">
      <c r="A104" s="11"/>
      <c r="B104" s="10"/>
      <c r="C104" s="7"/>
      <c r="D104" s="7"/>
      <c r="E104" s="7"/>
      <c r="F104" s="7"/>
      <c r="G104" s="7"/>
      <c r="H104" s="7"/>
      <c r="I104" s="9"/>
      <c r="J104" s="9"/>
      <c r="K104" s="7"/>
      <c r="L104" s="7"/>
      <c r="M104" s="7"/>
      <c r="N104" s="7"/>
      <c r="O104" s="7"/>
      <c r="P104" s="7"/>
      <c r="Q104" s="7"/>
      <c r="R104" s="7"/>
      <c r="S104" s="7"/>
    </row>
    <row r="105" spans="1:19" x14ac:dyDescent="0.2">
      <c r="A105" s="11"/>
      <c r="B105" s="10"/>
      <c r="C105" s="7"/>
      <c r="D105" s="7"/>
      <c r="E105" s="7"/>
      <c r="F105" s="7"/>
      <c r="G105" s="7"/>
      <c r="H105" s="7"/>
      <c r="I105" s="9"/>
      <c r="J105" s="9"/>
      <c r="K105" s="7"/>
      <c r="L105" s="7"/>
      <c r="M105" s="7"/>
      <c r="N105" s="7"/>
      <c r="O105" s="7"/>
      <c r="P105" s="7"/>
      <c r="Q105" s="7"/>
      <c r="R105" s="7"/>
      <c r="S105" s="7"/>
    </row>
    <row r="106" spans="1:19" x14ac:dyDescent="0.2">
      <c r="A106" s="11"/>
      <c r="B106" s="10"/>
      <c r="C106" s="7"/>
      <c r="D106" s="7"/>
      <c r="E106" s="7"/>
      <c r="F106" s="7"/>
      <c r="G106" s="7"/>
      <c r="H106" s="7"/>
      <c r="I106" s="9"/>
      <c r="J106" s="9"/>
      <c r="K106" s="7"/>
      <c r="L106" s="7"/>
      <c r="M106" s="7"/>
      <c r="N106" s="7"/>
      <c r="O106" s="7"/>
      <c r="P106" s="7"/>
      <c r="Q106" s="7"/>
      <c r="R106" s="7"/>
      <c r="S106" s="7"/>
    </row>
    <row r="107" spans="1:19" x14ac:dyDescent="0.2">
      <c r="A107" s="11"/>
      <c r="B107" s="10"/>
      <c r="C107" s="7"/>
      <c r="D107" s="7"/>
      <c r="E107" s="7"/>
      <c r="F107" s="7"/>
      <c r="G107" s="7"/>
      <c r="H107" s="7"/>
      <c r="I107" s="9"/>
      <c r="J107" s="9"/>
      <c r="K107" s="7"/>
      <c r="L107" s="7"/>
      <c r="M107" s="7"/>
      <c r="N107" s="7"/>
      <c r="O107" s="7"/>
      <c r="P107" s="7"/>
      <c r="Q107" s="7"/>
      <c r="R107" s="7"/>
      <c r="S107" s="7"/>
    </row>
    <row r="108" spans="1:19" x14ac:dyDescent="0.2">
      <c r="A108" s="11"/>
      <c r="B108" s="10"/>
      <c r="C108" s="7"/>
      <c r="D108" s="7"/>
      <c r="E108" s="7"/>
      <c r="F108" s="7"/>
      <c r="G108" s="7"/>
      <c r="H108" s="7"/>
      <c r="I108" s="9"/>
      <c r="J108" s="9"/>
      <c r="K108" s="7"/>
      <c r="L108" s="7"/>
      <c r="M108" s="7"/>
      <c r="N108" s="7"/>
      <c r="O108" s="7"/>
      <c r="P108" s="7"/>
      <c r="Q108" s="7"/>
      <c r="R108" s="7"/>
      <c r="S108" s="7"/>
    </row>
    <row r="109" spans="1:19" x14ac:dyDescent="0.2">
      <c r="A109" s="11"/>
      <c r="B109" s="10"/>
      <c r="C109" s="7"/>
      <c r="D109" s="7"/>
      <c r="E109" s="7"/>
      <c r="F109" s="7"/>
      <c r="G109" s="7"/>
      <c r="H109" s="7"/>
      <c r="I109" s="9"/>
      <c r="J109" s="9"/>
      <c r="K109" s="7"/>
      <c r="L109" s="7"/>
      <c r="M109" s="7"/>
      <c r="N109" s="7"/>
      <c r="O109" s="7"/>
      <c r="P109" s="7"/>
      <c r="Q109" s="7"/>
      <c r="R109" s="7"/>
      <c r="S109" s="7"/>
    </row>
    <row r="110" spans="1:19" x14ac:dyDescent="0.2">
      <c r="A110" s="11"/>
      <c r="B110" s="10"/>
      <c r="C110" s="7"/>
      <c r="D110" s="7"/>
      <c r="E110" s="7"/>
      <c r="F110" s="7"/>
      <c r="G110" s="7"/>
      <c r="H110" s="7"/>
      <c r="I110" s="9"/>
      <c r="J110" s="9"/>
      <c r="K110" s="7"/>
      <c r="L110" s="7"/>
      <c r="M110" s="7"/>
      <c r="N110" s="7"/>
      <c r="O110" s="7"/>
      <c r="P110" s="7"/>
      <c r="Q110" s="7"/>
      <c r="R110" s="7"/>
      <c r="S110" s="7"/>
    </row>
    <row r="111" spans="1:19" x14ac:dyDescent="0.2">
      <c r="A111" s="11"/>
      <c r="B111" s="10"/>
      <c r="C111" s="7"/>
      <c r="D111" s="7"/>
      <c r="E111" s="7"/>
      <c r="F111" s="7"/>
      <c r="G111" s="7"/>
      <c r="H111" s="7"/>
      <c r="I111" s="9"/>
      <c r="J111" s="9"/>
      <c r="K111" s="7"/>
      <c r="L111" s="7"/>
      <c r="M111" s="7"/>
      <c r="N111" s="7"/>
      <c r="O111" s="7"/>
      <c r="P111" s="7"/>
      <c r="Q111" s="7"/>
      <c r="R111" s="7"/>
      <c r="S111" s="7"/>
    </row>
    <row r="112" spans="1:19" x14ac:dyDescent="0.2">
      <c r="A112" s="11"/>
      <c r="B112" s="10"/>
      <c r="C112" s="7"/>
      <c r="D112" s="7"/>
      <c r="E112" s="7"/>
      <c r="F112" s="7"/>
      <c r="G112" s="7"/>
      <c r="H112" s="7"/>
      <c r="I112" s="9"/>
      <c r="J112" s="9"/>
      <c r="K112" s="7"/>
      <c r="L112" s="7"/>
      <c r="M112" s="7"/>
      <c r="N112" s="7"/>
      <c r="O112" s="7"/>
      <c r="P112" s="7"/>
      <c r="Q112" s="7"/>
      <c r="R112" s="7"/>
      <c r="S112" s="7"/>
    </row>
    <row r="113" spans="1:19" x14ac:dyDescent="0.2">
      <c r="A113" s="11"/>
      <c r="B113" s="10"/>
      <c r="C113" s="7"/>
      <c r="D113" s="7"/>
      <c r="E113" s="7"/>
      <c r="F113" s="7"/>
      <c r="G113" s="7"/>
      <c r="H113" s="7"/>
      <c r="I113" s="9"/>
      <c r="J113" s="9"/>
      <c r="K113" s="7"/>
      <c r="L113" s="7"/>
      <c r="M113" s="7"/>
      <c r="N113" s="7"/>
      <c r="O113" s="7"/>
      <c r="P113" s="7"/>
      <c r="Q113" s="7"/>
      <c r="R113" s="7"/>
      <c r="S113" s="7"/>
    </row>
    <row r="114" spans="1:19" x14ac:dyDescent="0.2">
      <c r="A114" s="11"/>
      <c r="B114" s="10"/>
      <c r="C114" s="7"/>
      <c r="D114" s="7"/>
      <c r="E114" s="7"/>
      <c r="F114" s="7"/>
      <c r="G114" s="7"/>
      <c r="H114" s="7"/>
      <c r="I114" s="9"/>
      <c r="J114" s="9"/>
      <c r="K114" s="7"/>
      <c r="L114" s="7"/>
      <c r="M114" s="7"/>
      <c r="N114" s="7"/>
      <c r="O114" s="7"/>
      <c r="P114" s="7"/>
      <c r="Q114" s="7"/>
      <c r="R114" s="7"/>
      <c r="S114" s="7"/>
    </row>
    <row r="115" spans="1:19" x14ac:dyDescent="0.2">
      <c r="A115" s="11"/>
      <c r="B115" s="10"/>
      <c r="C115" s="7"/>
      <c r="D115" s="7"/>
      <c r="E115" s="7"/>
      <c r="F115" s="7"/>
      <c r="G115" s="7"/>
      <c r="H115" s="7"/>
      <c r="I115" s="9"/>
      <c r="J115" s="9"/>
      <c r="K115" s="7"/>
      <c r="L115" s="7"/>
      <c r="M115" s="7"/>
      <c r="N115" s="7"/>
      <c r="O115" s="7"/>
      <c r="P115" s="7"/>
      <c r="Q115" s="7"/>
      <c r="R115" s="7"/>
      <c r="S115" s="7"/>
    </row>
    <row r="116" spans="1:19" x14ac:dyDescent="0.2">
      <c r="A116" s="11"/>
      <c r="B116" s="10"/>
      <c r="C116" s="7"/>
      <c r="D116" s="7"/>
      <c r="E116" s="7"/>
      <c r="F116" s="7"/>
      <c r="G116" s="7"/>
      <c r="H116" s="7"/>
      <c r="I116" s="9"/>
      <c r="J116" s="9"/>
      <c r="K116" s="7"/>
      <c r="L116" s="7"/>
      <c r="M116" s="7"/>
      <c r="N116" s="7"/>
      <c r="O116" s="7"/>
      <c r="P116" s="7"/>
      <c r="Q116" s="7"/>
      <c r="R116" s="7"/>
      <c r="S116" s="7"/>
    </row>
    <row r="117" spans="1:19" x14ac:dyDescent="0.2">
      <c r="A117" s="11"/>
      <c r="B117" s="10"/>
      <c r="C117" s="7"/>
      <c r="D117" s="7"/>
      <c r="E117" s="7"/>
      <c r="F117" s="7"/>
      <c r="G117" s="7"/>
      <c r="H117" s="7"/>
      <c r="I117" s="9"/>
      <c r="J117" s="9"/>
      <c r="K117" s="7"/>
      <c r="L117" s="7"/>
      <c r="M117" s="7"/>
      <c r="N117" s="7"/>
      <c r="O117" s="7"/>
      <c r="P117" s="7"/>
      <c r="Q117" s="7"/>
      <c r="R117" s="7"/>
      <c r="S117" s="7"/>
    </row>
    <row r="118" spans="1:19" x14ac:dyDescent="0.2">
      <c r="A118" s="11"/>
      <c r="B118" s="10"/>
      <c r="C118" s="7"/>
      <c r="D118" s="7"/>
      <c r="E118" s="7"/>
      <c r="F118" s="7"/>
      <c r="G118" s="7"/>
      <c r="H118" s="7"/>
      <c r="I118" s="9"/>
      <c r="J118" s="9"/>
      <c r="K118" s="7"/>
      <c r="L118" s="7"/>
      <c r="M118" s="7"/>
      <c r="N118" s="7"/>
      <c r="O118" s="7"/>
      <c r="P118" s="7"/>
      <c r="Q118" s="7"/>
      <c r="R118" s="7"/>
      <c r="S118" s="7"/>
    </row>
    <row r="119" spans="1:19" x14ac:dyDescent="0.2">
      <c r="A119" s="11"/>
      <c r="B119" s="10"/>
      <c r="C119" s="7"/>
      <c r="D119" s="7"/>
      <c r="E119" s="7"/>
      <c r="F119" s="7"/>
      <c r="G119" s="7"/>
      <c r="H119" s="7"/>
      <c r="I119" s="9"/>
      <c r="J119" s="9"/>
      <c r="K119" s="7"/>
      <c r="L119" s="7"/>
      <c r="M119" s="7"/>
      <c r="N119" s="7"/>
      <c r="O119" s="7"/>
      <c r="P119" s="7"/>
      <c r="Q119" s="7"/>
      <c r="R119" s="7"/>
      <c r="S119" s="7"/>
    </row>
    <row r="120" spans="1:19" x14ac:dyDescent="0.2">
      <c r="A120" s="11"/>
      <c r="B120" s="10"/>
      <c r="C120" s="7"/>
      <c r="D120" s="7"/>
      <c r="E120" s="7"/>
      <c r="F120" s="7"/>
      <c r="G120" s="7"/>
      <c r="H120" s="7"/>
      <c r="I120" s="9"/>
      <c r="J120" s="9"/>
      <c r="K120" s="7"/>
      <c r="L120" s="7"/>
      <c r="M120" s="7"/>
      <c r="N120" s="7"/>
      <c r="O120" s="7"/>
      <c r="P120" s="7"/>
      <c r="Q120" s="7"/>
      <c r="R120" s="7"/>
      <c r="S120" s="7"/>
    </row>
    <row r="121" spans="1:19" x14ac:dyDescent="0.2">
      <c r="A121" s="11"/>
      <c r="B121" s="10"/>
      <c r="C121" s="7"/>
      <c r="D121" s="7"/>
      <c r="E121" s="7"/>
      <c r="F121" s="7"/>
      <c r="G121" s="7"/>
      <c r="H121" s="7"/>
      <c r="I121" s="9"/>
      <c r="J121" s="9"/>
      <c r="K121" s="7"/>
      <c r="L121" s="7"/>
      <c r="M121" s="7"/>
      <c r="N121" s="7"/>
      <c r="O121" s="7"/>
      <c r="P121" s="7"/>
      <c r="Q121" s="7"/>
      <c r="R121" s="7"/>
      <c r="S121" s="7"/>
    </row>
    <row r="122" spans="1:19" x14ac:dyDescent="0.2">
      <c r="A122" s="11"/>
      <c r="B122" s="10"/>
      <c r="C122" s="7"/>
      <c r="D122" s="7"/>
      <c r="E122" s="7"/>
      <c r="F122" s="7"/>
      <c r="G122" s="7"/>
      <c r="H122" s="7"/>
      <c r="I122" s="9"/>
      <c r="J122" s="9"/>
      <c r="K122" s="7"/>
      <c r="L122" s="7"/>
      <c r="M122" s="7"/>
      <c r="N122" s="7"/>
      <c r="O122" s="7"/>
      <c r="P122" s="7"/>
      <c r="Q122" s="7"/>
      <c r="R122" s="7"/>
      <c r="S122" s="7"/>
    </row>
    <row r="123" spans="1:19" x14ac:dyDescent="0.2">
      <c r="A123" s="11"/>
      <c r="B123" s="10"/>
      <c r="C123" s="7"/>
      <c r="D123" s="7"/>
      <c r="E123" s="7"/>
      <c r="F123" s="7"/>
      <c r="G123" s="7"/>
      <c r="H123" s="7"/>
      <c r="I123" s="9"/>
      <c r="J123" s="9"/>
      <c r="K123" s="7"/>
      <c r="L123" s="7"/>
      <c r="M123" s="7"/>
      <c r="N123" s="7"/>
      <c r="O123" s="7"/>
      <c r="P123" s="7"/>
      <c r="Q123" s="7"/>
      <c r="R123" s="7"/>
      <c r="S123" s="7"/>
    </row>
    <row r="124" spans="1:19" x14ac:dyDescent="0.2">
      <c r="A124" s="11"/>
      <c r="B124" s="10"/>
      <c r="C124" s="7"/>
      <c r="D124" s="7"/>
      <c r="E124" s="7"/>
      <c r="F124" s="7"/>
      <c r="G124" s="7"/>
      <c r="H124" s="7"/>
      <c r="I124" s="9"/>
      <c r="J124" s="9"/>
      <c r="K124" s="7"/>
      <c r="L124" s="7"/>
      <c r="M124" s="7"/>
      <c r="N124" s="7"/>
      <c r="O124" s="7"/>
      <c r="P124" s="7"/>
      <c r="Q124" s="7"/>
      <c r="R124" s="7"/>
      <c r="S124" s="7"/>
    </row>
    <row r="125" spans="1:19" x14ac:dyDescent="0.2">
      <c r="A125" s="11"/>
      <c r="B125" s="10"/>
      <c r="C125" s="7"/>
      <c r="D125" s="7"/>
      <c r="E125" s="7"/>
      <c r="F125" s="7"/>
      <c r="G125" s="7"/>
      <c r="H125" s="7"/>
      <c r="I125" s="9"/>
      <c r="J125" s="9"/>
      <c r="K125" s="7"/>
      <c r="L125" s="7"/>
      <c r="M125" s="7"/>
      <c r="N125" s="7"/>
      <c r="O125" s="7"/>
      <c r="P125" s="7"/>
      <c r="Q125" s="7"/>
      <c r="R125" s="7"/>
      <c r="S125" s="7"/>
    </row>
    <row r="126" spans="1:19" x14ac:dyDescent="0.2">
      <c r="A126" s="11"/>
      <c r="B126" s="10"/>
      <c r="C126" s="7"/>
      <c r="D126" s="7"/>
      <c r="E126" s="7"/>
      <c r="F126" s="7"/>
      <c r="G126" s="7"/>
      <c r="H126" s="7"/>
      <c r="I126" s="9"/>
      <c r="J126" s="9"/>
      <c r="K126" s="7"/>
      <c r="L126" s="7"/>
      <c r="M126" s="7"/>
      <c r="N126" s="7"/>
      <c r="O126" s="7"/>
      <c r="P126" s="7"/>
      <c r="Q126" s="7"/>
      <c r="R126" s="7"/>
      <c r="S126" s="7"/>
    </row>
    <row r="127" spans="1:19" x14ac:dyDescent="0.2">
      <c r="A127" s="11"/>
      <c r="B127" s="10"/>
      <c r="C127" s="7"/>
      <c r="D127" s="7"/>
      <c r="E127" s="7"/>
      <c r="F127" s="7"/>
      <c r="G127" s="7"/>
      <c r="H127" s="7"/>
      <c r="I127" s="9"/>
      <c r="J127" s="9"/>
      <c r="K127" s="7"/>
      <c r="L127" s="7"/>
      <c r="M127" s="7"/>
      <c r="N127" s="7"/>
      <c r="O127" s="7"/>
      <c r="P127" s="7"/>
      <c r="Q127" s="7"/>
      <c r="R127" s="7"/>
      <c r="S127" s="7"/>
    </row>
    <row r="128" spans="1:19" x14ac:dyDescent="0.2">
      <c r="A128" s="11"/>
      <c r="B128" s="10"/>
      <c r="C128" s="7"/>
      <c r="D128" s="7"/>
      <c r="E128" s="7"/>
      <c r="F128" s="7"/>
      <c r="G128" s="7"/>
      <c r="H128" s="7"/>
      <c r="I128" s="9"/>
      <c r="J128" s="9"/>
      <c r="K128" s="7"/>
      <c r="L128" s="7"/>
      <c r="M128" s="7"/>
      <c r="N128" s="7"/>
      <c r="O128" s="7"/>
      <c r="P128" s="7"/>
      <c r="Q128" s="7"/>
      <c r="R128" s="7"/>
      <c r="S128" s="7"/>
    </row>
    <row r="129" spans="1:19" x14ac:dyDescent="0.2">
      <c r="A129" s="11"/>
      <c r="B129" s="10"/>
      <c r="C129" s="7"/>
      <c r="D129" s="7"/>
      <c r="E129" s="7"/>
      <c r="F129" s="7"/>
      <c r="G129" s="7"/>
      <c r="H129" s="7"/>
      <c r="I129" s="9"/>
      <c r="J129" s="9"/>
      <c r="K129" s="7"/>
      <c r="L129" s="7"/>
      <c r="M129" s="7"/>
      <c r="N129" s="7"/>
      <c r="O129" s="7"/>
      <c r="P129" s="7"/>
      <c r="Q129" s="7"/>
      <c r="R129" s="7"/>
      <c r="S129" s="7"/>
    </row>
    <row r="130" spans="1:19" x14ac:dyDescent="0.2">
      <c r="A130" s="11"/>
      <c r="B130" s="10"/>
      <c r="C130" s="7"/>
      <c r="D130" s="7"/>
      <c r="E130" s="7"/>
      <c r="F130" s="7"/>
      <c r="G130" s="7"/>
      <c r="H130" s="7"/>
      <c r="I130" s="9"/>
      <c r="J130" s="9"/>
      <c r="K130" s="7"/>
      <c r="L130" s="7"/>
      <c r="M130" s="7"/>
      <c r="N130" s="7"/>
      <c r="O130" s="7"/>
      <c r="P130" s="7"/>
      <c r="Q130" s="7"/>
      <c r="R130" s="7"/>
      <c r="S130" s="7"/>
    </row>
    <row r="131" spans="1:19" x14ac:dyDescent="0.2">
      <c r="A131" s="11"/>
      <c r="B131" s="10"/>
      <c r="C131" s="7"/>
      <c r="D131" s="7"/>
      <c r="E131" s="7"/>
      <c r="F131" s="7"/>
      <c r="G131" s="7"/>
      <c r="H131" s="7"/>
      <c r="I131" s="9"/>
      <c r="J131" s="9"/>
      <c r="K131" s="7"/>
      <c r="L131" s="7"/>
      <c r="M131" s="7"/>
      <c r="N131" s="7"/>
      <c r="O131" s="7"/>
      <c r="P131" s="7"/>
      <c r="Q131" s="7"/>
      <c r="R131" s="7"/>
      <c r="S131" s="7"/>
    </row>
    <row r="132" spans="1:19" x14ac:dyDescent="0.2">
      <c r="A132" s="11"/>
      <c r="B132" s="10"/>
      <c r="C132" s="7"/>
      <c r="D132" s="7"/>
      <c r="E132" s="7"/>
      <c r="F132" s="7"/>
      <c r="G132" s="7"/>
      <c r="H132" s="7"/>
      <c r="I132" s="9"/>
      <c r="J132" s="9"/>
      <c r="K132" s="7"/>
      <c r="L132" s="7"/>
      <c r="M132" s="7"/>
      <c r="N132" s="7"/>
      <c r="O132" s="7"/>
      <c r="P132" s="7"/>
      <c r="Q132" s="7"/>
      <c r="R132" s="7"/>
      <c r="S132" s="7"/>
    </row>
    <row r="133" spans="1:19" x14ac:dyDescent="0.2">
      <c r="A133" s="11"/>
      <c r="B133" s="10"/>
      <c r="C133" s="7"/>
      <c r="D133" s="7"/>
      <c r="E133" s="7"/>
      <c r="F133" s="7"/>
      <c r="G133" s="7"/>
      <c r="H133" s="7"/>
      <c r="I133" s="9"/>
      <c r="J133" s="9"/>
      <c r="K133" s="7"/>
      <c r="L133" s="7"/>
      <c r="M133" s="7"/>
      <c r="N133" s="7"/>
      <c r="O133" s="7"/>
      <c r="P133" s="7"/>
      <c r="Q133" s="7"/>
      <c r="R133" s="7"/>
      <c r="S133" s="7"/>
    </row>
    <row r="134" spans="1:19" x14ac:dyDescent="0.2">
      <c r="A134" s="11"/>
      <c r="B134" s="10"/>
      <c r="C134" s="7"/>
      <c r="D134" s="7"/>
      <c r="E134" s="7"/>
      <c r="F134" s="7"/>
      <c r="G134" s="7"/>
      <c r="H134" s="7"/>
      <c r="I134" s="9"/>
      <c r="J134" s="9"/>
      <c r="K134" s="7"/>
      <c r="L134" s="7"/>
      <c r="M134" s="7"/>
      <c r="N134" s="7"/>
      <c r="O134" s="7"/>
      <c r="P134" s="7"/>
      <c r="Q134" s="7"/>
      <c r="R134" s="7"/>
      <c r="S134" s="7"/>
    </row>
    <row r="135" spans="1:19" x14ac:dyDescent="0.2">
      <c r="A135" s="11"/>
      <c r="B135" s="10"/>
      <c r="C135" s="7"/>
      <c r="D135" s="7"/>
      <c r="E135" s="7"/>
      <c r="F135" s="7"/>
      <c r="G135" s="7"/>
      <c r="H135" s="7"/>
      <c r="I135" s="9"/>
      <c r="J135" s="9"/>
      <c r="K135" s="7"/>
      <c r="L135" s="7"/>
      <c r="M135" s="7"/>
      <c r="N135" s="7"/>
      <c r="O135" s="7"/>
      <c r="P135" s="7"/>
      <c r="Q135" s="7"/>
      <c r="R135" s="7"/>
      <c r="S135" s="7"/>
    </row>
    <row r="136" spans="1:19" x14ac:dyDescent="0.2">
      <c r="A136" s="11"/>
      <c r="B136" s="10"/>
      <c r="C136" s="7"/>
      <c r="D136" s="7"/>
      <c r="E136" s="7"/>
      <c r="F136" s="7"/>
      <c r="G136" s="7"/>
      <c r="H136" s="7"/>
      <c r="I136" s="9"/>
      <c r="J136" s="9"/>
      <c r="K136" s="7"/>
      <c r="L136" s="7"/>
      <c r="M136" s="7"/>
      <c r="N136" s="7"/>
      <c r="O136" s="7"/>
      <c r="P136" s="7"/>
      <c r="Q136" s="7"/>
      <c r="R136" s="7"/>
      <c r="S136" s="7"/>
    </row>
    <row r="137" spans="1:19" x14ac:dyDescent="0.2">
      <c r="A137" s="11"/>
      <c r="B137" s="10"/>
      <c r="C137" s="7"/>
      <c r="D137" s="7"/>
      <c r="E137" s="7"/>
      <c r="F137" s="7"/>
      <c r="G137" s="7"/>
      <c r="H137" s="7"/>
      <c r="I137" s="9"/>
      <c r="J137" s="9"/>
      <c r="K137" s="7"/>
      <c r="L137" s="7"/>
      <c r="M137" s="7"/>
      <c r="N137" s="7"/>
      <c r="O137" s="7"/>
      <c r="P137" s="7"/>
      <c r="Q137" s="7"/>
      <c r="R137" s="7"/>
      <c r="S137" s="7"/>
    </row>
    <row r="138" spans="1:19" x14ac:dyDescent="0.2">
      <c r="A138" s="11"/>
      <c r="B138" s="10"/>
      <c r="C138" s="7"/>
      <c r="D138" s="7"/>
      <c r="E138" s="7"/>
      <c r="F138" s="7"/>
      <c r="G138" s="7"/>
      <c r="H138" s="7"/>
      <c r="I138" s="9"/>
      <c r="J138" s="9"/>
      <c r="K138" s="7"/>
      <c r="L138" s="7"/>
      <c r="M138" s="7"/>
      <c r="N138" s="7"/>
      <c r="O138" s="7"/>
      <c r="P138" s="7"/>
      <c r="Q138" s="7"/>
      <c r="R138" s="7"/>
      <c r="S138" s="7"/>
    </row>
    <row r="139" spans="1:19" x14ac:dyDescent="0.2">
      <c r="A139" s="11"/>
      <c r="B139" s="10"/>
      <c r="C139" s="7"/>
      <c r="D139" s="7"/>
      <c r="E139" s="7"/>
      <c r="F139" s="7"/>
      <c r="G139" s="7"/>
      <c r="H139" s="7"/>
      <c r="I139" s="9"/>
      <c r="J139" s="9"/>
      <c r="K139" s="7"/>
      <c r="L139" s="7"/>
      <c r="M139" s="7"/>
      <c r="N139" s="7"/>
      <c r="O139" s="7"/>
      <c r="P139" s="7"/>
      <c r="Q139" s="7"/>
      <c r="R139" s="7"/>
      <c r="S139" s="7"/>
    </row>
    <row r="140" spans="1:19" x14ac:dyDescent="0.2">
      <c r="A140" s="11"/>
      <c r="B140" s="10"/>
      <c r="C140" s="7"/>
      <c r="D140" s="7"/>
      <c r="E140" s="7"/>
      <c r="F140" s="7"/>
      <c r="G140" s="7"/>
      <c r="H140" s="7"/>
      <c r="I140" s="9"/>
      <c r="J140" s="9"/>
      <c r="K140" s="7"/>
      <c r="L140" s="7"/>
      <c r="M140" s="7"/>
      <c r="N140" s="7"/>
      <c r="O140" s="7"/>
      <c r="P140" s="7"/>
      <c r="Q140" s="7"/>
      <c r="R140" s="7"/>
      <c r="S140" s="7"/>
    </row>
    <row r="141" spans="1:19" x14ac:dyDescent="0.2">
      <c r="A141" s="11"/>
      <c r="B141" s="10"/>
      <c r="C141" s="7"/>
      <c r="D141" s="7"/>
      <c r="E141" s="7"/>
      <c r="F141" s="7"/>
      <c r="G141" s="7"/>
      <c r="H141" s="7"/>
      <c r="I141" s="9"/>
      <c r="J141" s="9"/>
      <c r="K141" s="7"/>
      <c r="L141" s="7"/>
      <c r="M141" s="7"/>
      <c r="N141" s="7"/>
      <c r="O141" s="7"/>
      <c r="P141" s="7"/>
      <c r="Q141" s="7"/>
      <c r="R141" s="7"/>
      <c r="S141" s="7"/>
    </row>
    <row r="142" spans="1:19" x14ac:dyDescent="0.2">
      <c r="A142" s="11"/>
      <c r="B142" s="10"/>
      <c r="C142" s="7"/>
      <c r="D142" s="7"/>
      <c r="E142" s="7"/>
      <c r="F142" s="7"/>
      <c r="G142" s="7"/>
      <c r="H142" s="7"/>
      <c r="I142" s="9"/>
      <c r="J142" s="9"/>
      <c r="K142" s="7"/>
      <c r="L142" s="7"/>
      <c r="M142" s="7"/>
      <c r="N142" s="7"/>
      <c r="O142" s="7"/>
      <c r="P142" s="7"/>
      <c r="Q142" s="7"/>
      <c r="R142" s="7"/>
      <c r="S142" s="7"/>
    </row>
    <row r="143" spans="1:19" x14ac:dyDescent="0.2">
      <c r="A143" s="11"/>
      <c r="B143" s="10"/>
      <c r="C143" s="7"/>
      <c r="D143" s="7"/>
      <c r="E143" s="7"/>
      <c r="F143" s="7"/>
      <c r="G143" s="7"/>
      <c r="H143" s="7"/>
      <c r="I143" s="9"/>
      <c r="J143" s="9"/>
      <c r="K143" s="7"/>
      <c r="L143" s="7"/>
      <c r="M143" s="7"/>
      <c r="N143" s="7"/>
      <c r="O143" s="7"/>
      <c r="P143" s="7"/>
      <c r="Q143" s="7"/>
      <c r="R143" s="7"/>
      <c r="S143" s="7"/>
    </row>
    <row r="144" spans="1:19" x14ac:dyDescent="0.2">
      <c r="A144" s="11"/>
      <c r="B144" s="10"/>
      <c r="C144" s="7"/>
      <c r="D144" s="7"/>
      <c r="E144" s="7"/>
      <c r="F144" s="7"/>
      <c r="G144" s="7"/>
      <c r="H144" s="7"/>
      <c r="I144" s="9"/>
      <c r="J144" s="9"/>
      <c r="K144" s="7"/>
      <c r="L144" s="7"/>
      <c r="M144" s="7"/>
      <c r="N144" s="7"/>
      <c r="O144" s="7"/>
      <c r="P144" s="7"/>
      <c r="Q144" s="7"/>
      <c r="R144" s="7"/>
      <c r="S144" s="7"/>
    </row>
    <row r="145" spans="1:19" x14ac:dyDescent="0.2">
      <c r="A145" s="11"/>
      <c r="B145" s="10"/>
      <c r="C145" s="7"/>
      <c r="D145" s="7"/>
      <c r="E145" s="7"/>
      <c r="F145" s="7"/>
      <c r="G145" s="7"/>
      <c r="H145" s="7"/>
      <c r="I145" s="9"/>
      <c r="J145" s="9"/>
      <c r="K145" s="7"/>
      <c r="L145" s="7"/>
      <c r="M145" s="7"/>
      <c r="N145" s="7"/>
      <c r="O145" s="7"/>
      <c r="P145" s="7"/>
      <c r="Q145" s="7"/>
      <c r="R145" s="7"/>
      <c r="S145" s="7"/>
    </row>
    <row r="146" spans="1:19" x14ac:dyDescent="0.2">
      <c r="A146" s="11"/>
      <c r="B146" s="10"/>
      <c r="C146" s="7"/>
      <c r="D146" s="7"/>
      <c r="E146" s="7"/>
      <c r="F146" s="7"/>
      <c r="G146" s="7"/>
      <c r="H146" s="7"/>
      <c r="I146" s="9"/>
      <c r="J146" s="9"/>
      <c r="K146" s="7"/>
      <c r="L146" s="7"/>
      <c r="M146" s="7"/>
      <c r="N146" s="7"/>
      <c r="O146" s="7"/>
      <c r="P146" s="7"/>
      <c r="Q146" s="7"/>
      <c r="R146" s="7"/>
      <c r="S146" s="7"/>
    </row>
    <row r="147" spans="1:19" x14ac:dyDescent="0.2">
      <c r="A147" s="11"/>
      <c r="B147" s="10"/>
      <c r="C147" s="7"/>
      <c r="D147" s="7"/>
      <c r="E147" s="7"/>
      <c r="F147" s="7"/>
      <c r="G147" s="7"/>
      <c r="H147" s="7"/>
      <c r="I147" s="9"/>
      <c r="J147" s="9"/>
      <c r="K147" s="7"/>
      <c r="L147" s="7"/>
      <c r="M147" s="7"/>
      <c r="N147" s="7"/>
      <c r="O147" s="7"/>
      <c r="P147" s="7"/>
      <c r="Q147" s="7"/>
      <c r="R147" s="7"/>
      <c r="S147" s="7"/>
    </row>
    <row r="148" spans="1:19" x14ac:dyDescent="0.2">
      <c r="A148" s="11"/>
      <c r="B148" s="10"/>
      <c r="C148" s="7"/>
      <c r="D148" s="7"/>
      <c r="E148" s="7"/>
      <c r="F148" s="7"/>
      <c r="G148" s="7"/>
      <c r="H148" s="7"/>
      <c r="I148" s="9"/>
      <c r="J148" s="9"/>
      <c r="K148" s="7"/>
      <c r="L148" s="7"/>
      <c r="M148" s="7"/>
      <c r="N148" s="7"/>
      <c r="O148" s="7"/>
      <c r="P148" s="7"/>
      <c r="Q148" s="7"/>
      <c r="R148" s="7"/>
      <c r="S148" s="7"/>
    </row>
    <row r="149" spans="1:19" x14ac:dyDescent="0.2">
      <c r="A149" s="11"/>
      <c r="B149" s="10"/>
      <c r="C149" s="7"/>
      <c r="D149" s="7"/>
      <c r="E149" s="7"/>
      <c r="F149" s="7"/>
      <c r="G149" s="7"/>
      <c r="H149" s="7"/>
      <c r="I149" s="9"/>
      <c r="J149" s="9"/>
      <c r="K149" s="7"/>
      <c r="L149" s="7"/>
      <c r="M149" s="7"/>
      <c r="N149" s="7"/>
      <c r="O149" s="7"/>
      <c r="P149" s="7"/>
      <c r="Q149" s="7"/>
      <c r="R149" s="7"/>
      <c r="S149" s="7"/>
    </row>
    <row r="150" spans="1:19" x14ac:dyDescent="0.2">
      <c r="A150" s="11"/>
      <c r="B150" s="10"/>
      <c r="C150" s="7"/>
      <c r="D150" s="7"/>
      <c r="E150" s="7"/>
      <c r="F150" s="7"/>
      <c r="G150" s="7"/>
      <c r="H150" s="7"/>
      <c r="I150" s="9"/>
      <c r="J150" s="9"/>
      <c r="K150" s="7"/>
      <c r="L150" s="7"/>
      <c r="M150" s="7"/>
      <c r="N150" s="7"/>
      <c r="O150" s="7"/>
      <c r="P150" s="7"/>
      <c r="Q150" s="7"/>
      <c r="R150" s="7"/>
      <c r="S150" s="7"/>
    </row>
    <row r="151" spans="1:19" x14ac:dyDescent="0.2">
      <c r="A151" s="11"/>
      <c r="B151" s="10"/>
      <c r="C151" s="7"/>
      <c r="D151" s="7"/>
      <c r="E151" s="7"/>
      <c r="F151" s="7"/>
      <c r="G151" s="7"/>
      <c r="H151" s="7"/>
      <c r="I151" s="9"/>
      <c r="J151" s="9"/>
      <c r="K151" s="7"/>
      <c r="L151" s="7"/>
      <c r="M151" s="7"/>
      <c r="N151" s="7"/>
      <c r="O151" s="7"/>
      <c r="P151" s="7"/>
      <c r="Q151" s="7"/>
      <c r="R151" s="7"/>
      <c r="S151" s="7"/>
    </row>
    <row r="152" spans="1:19" x14ac:dyDescent="0.2">
      <c r="A152" s="11"/>
      <c r="B152" s="10"/>
      <c r="C152" s="7"/>
      <c r="D152" s="7"/>
      <c r="E152" s="7"/>
      <c r="F152" s="7"/>
      <c r="G152" s="7"/>
      <c r="H152" s="7"/>
      <c r="I152" s="9"/>
      <c r="J152" s="9"/>
      <c r="K152" s="7"/>
      <c r="L152" s="7"/>
      <c r="M152" s="7"/>
      <c r="N152" s="7"/>
      <c r="O152" s="7"/>
      <c r="P152" s="7"/>
      <c r="Q152" s="7"/>
      <c r="R152" s="7"/>
      <c r="S152" s="7"/>
    </row>
    <row r="153" spans="1:19" x14ac:dyDescent="0.2">
      <c r="A153" s="11"/>
      <c r="B153" s="10"/>
      <c r="C153" s="7"/>
      <c r="D153" s="7"/>
      <c r="E153" s="7"/>
      <c r="F153" s="7"/>
      <c r="G153" s="7"/>
      <c r="H153" s="7"/>
      <c r="I153" s="9"/>
      <c r="J153" s="9"/>
      <c r="K153" s="7"/>
      <c r="L153" s="7"/>
      <c r="M153" s="7"/>
      <c r="N153" s="7"/>
      <c r="O153" s="7"/>
      <c r="P153" s="7"/>
      <c r="Q153" s="7"/>
      <c r="R153" s="7"/>
      <c r="S153" s="7"/>
    </row>
    <row r="154" spans="1:19" x14ac:dyDescent="0.2">
      <c r="A154" s="11"/>
      <c r="B154" s="10"/>
      <c r="C154" s="7"/>
      <c r="D154" s="7"/>
      <c r="E154" s="7"/>
      <c r="F154" s="7"/>
      <c r="G154" s="7"/>
      <c r="H154" s="7"/>
      <c r="I154" s="9"/>
      <c r="J154" s="9"/>
      <c r="K154" s="7"/>
      <c r="L154" s="7"/>
      <c r="M154" s="7"/>
      <c r="N154" s="7"/>
      <c r="O154" s="7"/>
      <c r="P154" s="7"/>
      <c r="Q154" s="7"/>
      <c r="R154" s="7"/>
      <c r="S154" s="7"/>
    </row>
    <row r="155" spans="1:19" x14ac:dyDescent="0.2">
      <c r="A155" s="11"/>
      <c r="B155" s="10"/>
      <c r="C155" s="7"/>
      <c r="D155" s="7"/>
      <c r="E155" s="7"/>
      <c r="F155" s="7"/>
      <c r="G155" s="7"/>
      <c r="H155" s="7"/>
      <c r="I155" s="9"/>
      <c r="J155" s="9"/>
      <c r="K155" s="7"/>
      <c r="L155" s="7"/>
      <c r="M155" s="7"/>
      <c r="N155" s="7"/>
      <c r="O155" s="7"/>
      <c r="P155" s="7"/>
      <c r="Q155" s="7"/>
      <c r="R155" s="7"/>
      <c r="S155" s="7"/>
    </row>
    <row r="156" spans="1:19" x14ac:dyDescent="0.2">
      <c r="A156" s="11"/>
      <c r="B156" s="10"/>
      <c r="C156" s="7"/>
      <c r="D156" s="7"/>
      <c r="E156" s="7"/>
      <c r="F156" s="7"/>
      <c r="G156" s="7"/>
      <c r="H156" s="7"/>
      <c r="I156" s="9"/>
      <c r="J156" s="9"/>
      <c r="K156" s="7"/>
      <c r="L156" s="7"/>
      <c r="M156" s="7"/>
      <c r="N156" s="7"/>
      <c r="O156" s="7"/>
      <c r="P156" s="7"/>
      <c r="Q156" s="7"/>
      <c r="R156" s="7"/>
      <c r="S156" s="7"/>
    </row>
    <row r="157" spans="1:19" x14ac:dyDescent="0.2">
      <c r="A157" s="11"/>
      <c r="B157" s="10"/>
      <c r="C157" s="7"/>
      <c r="D157" s="7"/>
      <c r="E157" s="7"/>
      <c r="F157" s="7"/>
      <c r="G157" s="7"/>
      <c r="H157" s="7"/>
      <c r="I157" s="9"/>
      <c r="J157" s="9"/>
      <c r="K157" s="7"/>
      <c r="L157" s="7"/>
      <c r="M157" s="7"/>
      <c r="N157" s="7"/>
      <c r="O157" s="7"/>
      <c r="P157" s="7"/>
      <c r="Q157" s="7"/>
      <c r="R157" s="7"/>
      <c r="S157" s="7"/>
    </row>
    <row r="158" spans="1:19" x14ac:dyDescent="0.2">
      <c r="A158" s="11"/>
      <c r="B158" s="10"/>
      <c r="C158" s="7"/>
      <c r="D158" s="7"/>
      <c r="E158" s="7"/>
      <c r="F158" s="7"/>
      <c r="G158" s="7"/>
      <c r="H158" s="7"/>
      <c r="I158" s="9"/>
      <c r="J158" s="9"/>
      <c r="K158" s="7"/>
      <c r="L158" s="7"/>
      <c r="M158" s="7"/>
      <c r="N158" s="7"/>
      <c r="O158" s="7"/>
      <c r="P158" s="7"/>
      <c r="Q158" s="7"/>
      <c r="R158" s="7"/>
      <c r="S158" s="7"/>
    </row>
    <row r="159" spans="1:19" x14ac:dyDescent="0.2">
      <c r="A159" s="11"/>
      <c r="B159" s="10"/>
      <c r="C159" s="7"/>
      <c r="D159" s="7"/>
      <c r="E159" s="7"/>
      <c r="F159" s="7"/>
      <c r="G159" s="7"/>
      <c r="H159" s="7"/>
      <c r="I159" s="9"/>
      <c r="J159" s="9"/>
      <c r="K159" s="7"/>
      <c r="L159" s="7"/>
      <c r="M159" s="7"/>
      <c r="N159" s="7"/>
      <c r="O159" s="7"/>
      <c r="P159" s="7"/>
      <c r="Q159" s="7"/>
      <c r="R159" s="7"/>
      <c r="S159" s="7"/>
    </row>
    <row r="160" spans="1:19" x14ac:dyDescent="0.2">
      <c r="A160" s="11"/>
      <c r="B160" s="10"/>
      <c r="C160" s="7"/>
      <c r="D160" s="7"/>
      <c r="E160" s="7"/>
      <c r="F160" s="7"/>
      <c r="G160" s="7"/>
      <c r="H160" s="7"/>
      <c r="I160" s="9"/>
      <c r="J160" s="9"/>
      <c r="K160" s="7"/>
      <c r="L160" s="7"/>
      <c r="M160" s="7"/>
      <c r="N160" s="7"/>
      <c r="O160" s="7"/>
      <c r="P160" s="7"/>
      <c r="Q160" s="7"/>
      <c r="R160" s="7"/>
      <c r="S160" s="7"/>
    </row>
    <row r="161" spans="1:19" x14ac:dyDescent="0.2">
      <c r="A161" s="11"/>
      <c r="B161" s="10"/>
      <c r="C161" s="7"/>
      <c r="D161" s="7"/>
      <c r="E161" s="7"/>
      <c r="F161" s="7"/>
      <c r="G161" s="7"/>
      <c r="H161" s="7"/>
      <c r="I161" s="9"/>
      <c r="J161" s="9"/>
      <c r="K161" s="7"/>
      <c r="L161" s="7"/>
      <c r="M161" s="7"/>
      <c r="N161" s="7"/>
      <c r="O161" s="7"/>
      <c r="P161" s="7"/>
      <c r="Q161" s="7"/>
      <c r="R161" s="7"/>
      <c r="S161" s="7"/>
    </row>
    <row r="162" spans="1:19" x14ac:dyDescent="0.2">
      <c r="A162" s="11"/>
      <c r="B162" s="10"/>
      <c r="C162" s="7"/>
      <c r="D162" s="7"/>
      <c r="E162" s="7"/>
      <c r="F162" s="7"/>
      <c r="G162" s="7"/>
      <c r="H162" s="7"/>
      <c r="I162" s="9"/>
      <c r="J162" s="9"/>
      <c r="K162" s="7"/>
      <c r="L162" s="7"/>
      <c r="M162" s="7"/>
      <c r="N162" s="7"/>
      <c r="O162" s="7"/>
      <c r="P162" s="7"/>
      <c r="Q162" s="7"/>
      <c r="R162" s="7"/>
      <c r="S162" s="7"/>
    </row>
    <row r="163" spans="1:19" x14ac:dyDescent="0.2">
      <c r="A163" s="11"/>
      <c r="B163" s="10"/>
      <c r="C163" s="7"/>
      <c r="D163" s="7"/>
      <c r="E163" s="7"/>
      <c r="F163" s="7"/>
      <c r="G163" s="7"/>
      <c r="H163" s="7"/>
      <c r="I163" s="9"/>
      <c r="J163" s="9"/>
      <c r="K163" s="7"/>
      <c r="L163" s="7"/>
      <c r="M163" s="7"/>
      <c r="N163" s="7"/>
      <c r="O163" s="7"/>
      <c r="P163" s="7"/>
      <c r="Q163" s="7"/>
      <c r="R163" s="7"/>
      <c r="S163" s="7"/>
    </row>
    <row r="164" spans="1:19" x14ac:dyDescent="0.2">
      <c r="A164" s="11"/>
      <c r="B164" s="10"/>
      <c r="C164" s="7"/>
      <c r="D164" s="7"/>
      <c r="E164" s="7"/>
      <c r="F164" s="7"/>
      <c r="G164" s="7"/>
      <c r="H164" s="7"/>
      <c r="I164" s="9"/>
      <c r="J164" s="9"/>
      <c r="K164" s="7"/>
      <c r="L164" s="7"/>
      <c r="M164" s="7"/>
      <c r="N164" s="7"/>
      <c r="O164" s="7"/>
      <c r="P164" s="7"/>
      <c r="Q164" s="7"/>
      <c r="R164" s="7"/>
      <c r="S164" s="7"/>
    </row>
    <row r="165" spans="1:19" x14ac:dyDescent="0.2">
      <c r="A165" s="11"/>
      <c r="B165" s="10"/>
      <c r="C165" s="7"/>
      <c r="D165" s="7"/>
      <c r="E165" s="7"/>
      <c r="F165" s="7"/>
      <c r="G165" s="7"/>
      <c r="H165" s="7"/>
      <c r="I165" s="9"/>
      <c r="J165" s="9"/>
      <c r="K165" s="7"/>
      <c r="L165" s="7"/>
      <c r="M165" s="7"/>
      <c r="N165" s="7"/>
      <c r="O165" s="7"/>
      <c r="P165" s="7"/>
      <c r="Q165" s="7"/>
      <c r="R165" s="7"/>
      <c r="S165" s="7"/>
    </row>
    <row r="166" spans="1:19" x14ac:dyDescent="0.2">
      <c r="A166" s="11"/>
      <c r="B166" s="10"/>
      <c r="C166" s="7"/>
      <c r="D166" s="7"/>
      <c r="E166" s="7"/>
      <c r="F166" s="7"/>
      <c r="G166" s="7"/>
      <c r="H166" s="7"/>
      <c r="I166" s="9"/>
      <c r="J166" s="9"/>
      <c r="K166" s="7"/>
      <c r="L166" s="7"/>
      <c r="M166" s="7"/>
      <c r="N166" s="7"/>
      <c r="O166" s="7"/>
      <c r="P166" s="7"/>
      <c r="Q166" s="7"/>
      <c r="R166" s="7"/>
      <c r="S166" s="7"/>
    </row>
    <row r="167" spans="1:19" x14ac:dyDescent="0.2">
      <c r="A167" s="11"/>
      <c r="B167" s="10"/>
      <c r="C167" s="7"/>
      <c r="D167" s="7"/>
      <c r="E167" s="7"/>
      <c r="F167" s="7"/>
      <c r="G167" s="7"/>
      <c r="H167" s="7"/>
      <c r="I167" s="9"/>
      <c r="J167" s="9"/>
      <c r="K167" s="7"/>
      <c r="L167" s="7"/>
      <c r="M167" s="7"/>
      <c r="N167" s="7"/>
      <c r="O167" s="7"/>
      <c r="P167" s="7"/>
      <c r="Q167" s="7"/>
      <c r="R167" s="7"/>
      <c r="S167" s="7"/>
    </row>
    <row r="168" spans="1:19" x14ac:dyDescent="0.2">
      <c r="A168" s="11"/>
      <c r="B168" s="10"/>
      <c r="C168" s="7"/>
      <c r="D168" s="7"/>
      <c r="E168" s="7"/>
      <c r="F168" s="7"/>
      <c r="G168" s="7"/>
      <c r="H168" s="7"/>
      <c r="I168" s="9"/>
      <c r="J168" s="9"/>
      <c r="K168" s="7"/>
      <c r="L168" s="7"/>
      <c r="M168" s="7"/>
      <c r="N168" s="7"/>
      <c r="O168" s="7"/>
      <c r="P168" s="7"/>
      <c r="Q168" s="7"/>
      <c r="R168" s="7"/>
      <c r="S168" s="7"/>
    </row>
    <row r="169" spans="1:19" x14ac:dyDescent="0.2">
      <c r="A169" s="11"/>
      <c r="B169" s="10"/>
      <c r="C169" s="7"/>
      <c r="D169" s="7"/>
      <c r="E169" s="7"/>
      <c r="F169" s="7"/>
      <c r="G169" s="7"/>
      <c r="H169" s="7"/>
      <c r="I169" s="9"/>
      <c r="J169" s="9"/>
      <c r="K169" s="7"/>
      <c r="L169" s="7"/>
      <c r="M169" s="7"/>
      <c r="N169" s="7"/>
      <c r="O169" s="7"/>
      <c r="P169" s="7"/>
      <c r="Q169" s="7"/>
      <c r="R169" s="7"/>
      <c r="S169" s="7"/>
    </row>
    <row r="170" spans="1:19" x14ac:dyDescent="0.2">
      <c r="A170" s="11"/>
      <c r="B170" s="10"/>
      <c r="C170" s="7"/>
      <c r="D170" s="7"/>
      <c r="E170" s="7"/>
      <c r="F170" s="7"/>
      <c r="G170" s="7"/>
      <c r="H170" s="7"/>
      <c r="I170" s="9"/>
      <c r="J170" s="9"/>
      <c r="K170" s="7"/>
      <c r="L170" s="7"/>
      <c r="M170" s="7"/>
      <c r="N170" s="7"/>
      <c r="O170" s="7"/>
      <c r="P170" s="7"/>
      <c r="Q170" s="7"/>
      <c r="R170" s="7"/>
      <c r="S170" s="7"/>
    </row>
    <row r="171" spans="1:19" x14ac:dyDescent="0.2">
      <c r="A171" s="11"/>
      <c r="B171" s="10"/>
      <c r="C171" s="7"/>
      <c r="D171" s="7"/>
      <c r="E171" s="7"/>
      <c r="F171" s="7"/>
      <c r="G171" s="7"/>
      <c r="H171" s="7"/>
      <c r="I171" s="9"/>
      <c r="J171" s="9"/>
      <c r="K171" s="7"/>
      <c r="L171" s="7"/>
      <c r="M171" s="7"/>
      <c r="N171" s="7"/>
      <c r="O171" s="7"/>
      <c r="P171" s="7"/>
      <c r="Q171" s="7"/>
      <c r="R171" s="7"/>
      <c r="S171" s="7"/>
    </row>
    <row r="172" spans="1:19" x14ac:dyDescent="0.2">
      <c r="A172" s="11"/>
      <c r="B172" s="10"/>
      <c r="C172" s="7"/>
      <c r="D172" s="7"/>
      <c r="E172" s="7"/>
      <c r="F172" s="7"/>
      <c r="G172" s="7"/>
      <c r="H172" s="7"/>
      <c r="I172" s="9"/>
      <c r="J172" s="9"/>
      <c r="K172" s="7"/>
      <c r="L172" s="7"/>
      <c r="M172" s="7"/>
      <c r="N172" s="7"/>
      <c r="O172" s="7"/>
      <c r="P172" s="7"/>
      <c r="Q172" s="7"/>
      <c r="R172" s="7"/>
      <c r="S172" s="7"/>
    </row>
    <row r="173" spans="1:19" x14ac:dyDescent="0.2">
      <c r="A173" s="11"/>
      <c r="B173" s="10"/>
      <c r="C173" s="7"/>
      <c r="D173" s="7"/>
      <c r="E173" s="7"/>
      <c r="F173" s="7"/>
      <c r="G173" s="7"/>
      <c r="H173" s="7"/>
      <c r="I173" s="9"/>
      <c r="J173" s="9"/>
      <c r="K173" s="7"/>
      <c r="L173" s="7"/>
      <c r="M173" s="7"/>
      <c r="N173" s="7"/>
      <c r="O173" s="7"/>
      <c r="P173" s="7"/>
      <c r="Q173" s="7"/>
      <c r="R173" s="7"/>
      <c r="S173" s="7"/>
    </row>
    <row r="174" spans="1:19" x14ac:dyDescent="0.2">
      <c r="A174" s="11"/>
      <c r="B174" s="10"/>
      <c r="C174" s="7"/>
      <c r="D174" s="7"/>
      <c r="E174" s="7"/>
      <c r="F174" s="7"/>
      <c r="G174" s="7"/>
      <c r="H174" s="7"/>
      <c r="I174" s="9"/>
      <c r="J174" s="9"/>
      <c r="K174" s="7"/>
      <c r="L174" s="7"/>
      <c r="M174" s="7"/>
      <c r="N174" s="7"/>
      <c r="O174" s="7"/>
      <c r="P174" s="7"/>
      <c r="Q174" s="7"/>
      <c r="R174" s="7"/>
      <c r="S174" s="7"/>
    </row>
    <row r="175" spans="1:19" x14ac:dyDescent="0.2">
      <c r="A175" s="11"/>
      <c r="B175" s="10"/>
      <c r="C175" s="7"/>
      <c r="D175" s="7"/>
      <c r="E175" s="7"/>
      <c r="F175" s="7"/>
      <c r="G175" s="7"/>
      <c r="H175" s="7"/>
      <c r="I175" s="9"/>
      <c r="J175" s="9"/>
      <c r="K175" s="7"/>
      <c r="L175" s="7"/>
      <c r="M175" s="7"/>
      <c r="N175" s="7"/>
      <c r="O175" s="7"/>
      <c r="P175" s="7"/>
      <c r="Q175" s="7"/>
      <c r="R175" s="7"/>
      <c r="S175" s="7"/>
    </row>
    <row r="176" spans="1:19" x14ac:dyDescent="0.2">
      <c r="A176" s="11"/>
      <c r="B176" s="10"/>
      <c r="C176" s="7"/>
      <c r="D176" s="7"/>
      <c r="E176" s="7"/>
      <c r="F176" s="7"/>
      <c r="G176" s="7"/>
      <c r="H176" s="7"/>
      <c r="I176" s="9"/>
      <c r="J176" s="9"/>
      <c r="K176" s="7"/>
      <c r="L176" s="7"/>
      <c r="M176" s="7"/>
      <c r="N176" s="7"/>
      <c r="O176" s="7"/>
      <c r="P176" s="7"/>
      <c r="Q176" s="7"/>
      <c r="R176" s="7"/>
      <c r="S176" s="7"/>
    </row>
    <row r="177" spans="1:19" x14ac:dyDescent="0.2">
      <c r="A177" s="11"/>
      <c r="B177" s="10"/>
      <c r="C177" s="7"/>
      <c r="D177" s="7"/>
      <c r="E177" s="7"/>
      <c r="F177" s="7"/>
      <c r="G177" s="7"/>
      <c r="H177" s="7"/>
      <c r="I177" s="9"/>
      <c r="J177" s="9"/>
      <c r="K177" s="7"/>
      <c r="L177" s="7"/>
      <c r="M177" s="7"/>
      <c r="N177" s="7"/>
      <c r="O177" s="7"/>
      <c r="P177" s="7"/>
      <c r="Q177" s="7"/>
      <c r="R177" s="7"/>
      <c r="S177" s="7"/>
    </row>
    <row r="178" spans="1:19" x14ac:dyDescent="0.2">
      <c r="A178" s="11"/>
      <c r="B178" s="10"/>
      <c r="C178" s="7"/>
      <c r="D178" s="7"/>
      <c r="E178" s="7"/>
      <c r="F178" s="7"/>
      <c r="G178" s="7"/>
      <c r="H178" s="7"/>
      <c r="I178" s="9"/>
      <c r="J178" s="9"/>
      <c r="K178" s="7"/>
      <c r="L178" s="7"/>
      <c r="M178" s="7"/>
      <c r="N178" s="7"/>
      <c r="O178" s="7"/>
      <c r="P178" s="7"/>
      <c r="Q178" s="7"/>
      <c r="R178" s="7"/>
      <c r="S178" s="7"/>
    </row>
    <row r="179" spans="1:19" x14ac:dyDescent="0.2">
      <c r="A179" s="11"/>
      <c r="B179" s="10"/>
      <c r="C179" s="7"/>
      <c r="D179" s="7"/>
      <c r="E179" s="7"/>
      <c r="F179" s="7"/>
      <c r="G179" s="7"/>
      <c r="H179" s="7"/>
      <c r="I179" s="9"/>
      <c r="J179" s="9"/>
      <c r="K179" s="7"/>
      <c r="L179" s="7"/>
      <c r="M179" s="7"/>
      <c r="N179" s="7"/>
      <c r="O179" s="7"/>
      <c r="P179" s="7"/>
      <c r="Q179" s="7"/>
      <c r="R179" s="7"/>
      <c r="S179" s="7"/>
    </row>
    <row r="180" spans="1:19" x14ac:dyDescent="0.2">
      <c r="A180" s="11"/>
      <c r="B180" s="10"/>
      <c r="C180" s="7"/>
      <c r="D180" s="7"/>
      <c r="E180" s="7"/>
      <c r="F180" s="7"/>
      <c r="G180" s="7"/>
      <c r="H180" s="7"/>
      <c r="I180" s="9"/>
      <c r="J180" s="9"/>
      <c r="K180" s="7"/>
      <c r="L180" s="7"/>
      <c r="M180" s="7"/>
      <c r="N180" s="7"/>
      <c r="O180" s="7"/>
      <c r="P180" s="7"/>
      <c r="Q180" s="7"/>
      <c r="R180" s="7"/>
      <c r="S180" s="7"/>
    </row>
    <row r="181" spans="1:19" x14ac:dyDescent="0.2">
      <c r="A181" s="11"/>
      <c r="B181" s="10"/>
      <c r="C181" s="7"/>
      <c r="D181" s="7"/>
      <c r="E181" s="7"/>
      <c r="F181" s="7"/>
      <c r="G181" s="7"/>
      <c r="H181" s="7"/>
      <c r="I181" s="9"/>
      <c r="J181" s="9"/>
      <c r="K181" s="7"/>
      <c r="L181" s="7"/>
      <c r="M181" s="7"/>
      <c r="N181" s="7"/>
      <c r="O181" s="7"/>
      <c r="P181" s="7"/>
      <c r="Q181" s="7"/>
      <c r="R181" s="7"/>
      <c r="S181" s="7"/>
    </row>
    <row r="182" spans="1:19" x14ac:dyDescent="0.2">
      <c r="A182" s="11"/>
      <c r="B182" s="10"/>
      <c r="C182" s="7"/>
      <c r="D182" s="7"/>
      <c r="E182" s="7"/>
      <c r="F182" s="7"/>
      <c r="G182" s="7"/>
      <c r="H182" s="7"/>
      <c r="I182" s="9"/>
      <c r="J182" s="9"/>
      <c r="K182" s="7"/>
      <c r="L182" s="7"/>
      <c r="M182" s="7"/>
      <c r="N182" s="7"/>
      <c r="O182" s="7"/>
      <c r="P182" s="7"/>
      <c r="Q182" s="7"/>
      <c r="R182" s="7"/>
      <c r="S182" s="7"/>
    </row>
    <row r="183" spans="1:19" x14ac:dyDescent="0.2">
      <c r="A183" s="11"/>
      <c r="B183" s="10"/>
      <c r="C183" s="7"/>
      <c r="D183" s="7"/>
      <c r="E183" s="7"/>
      <c r="F183" s="7"/>
      <c r="G183" s="7"/>
      <c r="H183" s="7"/>
      <c r="I183" s="9"/>
      <c r="J183" s="9"/>
      <c r="K183" s="7"/>
      <c r="L183" s="7"/>
      <c r="M183" s="7"/>
      <c r="N183" s="7"/>
      <c r="O183" s="7"/>
      <c r="P183" s="7"/>
      <c r="Q183" s="7"/>
      <c r="R183" s="7"/>
      <c r="S183" s="7"/>
    </row>
    <row r="184" spans="1:19" x14ac:dyDescent="0.2">
      <c r="A184" s="11"/>
      <c r="B184" s="10"/>
      <c r="C184" s="7"/>
      <c r="D184" s="7"/>
      <c r="E184" s="7"/>
      <c r="F184" s="7"/>
      <c r="G184" s="7"/>
      <c r="H184" s="7"/>
      <c r="I184" s="9"/>
      <c r="J184" s="9"/>
      <c r="K184" s="7"/>
      <c r="L184" s="7"/>
      <c r="M184" s="7"/>
      <c r="N184" s="7"/>
      <c r="O184" s="7"/>
      <c r="P184" s="7"/>
      <c r="Q184" s="7"/>
      <c r="R184" s="7"/>
      <c r="S184" s="7"/>
    </row>
    <row r="185" spans="1:19" x14ac:dyDescent="0.2">
      <c r="A185" s="11"/>
      <c r="B185" s="10"/>
      <c r="C185" s="7"/>
      <c r="D185" s="7"/>
      <c r="E185" s="7"/>
      <c r="F185" s="7"/>
      <c r="G185" s="7"/>
      <c r="H185" s="7"/>
      <c r="I185" s="9"/>
      <c r="J185" s="9"/>
      <c r="K185" s="7"/>
      <c r="L185" s="7"/>
      <c r="M185" s="7"/>
      <c r="N185" s="7"/>
      <c r="O185" s="7"/>
      <c r="P185" s="7"/>
      <c r="Q185" s="7"/>
      <c r="R185" s="7"/>
      <c r="S185" s="7"/>
    </row>
    <row r="186" spans="1:19" x14ac:dyDescent="0.2">
      <c r="A186" s="11"/>
      <c r="B186" s="10"/>
      <c r="C186" s="7"/>
      <c r="D186" s="7"/>
      <c r="E186" s="7"/>
      <c r="F186" s="7"/>
      <c r="G186" s="7"/>
      <c r="H186" s="7"/>
      <c r="I186" s="9"/>
      <c r="J186" s="9"/>
      <c r="K186" s="7"/>
      <c r="L186" s="7"/>
      <c r="M186" s="7"/>
      <c r="N186" s="7"/>
      <c r="O186" s="7"/>
      <c r="P186" s="7"/>
      <c r="Q186" s="7"/>
      <c r="R186" s="7"/>
      <c r="S186" s="7"/>
    </row>
    <row r="187" spans="1:19" x14ac:dyDescent="0.2">
      <c r="A187" s="11"/>
      <c r="B187" s="10"/>
      <c r="C187" s="7"/>
      <c r="D187" s="7"/>
      <c r="E187" s="7"/>
      <c r="F187" s="7"/>
      <c r="G187" s="7"/>
      <c r="H187" s="7"/>
      <c r="I187" s="9"/>
      <c r="J187" s="9"/>
      <c r="K187" s="7"/>
      <c r="L187" s="7"/>
      <c r="M187" s="7"/>
      <c r="N187" s="7"/>
      <c r="O187" s="7"/>
      <c r="P187" s="7"/>
      <c r="Q187" s="7"/>
      <c r="R187" s="7"/>
      <c r="S187" s="7"/>
    </row>
    <row r="188" spans="1:19" x14ac:dyDescent="0.2">
      <c r="A188" s="11"/>
      <c r="B188" s="10"/>
      <c r="C188" s="7"/>
      <c r="D188" s="7"/>
      <c r="E188" s="7"/>
      <c r="F188" s="7"/>
      <c r="G188" s="7"/>
      <c r="H188" s="7"/>
      <c r="I188" s="9"/>
      <c r="J188" s="9"/>
      <c r="K188" s="7"/>
      <c r="L188" s="7"/>
      <c r="M188" s="7"/>
      <c r="N188" s="7"/>
      <c r="O188" s="7"/>
      <c r="P188" s="7"/>
      <c r="Q188" s="7"/>
      <c r="R188" s="7"/>
      <c r="S188" s="7"/>
    </row>
    <row r="189" spans="1:19" x14ac:dyDescent="0.2">
      <c r="A189" s="11"/>
      <c r="B189" s="10"/>
      <c r="C189" s="7"/>
      <c r="D189" s="7"/>
      <c r="E189" s="7"/>
      <c r="F189" s="7"/>
      <c r="G189" s="7"/>
      <c r="H189" s="7"/>
      <c r="I189" s="9"/>
      <c r="J189" s="9"/>
      <c r="K189" s="7"/>
      <c r="L189" s="7"/>
      <c r="M189" s="7"/>
      <c r="N189" s="7"/>
      <c r="O189" s="7"/>
      <c r="P189" s="7"/>
      <c r="Q189" s="7"/>
      <c r="R189" s="7"/>
      <c r="S189" s="7"/>
    </row>
    <row r="190" spans="1:19" x14ac:dyDescent="0.2">
      <c r="A190" s="11"/>
      <c r="B190" s="10"/>
      <c r="C190" s="7"/>
      <c r="D190" s="7"/>
      <c r="E190" s="7"/>
      <c r="F190" s="7"/>
      <c r="G190" s="7"/>
      <c r="H190" s="7"/>
      <c r="I190" s="9"/>
      <c r="J190" s="9"/>
      <c r="K190" s="7"/>
      <c r="L190" s="7"/>
      <c r="M190" s="7"/>
      <c r="N190" s="7"/>
      <c r="O190" s="7"/>
      <c r="P190" s="7"/>
      <c r="Q190" s="7"/>
      <c r="R190" s="7"/>
      <c r="S190" s="7"/>
    </row>
    <row r="191" spans="1:19" x14ac:dyDescent="0.2">
      <c r="A191" s="11"/>
      <c r="B191" s="10"/>
      <c r="C191" s="7"/>
      <c r="D191" s="7"/>
      <c r="E191" s="7"/>
      <c r="F191" s="7"/>
      <c r="G191" s="7"/>
      <c r="H191" s="7"/>
      <c r="I191" s="9"/>
      <c r="J191" s="9"/>
      <c r="K191" s="7"/>
      <c r="L191" s="7"/>
      <c r="M191" s="7"/>
      <c r="N191" s="7"/>
      <c r="O191" s="7"/>
      <c r="P191" s="7"/>
      <c r="Q191" s="7"/>
      <c r="R191" s="7"/>
      <c r="S191" s="7"/>
    </row>
    <row r="192" spans="1:19" x14ac:dyDescent="0.2">
      <c r="A192" s="11"/>
      <c r="B192" s="10"/>
      <c r="C192" s="7"/>
      <c r="D192" s="7"/>
      <c r="E192" s="7"/>
      <c r="F192" s="7"/>
      <c r="G192" s="7"/>
      <c r="H192" s="7"/>
      <c r="I192" s="9"/>
      <c r="J192" s="9"/>
      <c r="K192" s="7"/>
      <c r="L192" s="7"/>
      <c r="M192" s="7"/>
      <c r="N192" s="7"/>
      <c r="O192" s="7"/>
      <c r="P192" s="7"/>
      <c r="Q192" s="7"/>
      <c r="R192" s="7"/>
      <c r="S192" s="7"/>
    </row>
    <row r="193" spans="1:19" x14ac:dyDescent="0.2">
      <c r="A193" s="11"/>
      <c r="B193" s="10"/>
      <c r="C193" s="7"/>
      <c r="D193" s="7"/>
      <c r="E193" s="7"/>
      <c r="F193" s="7"/>
      <c r="G193" s="7"/>
      <c r="H193" s="7"/>
      <c r="I193" s="9"/>
      <c r="J193" s="9"/>
      <c r="K193" s="7"/>
      <c r="L193" s="7"/>
      <c r="M193" s="7"/>
      <c r="N193" s="7"/>
      <c r="O193" s="7"/>
      <c r="P193" s="7"/>
      <c r="Q193" s="7"/>
      <c r="R193" s="7"/>
      <c r="S193" s="7"/>
    </row>
    <row r="194" spans="1:19" x14ac:dyDescent="0.2">
      <c r="A194" s="11"/>
      <c r="B194" s="10"/>
      <c r="C194" s="7"/>
      <c r="D194" s="7"/>
      <c r="E194" s="7"/>
      <c r="F194" s="7"/>
      <c r="G194" s="7"/>
      <c r="H194" s="7"/>
      <c r="I194" s="9"/>
      <c r="J194" s="9"/>
      <c r="K194" s="7"/>
      <c r="L194" s="7"/>
      <c r="M194" s="7"/>
      <c r="N194" s="7"/>
      <c r="O194" s="7"/>
      <c r="P194" s="7"/>
      <c r="Q194" s="7"/>
      <c r="R194" s="7"/>
      <c r="S194" s="7"/>
    </row>
    <row r="195" spans="1:19" x14ac:dyDescent="0.2">
      <c r="A195" s="11"/>
      <c r="B195" s="10"/>
      <c r="C195" s="7"/>
      <c r="D195" s="7"/>
      <c r="E195" s="7"/>
      <c r="F195" s="7"/>
      <c r="G195" s="7"/>
      <c r="H195" s="7"/>
      <c r="I195" s="9"/>
      <c r="J195" s="9"/>
      <c r="K195" s="7"/>
      <c r="L195" s="7"/>
      <c r="M195" s="7"/>
      <c r="N195" s="7"/>
      <c r="O195" s="7"/>
      <c r="P195" s="7"/>
      <c r="Q195" s="7"/>
      <c r="R195" s="7"/>
      <c r="S195" s="7"/>
    </row>
    <row r="196" spans="1:19" x14ac:dyDescent="0.2">
      <c r="A196" s="11"/>
      <c r="B196" s="10"/>
      <c r="C196" s="7"/>
      <c r="D196" s="7"/>
      <c r="E196" s="7"/>
      <c r="F196" s="7"/>
      <c r="G196" s="7"/>
      <c r="H196" s="7"/>
      <c r="I196" s="9"/>
      <c r="J196" s="9"/>
      <c r="K196" s="7"/>
      <c r="L196" s="7"/>
      <c r="M196" s="7"/>
      <c r="N196" s="7"/>
      <c r="O196" s="7"/>
      <c r="P196" s="7"/>
      <c r="Q196" s="7"/>
      <c r="R196" s="7"/>
      <c r="S196" s="7"/>
    </row>
    <row r="197" spans="1:19" x14ac:dyDescent="0.2">
      <c r="A197" s="11"/>
      <c r="B197" s="10"/>
      <c r="C197" s="7"/>
      <c r="D197" s="7"/>
      <c r="E197" s="7"/>
      <c r="F197" s="7"/>
      <c r="G197" s="7"/>
      <c r="H197" s="7"/>
      <c r="I197" s="9"/>
      <c r="J197" s="9"/>
      <c r="K197" s="7"/>
      <c r="L197" s="7"/>
      <c r="M197" s="7"/>
      <c r="N197" s="7"/>
      <c r="O197" s="7"/>
      <c r="P197" s="7"/>
      <c r="Q197" s="7"/>
      <c r="R197" s="7"/>
      <c r="S197" s="7"/>
    </row>
    <row r="198" spans="1:19" x14ac:dyDescent="0.2">
      <c r="A198" s="11"/>
      <c r="B198" s="10"/>
      <c r="C198" s="7"/>
      <c r="D198" s="7"/>
      <c r="E198" s="7"/>
      <c r="F198" s="7"/>
      <c r="G198" s="7"/>
      <c r="H198" s="7"/>
      <c r="I198" s="9"/>
      <c r="J198" s="9"/>
      <c r="K198" s="7"/>
      <c r="L198" s="7"/>
      <c r="M198" s="7"/>
      <c r="N198" s="7"/>
      <c r="O198" s="7"/>
      <c r="P198" s="7"/>
      <c r="Q198" s="7"/>
      <c r="R198" s="7"/>
      <c r="S198" s="7"/>
    </row>
    <row r="199" spans="1:19" x14ac:dyDescent="0.2">
      <c r="A199" s="11"/>
      <c r="B199" s="10"/>
      <c r="C199" s="7"/>
      <c r="D199" s="7"/>
      <c r="E199" s="7"/>
      <c r="F199" s="7"/>
      <c r="G199" s="7"/>
      <c r="H199" s="7"/>
      <c r="I199" s="9"/>
      <c r="J199" s="9"/>
      <c r="K199" s="7"/>
      <c r="L199" s="7"/>
      <c r="M199" s="7"/>
      <c r="N199" s="7"/>
      <c r="O199" s="7"/>
      <c r="P199" s="7"/>
      <c r="Q199" s="7"/>
      <c r="R199" s="7"/>
      <c r="S199" s="7"/>
    </row>
    <row r="200" spans="1:19" x14ac:dyDescent="0.2">
      <c r="A200" s="11"/>
      <c r="B200" s="10"/>
      <c r="C200" s="7"/>
      <c r="D200" s="7"/>
      <c r="E200" s="7"/>
      <c r="F200" s="7"/>
      <c r="G200" s="7"/>
      <c r="H200" s="7"/>
      <c r="I200" s="9"/>
      <c r="J200" s="9"/>
      <c r="K200" s="7"/>
      <c r="L200" s="7"/>
      <c r="M200" s="7"/>
      <c r="N200" s="7"/>
      <c r="O200" s="7"/>
      <c r="P200" s="7"/>
      <c r="Q200" s="7"/>
      <c r="R200" s="7"/>
      <c r="S200" s="7"/>
    </row>
    <row r="201" spans="1:19" x14ac:dyDescent="0.2">
      <c r="A201" s="11"/>
      <c r="B201" s="10"/>
      <c r="C201" s="7"/>
      <c r="D201" s="7"/>
      <c r="E201" s="7"/>
      <c r="F201" s="7"/>
      <c r="G201" s="7"/>
      <c r="H201" s="7"/>
      <c r="I201" s="9"/>
      <c r="J201" s="9"/>
      <c r="K201" s="7"/>
      <c r="L201" s="7"/>
      <c r="M201" s="7"/>
      <c r="N201" s="7"/>
      <c r="O201" s="7"/>
      <c r="P201" s="7"/>
      <c r="Q201" s="7"/>
      <c r="R201" s="7"/>
      <c r="S201" s="7"/>
    </row>
    <row r="202" spans="1:19" x14ac:dyDescent="0.2">
      <c r="A202" s="11"/>
      <c r="B202" s="10"/>
      <c r="C202" s="7"/>
      <c r="D202" s="7"/>
      <c r="E202" s="7"/>
      <c r="F202" s="7"/>
      <c r="G202" s="7"/>
      <c r="H202" s="7"/>
      <c r="I202" s="9"/>
      <c r="J202" s="9"/>
      <c r="K202" s="7"/>
      <c r="L202" s="7"/>
      <c r="M202" s="7"/>
      <c r="N202" s="7"/>
      <c r="O202" s="7"/>
      <c r="P202" s="7"/>
      <c r="Q202" s="7"/>
      <c r="R202" s="7"/>
      <c r="S202" s="7"/>
    </row>
    <row r="203" spans="1:19" x14ac:dyDescent="0.2">
      <c r="A203" s="11"/>
      <c r="B203" s="10"/>
      <c r="C203" s="7"/>
      <c r="D203" s="7"/>
      <c r="E203" s="7"/>
      <c r="F203" s="7"/>
      <c r="G203" s="7"/>
      <c r="H203" s="7"/>
      <c r="I203" s="9"/>
      <c r="J203" s="9"/>
      <c r="K203" s="7"/>
      <c r="L203" s="7"/>
      <c r="M203" s="7"/>
      <c r="N203" s="7"/>
      <c r="O203" s="7"/>
      <c r="P203" s="7"/>
      <c r="Q203" s="7"/>
      <c r="R203" s="7"/>
      <c r="S203" s="7"/>
    </row>
    <row r="204" spans="1:19" x14ac:dyDescent="0.2">
      <c r="A204" s="11"/>
      <c r="B204" s="10"/>
      <c r="C204" s="7"/>
      <c r="D204" s="7"/>
      <c r="E204" s="7"/>
      <c r="F204" s="7"/>
      <c r="G204" s="7"/>
      <c r="H204" s="7"/>
      <c r="I204" s="9"/>
      <c r="J204" s="9"/>
      <c r="K204" s="7"/>
      <c r="L204" s="7"/>
      <c r="M204" s="7"/>
      <c r="N204" s="7"/>
      <c r="O204" s="7"/>
      <c r="P204" s="7"/>
      <c r="Q204" s="7"/>
      <c r="R204" s="7"/>
      <c r="S204" s="7"/>
    </row>
    <row r="205" spans="1:19" x14ac:dyDescent="0.2">
      <c r="A205" s="11"/>
      <c r="B205" s="10"/>
      <c r="C205" s="7"/>
      <c r="D205" s="7"/>
      <c r="E205" s="7"/>
      <c r="F205" s="7"/>
      <c r="G205" s="7"/>
      <c r="H205" s="7"/>
      <c r="I205" s="9"/>
      <c r="J205" s="9"/>
      <c r="K205" s="7"/>
      <c r="L205" s="7"/>
      <c r="M205" s="7"/>
      <c r="N205" s="7"/>
      <c r="O205" s="7"/>
      <c r="P205" s="7"/>
      <c r="Q205" s="7"/>
      <c r="R205" s="7"/>
      <c r="S205" s="7"/>
    </row>
    <row r="206" spans="1:19" x14ac:dyDescent="0.2">
      <c r="A206" s="11"/>
      <c r="B206" s="10"/>
      <c r="C206" s="7"/>
      <c r="D206" s="7"/>
      <c r="E206" s="7"/>
      <c r="F206" s="7"/>
      <c r="G206" s="7"/>
      <c r="H206" s="7"/>
      <c r="I206" s="9"/>
      <c r="J206" s="9"/>
      <c r="K206" s="7"/>
      <c r="L206" s="7"/>
      <c r="M206" s="7"/>
      <c r="N206" s="7"/>
      <c r="O206" s="7"/>
      <c r="P206" s="7"/>
      <c r="Q206" s="7"/>
      <c r="R206" s="7"/>
      <c r="S206" s="7"/>
    </row>
    <row r="207" spans="1:19" x14ac:dyDescent="0.2">
      <c r="A207" s="11"/>
      <c r="B207" s="10"/>
      <c r="C207" s="7"/>
      <c r="D207" s="7"/>
      <c r="E207" s="7"/>
      <c r="F207" s="7"/>
      <c r="G207" s="7"/>
      <c r="H207" s="7"/>
      <c r="I207" s="9"/>
      <c r="J207" s="9"/>
      <c r="K207" s="7"/>
      <c r="L207" s="7"/>
      <c r="M207" s="7"/>
      <c r="N207" s="7"/>
      <c r="O207" s="7"/>
      <c r="P207" s="7"/>
      <c r="Q207" s="7"/>
      <c r="R207" s="7"/>
      <c r="S207" s="7"/>
    </row>
    <row r="208" spans="1:19" x14ac:dyDescent="0.2">
      <c r="A208" s="11"/>
      <c r="B208" s="10"/>
      <c r="C208" s="7"/>
      <c r="D208" s="7"/>
      <c r="E208" s="7"/>
      <c r="F208" s="7"/>
      <c r="G208" s="7"/>
      <c r="H208" s="7"/>
      <c r="I208" s="9"/>
      <c r="J208" s="9"/>
      <c r="K208" s="7"/>
      <c r="L208" s="7"/>
      <c r="M208" s="7"/>
      <c r="N208" s="7"/>
      <c r="O208" s="7"/>
      <c r="P208" s="7"/>
      <c r="Q208" s="7"/>
      <c r="R208" s="7"/>
      <c r="S208" s="7"/>
    </row>
    <row r="209" spans="1:19" x14ac:dyDescent="0.2">
      <c r="A209" s="11"/>
      <c r="B209" s="10"/>
      <c r="C209" s="7"/>
      <c r="D209" s="7"/>
      <c r="E209" s="7"/>
      <c r="F209" s="7"/>
      <c r="G209" s="7"/>
      <c r="H209" s="7"/>
      <c r="I209" s="9"/>
      <c r="J209" s="9"/>
      <c r="K209" s="7"/>
      <c r="L209" s="7"/>
      <c r="M209" s="7"/>
      <c r="N209" s="7"/>
      <c r="O209" s="7"/>
      <c r="P209" s="7"/>
      <c r="Q209" s="7"/>
      <c r="R209" s="7"/>
      <c r="S209" s="7"/>
    </row>
    <row r="210" spans="1:19" x14ac:dyDescent="0.2">
      <c r="A210" s="11"/>
      <c r="B210" s="10"/>
      <c r="C210" s="7"/>
      <c r="D210" s="7"/>
      <c r="E210" s="7"/>
      <c r="F210" s="7"/>
      <c r="G210" s="7"/>
      <c r="H210" s="7"/>
      <c r="I210" s="9"/>
      <c r="J210" s="9"/>
      <c r="K210" s="7"/>
      <c r="L210" s="7"/>
      <c r="M210" s="7"/>
      <c r="N210" s="7"/>
      <c r="O210" s="7"/>
      <c r="P210" s="7"/>
      <c r="Q210" s="7"/>
      <c r="R210" s="7"/>
      <c r="S210" s="7"/>
    </row>
    <row r="211" spans="1:19" x14ac:dyDescent="0.2">
      <c r="A211" s="11"/>
      <c r="B211" s="10"/>
      <c r="C211" s="7"/>
      <c r="D211" s="7"/>
      <c r="E211" s="7"/>
      <c r="F211" s="7"/>
      <c r="G211" s="7"/>
      <c r="H211" s="7"/>
      <c r="I211" s="9"/>
      <c r="J211" s="9"/>
      <c r="K211" s="7"/>
      <c r="L211" s="7"/>
      <c r="M211" s="7"/>
      <c r="N211" s="7"/>
      <c r="O211" s="7"/>
      <c r="P211" s="7"/>
      <c r="Q211" s="7"/>
      <c r="R211" s="7"/>
      <c r="S211" s="7"/>
    </row>
    <row r="212" spans="1:19" x14ac:dyDescent="0.2">
      <c r="A212" s="11"/>
      <c r="B212" s="10"/>
      <c r="C212" s="7"/>
      <c r="D212" s="7"/>
      <c r="E212" s="7"/>
      <c r="F212" s="7"/>
      <c r="G212" s="7"/>
      <c r="H212" s="7"/>
      <c r="I212" s="9"/>
      <c r="J212" s="9"/>
      <c r="K212" s="7"/>
      <c r="L212" s="7"/>
      <c r="M212" s="7"/>
      <c r="N212" s="7"/>
      <c r="O212" s="7"/>
      <c r="P212" s="7"/>
      <c r="Q212" s="7"/>
      <c r="R212" s="7"/>
      <c r="S212" s="7"/>
    </row>
    <row r="213" spans="1:19" x14ac:dyDescent="0.2">
      <c r="A213" s="11"/>
      <c r="B213" s="10"/>
      <c r="C213" s="7"/>
      <c r="D213" s="7"/>
      <c r="E213" s="7"/>
      <c r="F213" s="7"/>
      <c r="G213" s="7"/>
      <c r="H213" s="7"/>
      <c r="I213" s="9"/>
      <c r="J213" s="9"/>
      <c r="K213" s="7"/>
      <c r="L213" s="7"/>
      <c r="M213" s="7"/>
      <c r="N213" s="7"/>
      <c r="O213" s="7"/>
      <c r="P213" s="7"/>
      <c r="Q213" s="7"/>
      <c r="R213" s="7"/>
      <c r="S213" s="7"/>
    </row>
    <row r="214" spans="1:19" x14ac:dyDescent="0.2">
      <c r="A214" s="11"/>
      <c r="B214" s="10"/>
      <c r="C214" s="7"/>
      <c r="D214" s="7"/>
      <c r="E214" s="7"/>
      <c r="F214" s="7"/>
      <c r="G214" s="7"/>
      <c r="H214" s="7"/>
      <c r="I214" s="9"/>
      <c r="J214" s="9"/>
      <c r="K214" s="7"/>
      <c r="L214" s="7"/>
      <c r="M214" s="7"/>
      <c r="N214" s="7"/>
      <c r="O214" s="7"/>
      <c r="P214" s="7"/>
      <c r="Q214" s="7"/>
      <c r="R214" s="7"/>
      <c r="S214" s="7"/>
    </row>
    <row r="215" spans="1:19" x14ac:dyDescent="0.2">
      <c r="A215" s="11"/>
      <c r="B215" s="10"/>
      <c r="C215" s="7"/>
      <c r="D215" s="7"/>
      <c r="E215" s="7"/>
      <c r="F215" s="7"/>
      <c r="G215" s="7"/>
      <c r="H215" s="7"/>
      <c r="I215" s="9"/>
      <c r="J215" s="9"/>
      <c r="K215" s="7"/>
      <c r="L215" s="7"/>
      <c r="M215" s="7"/>
      <c r="N215" s="7"/>
      <c r="O215" s="7"/>
      <c r="P215" s="7"/>
      <c r="Q215" s="7"/>
      <c r="R215" s="7"/>
      <c r="S215" s="7"/>
    </row>
    <row r="216" spans="1:19" x14ac:dyDescent="0.2">
      <c r="A216" s="11"/>
      <c r="B216" s="10"/>
      <c r="C216" s="7"/>
      <c r="D216" s="7"/>
      <c r="E216" s="7"/>
      <c r="F216" s="7"/>
      <c r="G216" s="7"/>
      <c r="H216" s="7"/>
      <c r="I216" s="9"/>
      <c r="J216" s="9"/>
      <c r="K216" s="7"/>
      <c r="L216" s="7"/>
      <c r="M216" s="7"/>
      <c r="N216" s="7"/>
      <c r="O216" s="7"/>
      <c r="P216" s="7"/>
      <c r="Q216" s="7"/>
      <c r="R216" s="7"/>
      <c r="S216" s="7"/>
    </row>
    <row r="217" spans="1:19" x14ac:dyDescent="0.2">
      <c r="A217" s="11"/>
      <c r="B217" s="10"/>
      <c r="C217" s="7"/>
      <c r="D217" s="7"/>
      <c r="E217" s="7"/>
      <c r="F217" s="7"/>
      <c r="G217" s="7"/>
      <c r="H217" s="7"/>
      <c r="I217" s="9"/>
      <c r="J217" s="9"/>
      <c r="K217" s="7"/>
      <c r="L217" s="7"/>
      <c r="M217" s="7"/>
      <c r="N217" s="7"/>
      <c r="O217" s="7"/>
      <c r="P217" s="7"/>
      <c r="Q217" s="7"/>
      <c r="R217" s="7"/>
      <c r="S217" s="7"/>
    </row>
    <row r="218" spans="1:19" x14ac:dyDescent="0.2">
      <c r="A218" s="11"/>
      <c r="B218" s="10"/>
      <c r="C218" s="7"/>
      <c r="D218" s="7"/>
      <c r="E218" s="7"/>
      <c r="F218" s="7"/>
      <c r="G218" s="7"/>
      <c r="H218" s="7"/>
      <c r="I218" s="9"/>
      <c r="J218" s="9"/>
      <c r="K218" s="7"/>
      <c r="L218" s="7"/>
      <c r="M218" s="7"/>
      <c r="N218" s="7"/>
      <c r="O218" s="7"/>
      <c r="P218" s="7"/>
      <c r="Q218" s="7"/>
      <c r="R218" s="7"/>
      <c r="S218" s="7"/>
    </row>
    <row r="219" spans="1:19" x14ac:dyDescent="0.2">
      <c r="A219" s="11"/>
      <c r="B219" s="10"/>
      <c r="C219" s="7"/>
      <c r="D219" s="7"/>
      <c r="E219" s="7"/>
      <c r="F219" s="7"/>
      <c r="G219" s="7"/>
      <c r="H219" s="7"/>
      <c r="I219" s="9"/>
      <c r="J219" s="9"/>
      <c r="K219" s="7"/>
      <c r="L219" s="7"/>
      <c r="M219" s="7"/>
      <c r="N219" s="7"/>
      <c r="O219" s="7"/>
      <c r="P219" s="7"/>
      <c r="Q219" s="7"/>
      <c r="R219" s="7"/>
      <c r="S219" s="7"/>
    </row>
    <row r="220" spans="1:19" x14ac:dyDescent="0.2">
      <c r="A220" s="11"/>
      <c r="B220" s="10"/>
      <c r="C220" s="7"/>
      <c r="D220" s="7"/>
      <c r="E220" s="7"/>
      <c r="F220" s="7"/>
      <c r="G220" s="7"/>
      <c r="H220" s="7"/>
      <c r="I220" s="9"/>
      <c r="J220" s="9"/>
      <c r="K220" s="7"/>
      <c r="L220" s="7"/>
      <c r="M220" s="7"/>
      <c r="N220" s="7"/>
      <c r="O220" s="7"/>
      <c r="P220" s="7"/>
      <c r="Q220" s="7"/>
      <c r="R220" s="7"/>
      <c r="S220" s="7"/>
    </row>
    <row r="221" spans="1:19" x14ac:dyDescent="0.2">
      <c r="A221" s="11"/>
      <c r="B221" s="10"/>
      <c r="C221" s="7"/>
      <c r="D221" s="7"/>
      <c r="E221" s="7"/>
      <c r="F221" s="7"/>
      <c r="G221" s="7"/>
      <c r="H221" s="7"/>
      <c r="I221" s="9"/>
      <c r="J221" s="9"/>
      <c r="K221" s="7"/>
      <c r="L221" s="7"/>
      <c r="M221" s="7"/>
      <c r="N221" s="7"/>
      <c r="O221" s="7"/>
      <c r="P221" s="7"/>
      <c r="Q221" s="7"/>
      <c r="R221" s="7"/>
      <c r="S221" s="7"/>
    </row>
    <row r="222" spans="1:19" x14ac:dyDescent="0.2">
      <c r="A222" s="11"/>
      <c r="B222" s="10"/>
      <c r="C222" s="7"/>
      <c r="D222" s="7"/>
      <c r="E222" s="7"/>
      <c r="F222" s="7"/>
      <c r="G222" s="7"/>
      <c r="H222" s="7"/>
      <c r="I222" s="9"/>
      <c r="J222" s="9"/>
      <c r="K222" s="7"/>
      <c r="L222" s="7"/>
      <c r="M222" s="7"/>
      <c r="N222" s="7"/>
      <c r="O222" s="7"/>
      <c r="P222" s="7"/>
      <c r="Q222" s="7"/>
      <c r="R222" s="7"/>
      <c r="S222" s="7"/>
    </row>
    <row r="223" spans="1:19" x14ac:dyDescent="0.2">
      <c r="A223" s="11"/>
      <c r="B223" s="10"/>
      <c r="C223" s="7"/>
      <c r="D223" s="7"/>
      <c r="E223" s="7"/>
      <c r="F223" s="7"/>
      <c r="G223" s="7"/>
      <c r="H223" s="7"/>
      <c r="I223" s="9"/>
      <c r="J223" s="9"/>
      <c r="K223" s="7"/>
      <c r="L223" s="7"/>
      <c r="M223" s="7"/>
      <c r="N223" s="7"/>
      <c r="O223" s="7"/>
      <c r="P223" s="7"/>
      <c r="Q223" s="7"/>
      <c r="R223" s="7"/>
      <c r="S223" s="7"/>
    </row>
    <row r="224" spans="1:19" x14ac:dyDescent="0.2">
      <c r="A224" s="11"/>
      <c r="B224" s="10"/>
      <c r="C224" s="7"/>
      <c r="D224" s="7"/>
      <c r="E224" s="7"/>
      <c r="F224" s="7"/>
      <c r="G224" s="7"/>
      <c r="H224" s="7"/>
      <c r="I224" s="9"/>
      <c r="J224" s="9"/>
      <c r="K224" s="7"/>
      <c r="L224" s="7"/>
      <c r="M224" s="7"/>
      <c r="N224" s="7"/>
      <c r="O224" s="7"/>
      <c r="P224" s="7"/>
      <c r="Q224" s="7"/>
      <c r="R224" s="7"/>
      <c r="S224" s="7"/>
    </row>
    <row r="225" spans="1:19" x14ac:dyDescent="0.2">
      <c r="A225" s="11"/>
      <c r="B225" s="10"/>
      <c r="C225" s="7"/>
      <c r="D225" s="7"/>
      <c r="E225" s="7"/>
      <c r="F225" s="7"/>
      <c r="G225" s="7"/>
      <c r="H225" s="7"/>
      <c r="I225" s="9"/>
      <c r="J225" s="9"/>
      <c r="K225" s="7"/>
      <c r="L225" s="7"/>
      <c r="M225" s="7"/>
      <c r="N225" s="7"/>
      <c r="O225" s="7"/>
      <c r="P225" s="7"/>
      <c r="Q225" s="7"/>
      <c r="R225" s="7"/>
      <c r="S225" s="7"/>
    </row>
    <row r="226" spans="1:19" x14ac:dyDescent="0.2">
      <c r="A226" s="11"/>
      <c r="B226" s="10"/>
      <c r="C226" s="7"/>
      <c r="D226" s="7"/>
      <c r="E226" s="7"/>
      <c r="F226" s="7"/>
      <c r="G226" s="7"/>
      <c r="H226" s="7"/>
      <c r="I226" s="9"/>
      <c r="J226" s="9"/>
      <c r="K226" s="7"/>
      <c r="L226" s="7"/>
      <c r="M226" s="7"/>
      <c r="N226" s="7"/>
      <c r="O226" s="7"/>
      <c r="P226" s="7"/>
      <c r="Q226" s="7"/>
      <c r="R226" s="7"/>
      <c r="S226" s="7"/>
    </row>
    <row r="227" spans="1:19" x14ac:dyDescent="0.2">
      <c r="A227" s="11"/>
      <c r="B227" s="10"/>
      <c r="C227" s="7"/>
      <c r="D227" s="7"/>
      <c r="E227" s="7"/>
      <c r="F227" s="7"/>
      <c r="G227" s="7"/>
      <c r="H227" s="7"/>
      <c r="I227" s="9"/>
      <c r="J227" s="9"/>
      <c r="K227" s="7"/>
      <c r="L227" s="7"/>
      <c r="M227" s="7"/>
      <c r="N227" s="7"/>
      <c r="O227" s="7"/>
      <c r="P227" s="7"/>
      <c r="Q227" s="7"/>
      <c r="R227" s="7"/>
      <c r="S227" s="7"/>
    </row>
    <row r="228" spans="1:19" x14ac:dyDescent="0.2">
      <c r="A228" s="11"/>
      <c r="B228" s="10"/>
      <c r="C228" s="7"/>
      <c r="D228" s="7"/>
      <c r="E228" s="7"/>
      <c r="F228" s="7"/>
      <c r="G228" s="7"/>
      <c r="H228" s="7"/>
      <c r="I228" s="9"/>
      <c r="J228" s="9"/>
      <c r="K228" s="7"/>
      <c r="L228" s="7"/>
      <c r="M228" s="7"/>
      <c r="N228" s="7"/>
      <c r="O228" s="7"/>
      <c r="P228" s="7"/>
      <c r="Q228" s="7"/>
      <c r="R228" s="7"/>
      <c r="S228" s="7"/>
    </row>
    <row r="229" spans="1:19" x14ac:dyDescent="0.2">
      <c r="A229" s="11"/>
      <c r="B229" s="10"/>
      <c r="C229" s="7"/>
      <c r="D229" s="7"/>
      <c r="E229" s="7"/>
      <c r="F229" s="7"/>
      <c r="G229" s="7"/>
      <c r="H229" s="7"/>
      <c r="I229" s="9"/>
      <c r="J229" s="9"/>
      <c r="K229" s="7"/>
      <c r="L229" s="7"/>
      <c r="M229" s="7"/>
      <c r="N229" s="7"/>
      <c r="O229" s="7"/>
      <c r="P229" s="7"/>
      <c r="Q229" s="7"/>
      <c r="R229" s="7"/>
      <c r="S229" s="7"/>
    </row>
    <row r="230" spans="1:19" x14ac:dyDescent="0.2">
      <c r="A230" s="11"/>
      <c r="B230" s="10"/>
      <c r="C230" s="7"/>
      <c r="D230" s="7"/>
      <c r="E230" s="7"/>
      <c r="F230" s="7"/>
      <c r="G230" s="7"/>
      <c r="H230" s="7"/>
      <c r="I230" s="9"/>
      <c r="J230" s="9"/>
      <c r="K230" s="7"/>
      <c r="L230" s="7"/>
      <c r="M230" s="7"/>
      <c r="N230" s="7"/>
      <c r="O230" s="7"/>
      <c r="P230" s="7"/>
      <c r="Q230" s="7"/>
      <c r="R230" s="7"/>
      <c r="S230" s="7"/>
    </row>
    <row r="231" spans="1:19" x14ac:dyDescent="0.2">
      <c r="A231" s="11"/>
      <c r="B231" s="10"/>
      <c r="C231" s="7"/>
      <c r="D231" s="7"/>
      <c r="E231" s="7"/>
      <c r="F231" s="7"/>
      <c r="G231" s="7"/>
      <c r="H231" s="7"/>
      <c r="I231" s="9"/>
      <c r="J231" s="9"/>
      <c r="K231" s="7"/>
      <c r="L231" s="7"/>
      <c r="M231" s="7"/>
      <c r="N231" s="7"/>
      <c r="O231" s="7"/>
      <c r="P231" s="7"/>
      <c r="Q231" s="7"/>
      <c r="R231" s="7"/>
      <c r="S231" s="7"/>
    </row>
    <row r="232" spans="1:19" x14ac:dyDescent="0.2">
      <c r="A232" s="11"/>
      <c r="B232" s="10"/>
      <c r="C232" s="7"/>
      <c r="D232" s="7"/>
      <c r="E232" s="7"/>
      <c r="F232" s="7"/>
      <c r="G232" s="7"/>
      <c r="H232" s="7"/>
      <c r="I232" s="9"/>
      <c r="J232" s="9"/>
      <c r="K232" s="7"/>
      <c r="L232" s="7"/>
      <c r="M232" s="7"/>
      <c r="N232" s="7"/>
      <c r="O232" s="7"/>
      <c r="P232" s="7"/>
      <c r="Q232" s="7"/>
      <c r="R232" s="7"/>
      <c r="S232" s="7"/>
    </row>
    <row r="233" spans="1:19" x14ac:dyDescent="0.2">
      <c r="A233" s="11"/>
      <c r="B233" s="10"/>
      <c r="C233" s="7"/>
      <c r="D233" s="7"/>
      <c r="E233" s="7"/>
      <c r="F233" s="7"/>
      <c r="G233" s="7"/>
      <c r="H233" s="7"/>
      <c r="I233" s="9"/>
      <c r="J233" s="9"/>
      <c r="K233" s="7"/>
      <c r="L233" s="7"/>
      <c r="M233" s="7"/>
      <c r="N233" s="7"/>
      <c r="O233" s="7"/>
      <c r="P233" s="7"/>
      <c r="Q233" s="7"/>
      <c r="R233" s="7"/>
      <c r="S233" s="7"/>
    </row>
    <row r="234" spans="1:19" x14ac:dyDescent="0.2">
      <c r="A234" s="11"/>
      <c r="B234" s="10"/>
      <c r="C234" s="7"/>
      <c r="D234" s="7"/>
      <c r="E234" s="7"/>
      <c r="F234" s="7"/>
      <c r="G234" s="7"/>
      <c r="H234" s="7"/>
      <c r="I234" s="9"/>
      <c r="J234" s="9"/>
      <c r="K234" s="7"/>
      <c r="L234" s="7"/>
      <c r="M234" s="7"/>
      <c r="N234" s="7"/>
      <c r="O234" s="7"/>
      <c r="P234" s="7"/>
      <c r="Q234" s="7"/>
      <c r="R234" s="7"/>
      <c r="S234" s="7"/>
    </row>
    <row r="235" spans="1:19" x14ac:dyDescent="0.2">
      <c r="A235" s="11"/>
      <c r="B235" s="10"/>
      <c r="C235" s="7"/>
      <c r="D235" s="7"/>
      <c r="E235" s="7"/>
      <c r="F235" s="7"/>
      <c r="G235" s="7"/>
      <c r="H235" s="7"/>
      <c r="I235" s="9"/>
      <c r="J235" s="9"/>
      <c r="K235" s="7"/>
      <c r="L235" s="7"/>
      <c r="M235" s="7"/>
      <c r="N235" s="7"/>
      <c r="O235" s="7"/>
      <c r="P235" s="7"/>
      <c r="Q235" s="7"/>
      <c r="R235" s="7"/>
      <c r="S235" s="7"/>
    </row>
    <row r="236" spans="1:19" x14ac:dyDescent="0.2">
      <c r="A236" s="11"/>
      <c r="B236" s="10"/>
      <c r="C236" s="7"/>
      <c r="D236" s="7"/>
      <c r="E236" s="7"/>
      <c r="F236" s="7"/>
      <c r="G236" s="7"/>
      <c r="H236" s="7"/>
      <c r="I236" s="9"/>
      <c r="J236" s="9"/>
      <c r="K236" s="7"/>
      <c r="L236" s="7"/>
      <c r="M236" s="7"/>
      <c r="N236" s="7"/>
      <c r="O236" s="7"/>
      <c r="P236" s="7"/>
      <c r="Q236" s="7"/>
      <c r="R236" s="7"/>
      <c r="S236" s="7"/>
    </row>
    <row r="237" spans="1:19" x14ac:dyDescent="0.2">
      <c r="A237" s="11"/>
      <c r="B237" s="10"/>
      <c r="C237" s="7"/>
      <c r="D237" s="7"/>
      <c r="E237" s="7"/>
      <c r="F237" s="7"/>
      <c r="G237" s="7"/>
      <c r="H237" s="7"/>
      <c r="I237" s="9"/>
      <c r="J237" s="9"/>
      <c r="K237" s="7"/>
      <c r="L237" s="7"/>
      <c r="M237" s="7"/>
      <c r="N237" s="7"/>
      <c r="O237" s="7"/>
      <c r="P237" s="7"/>
      <c r="Q237" s="7"/>
      <c r="R237" s="7"/>
      <c r="S237" s="7"/>
    </row>
    <row r="238" spans="1:19" x14ac:dyDescent="0.2">
      <c r="A238" s="11"/>
      <c r="B238" s="10"/>
      <c r="C238" s="7"/>
      <c r="D238" s="7"/>
      <c r="E238" s="7"/>
      <c r="F238" s="7"/>
      <c r="G238" s="7"/>
      <c r="H238" s="7"/>
      <c r="I238" s="9"/>
      <c r="J238" s="9"/>
      <c r="K238" s="7"/>
      <c r="L238" s="7"/>
      <c r="M238" s="7"/>
      <c r="N238" s="7"/>
      <c r="O238" s="7"/>
      <c r="P238" s="7"/>
      <c r="Q238" s="7"/>
      <c r="R238" s="7"/>
      <c r="S238" s="7"/>
    </row>
    <row r="239" spans="1:19" x14ac:dyDescent="0.2">
      <c r="A239" s="11"/>
      <c r="B239" s="10"/>
      <c r="C239" s="7"/>
      <c r="D239" s="7"/>
      <c r="E239" s="7"/>
      <c r="F239" s="7"/>
      <c r="G239" s="7"/>
      <c r="H239" s="7"/>
      <c r="I239" s="9"/>
      <c r="J239" s="9"/>
      <c r="K239" s="7"/>
      <c r="L239" s="7"/>
      <c r="M239" s="7"/>
      <c r="N239" s="7"/>
      <c r="O239" s="7"/>
      <c r="P239" s="7"/>
      <c r="Q239" s="7"/>
      <c r="R239" s="7"/>
      <c r="S239" s="7"/>
    </row>
    <row r="240" spans="1:19" x14ac:dyDescent="0.2">
      <c r="A240" s="11"/>
      <c r="B240" s="10"/>
      <c r="C240" s="7"/>
      <c r="D240" s="7"/>
      <c r="E240" s="7"/>
      <c r="F240" s="7"/>
      <c r="G240" s="7"/>
      <c r="H240" s="7"/>
      <c r="I240" s="9"/>
      <c r="J240" s="9"/>
      <c r="K240" s="7"/>
      <c r="L240" s="7"/>
      <c r="M240" s="7"/>
      <c r="N240" s="7"/>
      <c r="O240" s="7"/>
      <c r="P240" s="7"/>
      <c r="Q240" s="7"/>
      <c r="R240" s="7"/>
      <c r="S240" s="7"/>
    </row>
    <row r="241" spans="1:19" x14ac:dyDescent="0.2">
      <c r="A241" s="11"/>
      <c r="B241" s="10"/>
      <c r="C241" s="7"/>
      <c r="D241" s="7"/>
      <c r="E241" s="7"/>
      <c r="F241" s="7"/>
      <c r="G241" s="7"/>
      <c r="H241" s="7"/>
      <c r="I241" s="9"/>
      <c r="J241" s="9"/>
      <c r="K241" s="7"/>
      <c r="L241" s="7"/>
      <c r="M241" s="7"/>
      <c r="N241" s="7"/>
      <c r="O241" s="7"/>
      <c r="P241" s="7"/>
      <c r="Q241" s="7"/>
      <c r="R241" s="7"/>
      <c r="S241" s="7"/>
    </row>
    <row r="242" spans="1:19" x14ac:dyDescent="0.2">
      <c r="A242" s="11"/>
      <c r="B242" s="10"/>
      <c r="C242" s="7"/>
      <c r="D242" s="7"/>
      <c r="E242" s="7"/>
      <c r="F242" s="7"/>
      <c r="G242" s="7"/>
      <c r="H242" s="7"/>
      <c r="I242" s="9"/>
      <c r="J242" s="9"/>
      <c r="K242" s="7"/>
      <c r="L242" s="7"/>
      <c r="M242" s="7"/>
      <c r="N242" s="7"/>
      <c r="O242" s="7"/>
      <c r="P242" s="7"/>
      <c r="Q242" s="7"/>
      <c r="R242" s="7"/>
      <c r="S242" s="7"/>
    </row>
    <row r="243" spans="1:19" x14ac:dyDescent="0.2">
      <c r="A243" s="11"/>
      <c r="B243" s="10"/>
      <c r="C243" s="7"/>
      <c r="D243" s="7"/>
      <c r="E243" s="7"/>
      <c r="F243" s="7"/>
      <c r="G243" s="7"/>
      <c r="H243" s="7"/>
      <c r="I243" s="9"/>
      <c r="J243" s="9"/>
      <c r="K243" s="7"/>
      <c r="L243" s="7"/>
      <c r="M243" s="7"/>
      <c r="N243" s="7"/>
      <c r="O243" s="7"/>
      <c r="P243" s="7"/>
      <c r="Q243" s="7"/>
      <c r="R243" s="7"/>
      <c r="S243" s="7"/>
    </row>
    <row r="244" spans="1:19" x14ac:dyDescent="0.2">
      <c r="A244" s="11"/>
      <c r="B244" s="10"/>
      <c r="C244" s="7"/>
      <c r="D244" s="7"/>
      <c r="E244" s="7"/>
      <c r="F244" s="7"/>
      <c r="G244" s="7"/>
      <c r="H244" s="7"/>
      <c r="I244" s="9"/>
      <c r="J244" s="9"/>
      <c r="K244" s="7"/>
      <c r="L244" s="7"/>
      <c r="M244" s="7"/>
      <c r="N244" s="7"/>
      <c r="O244" s="7"/>
      <c r="P244" s="7"/>
      <c r="Q244" s="7"/>
      <c r="R244" s="7"/>
      <c r="S244" s="7"/>
    </row>
    <row r="245" spans="1:19" x14ac:dyDescent="0.2">
      <c r="A245" s="11"/>
      <c r="B245" s="10"/>
      <c r="C245" s="7"/>
      <c r="D245" s="7"/>
      <c r="E245" s="7"/>
      <c r="F245" s="7"/>
      <c r="G245" s="7"/>
      <c r="H245" s="7"/>
      <c r="I245" s="9"/>
      <c r="J245" s="9"/>
      <c r="K245" s="7"/>
      <c r="L245" s="7"/>
      <c r="M245" s="7"/>
      <c r="N245" s="7"/>
      <c r="O245" s="7"/>
      <c r="P245" s="7"/>
      <c r="Q245" s="7"/>
      <c r="R245" s="7"/>
      <c r="S245" s="7"/>
    </row>
    <row r="246" spans="1:19" x14ac:dyDescent="0.2">
      <c r="A246" s="11"/>
      <c r="B246" s="10"/>
      <c r="C246" s="7"/>
      <c r="D246" s="7"/>
      <c r="E246" s="7"/>
      <c r="F246" s="7"/>
      <c r="G246" s="7"/>
      <c r="H246" s="7"/>
      <c r="I246" s="9"/>
      <c r="J246" s="9"/>
      <c r="K246" s="7"/>
      <c r="L246" s="7"/>
      <c r="M246" s="7"/>
      <c r="N246" s="7"/>
      <c r="O246" s="7"/>
      <c r="P246" s="7"/>
      <c r="Q246" s="7"/>
      <c r="R246" s="7"/>
      <c r="S246" s="7"/>
    </row>
    <row r="247" spans="1:19" x14ac:dyDescent="0.2">
      <c r="A247" s="11"/>
      <c r="B247" s="10"/>
      <c r="C247" s="7"/>
      <c r="D247" s="7"/>
      <c r="E247" s="7"/>
      <c r="F247" s="7"/>
      <c r="G247" s="7"/>
      <c r="H247" s="7"/>
      <c r="I247" s="9"/>
      <c r="J247" s="9"/>
      <c r="K247" s="7"/>
      <c r="L247" s="7"/>
      <c r="M247" s="7"/>
      <c r="N247" s="7"/>
      <c r="O247" s="7"/>
      <c r="P247" s="7"/>
      <c r="Q247" s="7"/>
      <c r="R247" s="7"/>
      <c r="S247" s="7"/>
    </row>
    <row r="248" spans="1:19" x14ac:dyDescent="0.2">
      <c r="A248" s="11"/>
      <c r="B248" s="10"/>
      <c r="C248" s="7"/>
      <c r="D248" s="7"/>
      <c r="E248" s="7"/>
      <c r="F248" s="7"/>
      <c r="G248" s="7"/>
      <c r="H248" s="7"/>
      <c r="I248" s="9"/>
      <c r="J248" s="9"/>
      <c r="K248" s="7"/>
      <c r="L248" s="7"/>
      <c r="M248" s="7"/>
      <c r="N248" s="7"/>
      <c r="O248" s="7"/>
      <c r="P248" s="7"/>
      <c r="Q248" s="7"/>
      <c r="R248" s="7"/>
      <c r="S248" s="7"/>
    </row>
    <row r="249" spans="1:19" x14ac:dyDescent="0.2">
      <c r="A249" s="11"/>
      <c r="B249" s="10"/>
      <c r="C249" s="7"/>
      <c r="D249" s="7"/>
      <c r="E249" s="7"/>
      <c r="F249" s="7"/>
      <c r="G249" s="7"/>
      <c r="H249" s="7"/>
      <c r="I249" s="9"/>
      <c r="J249" s="9"/>
      <c r="K249" s="7"/>
      <c r="L249" s="7"/>
      <c r="M249" s="7"/>
      <c r="N249" s="7"/>
      <c r="O249" s="7"/>
      <c r="P249" s="7"/>
      <c r="Q249" s="7"/>
      <c r="R249" s="7"/>
      <c r="S249" s="7"/>
    </row>
    <row r="250" spans="1:19" x14ac:dyDescent="0.2">
      <c r="A250" s="11"/>
      <c r="B250" s="10"/>
      <c r="C250" s="7"/>
      <c r="D250" s="7"/>
      <c r="E250" s="7"/>
      <c r="F250" s="7"/>
      <c r="G250" s="7"/>
      <c r="H250" s="7"/>
      <c r="I250" s="9"/>
      <c r="J250" s="9"/>
      <c r="K250" s="7"/>
      <c r="L250" s="7"/>
      <c r="M250" s="7"/>
      <c r="N250" s="7"/>
      <c r="O250" s="7"/>
      <c r="P250" s="7"/>
      <c r="Q250" s="7"/>
      <c r="R250" s="7"/>
      <c r="S250" s="7"/>
    </row>
    <row r="251" spans="1:19" x14ac:dyDescent="0.2">
      <c r="A251" s="11"/>
      <c r="B251" s="10"/>
      <c r="C251" s="7"/>
      <c r="D251" s="7"/>
      <c r="E251" s="7"/>
      <c r="F251" s="7"/>
      <c r="G251" s="7"/>
      <c r="H251" s="7"/>
      <c r="I251" s="9"/>
      <c r="J251" s="9"/>
      <c r="K251" s="7"/>
      <c r="L251" s="7"/>
      <c r="M251" s="7"/>
      <c r="N251" s="7"/>
      <c r="O251" s="7"/>
      <c r="P251" s="7"/>
      <c r="Q251" s="7"/>
      <c r="R251" s="7"/>
      <c r="S251" s="7"/>
    </row>
    <row r="252" spans="1:19" x14ac:dyDescent="0.2">
      <c r="A252" s="11"/>
      <c r="B252" s="10"/>
      <c r="C252" s="7"/>
      <c r="D252" s="7"/>
      <c r="E252" s="7"/>
      <c r="F252" s="7"/>
      <c r="G252" s="7"/>
      <c r="H252" s="7"/>
      <c r="I252" s="9"/>
      <c r="J252" s="9"/>
      <c r="K252" s="7"/>
      <c r="L252" s="7"/>
      <c r="M252" s="7"/>
      <c r="N252" s="7"/>
      <c r="O252" s="7"/>
      <c r="P252" s="7"/>
      <c r="Q252" s="7"/>
      <c r="R252" s="7"/>
      <c r="S252" s="7"/>
    </row>
    <row r="253" spans="1:19" x14ac:dyDescent="0.2">
      <c r="A253" s="11"/>
      <c r="B253" s="10"/>
      <c r="C253" s="7"/>
      <c r="D253" s="7"/>
      <c r="E253" s="7"/>
      <c r="F253" s="7"/>
      <c r="G253" s="7"/>
      <c r="H253" s="7"/>
      <c r="I253" s="9"/>
      <c r="J253" s="9"/>
      <c r="K253" s="7"/>
      <c r="L253" s="7"/>
      <c r="M253" s="7"/>
      <c r="N253" s="7"/>
      <c r="O253" s="7"/>
      <c r="P253" s="7"/>
      <c r="Q253" s="7"/>
      <c r="R253" s="7"/>
      <c r="S253" s="7"/>
    </row>
    <row r="254" spans="1:19" x14ac:dyDescent="0.2">
      <c r="A254" s="11"/>
      <c r="B254" s="10"/>
      <c r="C254" s="7"/>
      <c r="D254" s="7"/>
      <c r="E254" s="7"/>
      <c r="F254" s="7"/>
      <c r="G254" s="7"/>
      <c r="H254" s="7"/>
      <c r="I254" s="9"/>
      <c r="J254" s="9"/>
      <c r="K254" s="7"/>
      <c r="L254" s="7"/>
      <c r="M254" s="7"/>
      <c r="N254" s="7"/>
      <c r="O254" s="7"/>
      <c r="P254" s="7"/>
      <c r="Q254" s="7"/>
      <c r="R254" s="7"/>
      <c r="S254" s="7"/>
    </row>
    <row r="255" spans="1:19" x14ac:dyDescent="0.2">
      <c r="A255" s="11"/>
      <c r="B255" s="10"/>
      <c r="C255" s="7"/>
      <c r="D255" s="7"/>
      <c r="E255" s="7"/>
      <c r="F255" s="7"/>
      <c r="G255" s="7"/>
      <c r="H255" s="7"/>
      <c r="I255" s="9"/>
      <c r="J255" s="9"/>
      <c r="K255" s="7"/>
      <c r="L255" s="7"/>
      <c r="M255" s="7"/>
      <c r="N255" s="7"/>
      <c r="O255" s="7"/>
      <c r="P255" s="7"/>
      <c r="Q255" s="7"/>
      <c r="R255" s="7"/>
      <c r="S255" s="7"/>
    </row>
    <row r="256" spans="1:19" x14ac:dyDescent="0.2">
      <c r="A256" s="11"/>
      <c r="B256" s="10"/>
      <c r="C256" s="7"/>
      <c r="D256" s="7"/>
      <c r="E256" s="7"/>
      <c r="F256" s="7"/>
      <c r="G256" s="7"/>
      <c r="H256" s="7"/>
      <c r="I256" s="9"/>
      <c r="J256" s="9"/>
      <c r="K256" s="7"/>
      <c r="L256" s="7"/>
      <c r="M256" s="7"/>
      <c r="N256" s="7"/>
      <c r="O256" s="7"/>
      <c r="P256" s="7"/>
      <c r="Q256" s="7"/>
      <c r="R256" s="7"/>
      <c r="S256" s="7"/>
    </row>
    <row r="257" spans="1:19" x14ac:dyDescent="0.2">
      <c r="A257" s="11"/>
      <c r="B257" s="10"/>
      <c r="C257" s="7"/>
      <c r="D257" s="7"/>
      <c r="E257" s="7"/>
      <c r="F257" s="7"/>
      <c r="G257" s="7"/>
      <c r="H257" s="7"/>
      <c r="I257" s="9"/>
      <c r="J257" s="9"/>
      <c r="K257" s="7"/>
      <c r="L257" s="7"/>
      <c r="M257" s="7"/>
      <c r="N257" s="7"/>
      <c r="O257" s="7"/>
      <c r="P257" s="7"/>
      <c r="Q257" s="7"/>
      <c r="R257" s="7"/>
      <c r="S257" s="7"/>
    </row>
    <row r="258" spans="1:19" x14ac:dyDescent="0.2">
      <c r="A258" s="11"/>
      <c r="B258" s="10"/>
      <c r="C258" s="7"/>
      <c r="D258" s="7"/>
      <c r="E258" s="7"/>
      <c r="F258" s="7"/>
      <c r="G258" s="7"/>
      <c r="H258" s="7"/>
      <c r="I258" s="9"/>
      <c r="J258" s="9"/>
      <c r="K258" s="7"/>
      <c r="L258" s="7"/>
      <c r="M258" s="7"/>
      <c r="N258" s="7"/>
      <c r="O258" s="7"/>
      <c r="P258" s="7"/>
      <c r="Q258" s="7"/>
      <c r="R258" s="7"/>
      <c r="S258" s="7"/>
    </row>
    <row r="259" spans="1:19" x14ac:dyDescent="0.2">
      <c r="A259" s="11"/>
      <c r="B259" s="10"/>
      <c r="C259" s="7"/>
      <c r="D259" s="7"/>
      <c r="E259" s="7"/>
      <c r="F259" s="7"/>
      <c r="G259" s="7"/>
      <c r="H259" s="7"/>
      <c r="I259" s="9"/>
      <c r="J259" s="9"/>
      <c r="K259" s="7"/>
      <c r="L259" s="7"/>
      <c r="M259" s="7"/>
      <c r="N259" s="7"/>
      <c r="O259" s="7"/>
      <c r="P259" s="7"/>
      <c r="Q259" s="7"/>
      <c r="R259" s="7"/>
      <c r="S259" s="7"/>
    </row>
    <row r="260" spans="1:19" x14ac:dyDescent="0.2">
      <c r="A260" s="11"/>
      <c r="B260" s="10"/>
      <c r="C260" s="7"/>
      <c r="D260" s="7"/>
      <c r="E260" s="7"/>
      <c r="F260" s="7"/>
      <c r="G260" s="7"/>
      <c r="H260" s="7"/>
      <c r="I260" s="9"/>
      <c r="J260" s="9"/>
      <c r="K260" s="7"/>
      <c r="L260" s="7"/>
      <c r="M260" s="7"/>
      <c r="N260" s="7"/>
      <c r="O260" s="7"/>
      <c r="P260" s="7"/>
      <c r="Q260" s="7"/>
      <c r="R260" s="7"/>
      <c r="S260" s="7"/>
    </row>
    <row r="261" spans="1:19" x14ac:dyDescent="0.2">
      <c r="A261" s="11"/>
      <c r="B261" s="10"/>
      <c r="C261" s="7"/>
      <c r="D261" s="7"/>
      <c r="E261" s="7"/>
      <c r="F261" s="7"/>
      <c r="G261" s="7"/>
      <c r="H261" s="7"/>
      <c r="I261" s="9"/>
      <c r="J261" s="9"/>
      <c r="K261" s="7"/>
      <c r="L261" s="7"/>
      <c r="M261" s="7"/>
      <c r="N261" s="7"/>
      <c r="O261" s="7"/>
      <c r="P261" s="7"/>
      <c r="Q261" s="7"/>
      <c r="R261" s="7"/>
      <c r="S261" s="7"/>
    </row>
    <row r="262" spans="1:19" x14ac:dyDescent="0.2">
      <c r="A262" s="11"/>
      <c r="B262" s="10"/>
      <c r="C262" s="7"/>
      <c r="D262" s="7"/>
      <c r="E262" s="7"/>
      <c r="F262" s="7"/>
      <c r="G262" s="7"/>
      <c r="H262" s="7"/>
      <c r="I262" s="9"/>
      <c r="J262" s="9"/>
      <c r="K262" s="7"/>
      <c r="L262" s="7"/>
      <c r="M262" s="7"/>
      <c r="N262" s="7"/>
      <c r="O262" s="7"/>
      <c r="P262" s="7"/>
      <c r="Q262" s="7"/>
      <c r="R262" s="7"/>
      <c r="S262" s="7"/>
    </row>
    <row r="263" spans="1:19" x14ac:dyDescent="0.2">
      <c r="A263" s="11"/>
      <c r="B263" s="10"/>
      <c r="C263" s="7"/>
      <c r="D263" s="7"/>
      <c r="E263" s="7"/>
      <c r="F263" s="7"/>
      <c r="G263" s="7"/>
      <c r="H263" s="7"/>
      <c r="I263" s="9"/>
      <c r="J263" s="9"/>
      <c r="K263" s="7"/>
      <c r="L263" s="7"/>
      <c r="M263" s="7"/>
      <c r="N263" s="7"/>
      <c r="O263" s="7"/>
      <c r="P263" s="7"/>
      <c r="Q263" s="7"/>
      <c r="R263" s="7"/>
      <c r="S263" s="7"/>
    </row>
    <row r="264" spans="1:19" x14ac:dyDescent="0.2">
      <c r="A264" s="11"/>
      <c r="B264" s="10"/>
      <c r="C264" s="7"/>
      <c r="D264" s="7"/>
      <c r="E264" s="7"/>
      <c r="F264" s="7"/>
      <c r="G264" s="7"/>
      <c r="H264" s="7"/>
      <c r="I264" s="9"/>
      <c r="J264" s="9"/>
      <c r="K264" s="7"/>
      <c r="L264" s="7"/>
      <c r="M264" s="7"/>
      <c r="N264" s="7"/>
      <c r="O264" s="7"/>
      <c r="P264" s="7"/>
      <c r="Q264" s="7"/>
      <c r="R264" s="7"/>
      <c r="S264" s="7"/>
    </row>
    <row r="265" spans="1:19" x14ac:dyDescent="0.2">
      <c r="A265" s="11"/>
      <c r="B265" s="10"/>
      <c r="C265" s="7"/>
      <c r="D265" s="7"/>
      <c r="E265" s="7"/>
      <c r="F265" s="7"/>
      <c r="G265" s="7"/>
      <c r="H265" s="7"/>
      <c r="I265" s="9"/>
      <c r="J265" s="9"/>
      <c r="K265" s="7"/>
      <c r="L265" s="7"/>
      <c r="M265" s="7"/>
      <c r="N265" s="7"/>
      <c r="O265" s="7"/>
      <c r="P265" s="7"/>
      <c r="Q265" s="7"/>
      <c r="R265" s="7"/>
      <c r="S265" s="7"/>
    </row>
    <row r="266" spans="1:19" x14ac:dyDescent="0.2">
      <c r="A266" s="11"/>
      <c r="B266" s="10"/>
      <c r="C266" s="7"/>
      <c r="D266" s="7"/>
      <c r="E266" s="7"/>
      <c r="F266" s="7"/>
      <c r="G266" s="7"/>
      <c r="H266" s="7"/>
      <c r="I266" s="9"/>
      <c r="J266" s="9"/>
      <c r="K266" s="7"/>
      <c r="L266" s="7"/>
      <c r="M266" s="7"/>
      <c r="N266" s="7"/>
      <c r="O266" s="7"/>
      <c r="P266" s="7"/>
      <c r="Q266" s="7"/>
      <c r="R266" s="7"/>
      <c r="S266" s="7"/>
    </row>
    <row r="267" spans="1:19" x14ac:dyDescent="0.2">
      <c r="A267" s="11"/>
      <c r="B267" s="10"/>
      <c r="C267" s="7"/>
      <c r="D267" s="7"/>
      <c r="E267" s="7"/>
      <c r="F267" s="7"/>
      <c r="G267" s="7"/>
      <c r="H267" s="7"/>
      <c r="I267" s="9"/>
      <c r="J267" s="9"/>
      <c r="K267" s="7"/>
      <c r="L267" s="7"/>
      <c r="M267" s="7"/>
      <c r="N267" s="7"/>
      <c r="O267" s="7"/>
      <c r="P267" s="7"/>
      <c r="Q267" s="7"/>
      <c r="R267" s="7"/>
      <c r="S267" s="7"/>
    </row>
    <row r="268" spans="1:19" x14ac:dyDescent="0.2">
      <c r="A268" s="11"/>
      <c r="B268" s="10"/>
      <c r="C268" s="7"/>
      <c r="D268" s="7"/>
      <c r="E268" s="7"/>
      <c r="F268" s="7"/>
      <c r="G268" s="7"/>
      <c r="H268" s="7"/>
      <c r="I268" s="9"/>
      <c r="J268" s="9"/>
      <c r="K268" s="7"/>
      <c r="L268" s="7"/>
      <c r="M268" s="7"/>
      <c r="N268" s="7"/>
      <c r="O268" s="7"/>
      <c r="P268" s="7"/>
      <c r="Q268" s="7"/>
      <c r="R268" s="7"/>
      <c r="S268" s="7"/>
    </row>
    <row r="269" spans="1:19" x14ac:dyDescent="0.2">
      <c r="A269" s="11"/>
      <c r="B269" s="10"/>
      <c r="C269" s="7"/>
      <c r="D269" s="7"/>
      <c r="E269" s="7"/>
      <c r="F269" s="7"/>
      <c r="G269" s="7"/>
      <c r="H269" s="7"/>
      <c r="I269" s="9"/>
      <c r="J269" s="9"/>
      <c r="K269" s="7"/>
      <c r="L269" s="7"/>
      <c r="M269" s="7"/>
      <c r="N269" s="7"/>
      <c r="O269" s="7"/>
      <c r="P269" s="7"/>
      <c r="Q269" s="7"/>
      <c r="R269" s="7"/>
      <c r="S269" s="7"/>
    </row>
    <row r="270" spans="1:19" x14ac:dyDescent="0.2">
      <c r="A270" s="11"/>
      <c r="B270" s="10"/>
      <c r="C270" s="7"/>
      <c r="D270" s="7"/>
      <c r="E270" s="7"/>
      <c r="F270" s="7"/>
      <c r="G270" s="7"/>
      <c r="H270" s="7"/>
      <c r="I270" s="9"/>
      <c r="J270" s="9"/>
      <c r="K270" s="7"/>
      <c r="L270" s="7"/>
      <c r="M270" s="7"/>
      <c r="N270" s="7"/>
      <c r="O270" s="7"/>
      <c r="P270" s="7"/>
      <c r="Q270" s="7"/>
      <c r="R270" s="7"/>
      <c r="S270" s="7"/>
    </row>
    <row r="271" spans="1:19" x14ac:dyDescent="0.2">
      <c r="A271" s="11"/>
      <c r="B271" s="10"/>
      <c r="C271" s="7"/>
      <c r="D271" s="7"/>
      <c r="E271" s="7"/>
      <c r="F271" s="7"/>
      <c r="G271" s="7"/>
      <c r="H271" s="7"/>
      <c r="I271" s="9"/>
      <c r="J271" s="9"/>
      <c r="K271" s="7"/>
      <c r="L271" s="7"/>
      <c r="M271" s="7"/>
      <c r="N271" s="7"/>
      <c r="O271" s="7"/>
      <c r="P271" s="7"/>
      <c r="Q271" s="7"/>
      <c r="R271" s="7"/>
      <c r="S271" s="7"/>
    </row>
    <row r="272" spans="1:19" x14ac:dyDescent="0.2">
      <c r="A272" s="11"/>
      <c r="B272" s="10"/>
      <c r="C272" s="7"/>
      <c r="D272" s="7"/>
      <c r="E272" s="7"/>
      <c r="F272" s="7"/>
      <c r="G272" s="7"/>
      <c r="H272" s="7"/>
      <c r="I272" s="9"/>
      <c r="J272" s="9"/>
      <c r="K272" s="7"/>
      <c r="L272" s="7"/>
      <c r="M272" s="7"/>
      <c r="N272" s="7"/>
      <c r="O272" s="7"/>
      <c r="P272" s="7"/>
      <c r="Q272" s="7"/>
      <c r="R272" s="7"/>
      <c r="S272" s="7"/>
    </row>
    <row r="273" spans="1:19" x14ac:dyDescent="0.2">
      <c r="A273" s="11"/>
      <c r="B273" s="10"/>
      <c r="C273" s="7"/>
      <c r="D273" s="7"/>
      <c r="E273" s="7"/>
      <c r="F273" s="7"/>
      <c r="G273" s="7"/>
      <c r="H273" s="7"/>
      <c r="I273" s="9"/>
      <c r="J273" s="9"/>
      <c r="K273" s="7"/>
      <c r="L273" s="7"/>
      <c r="M273" s="7"/>
      <c r="N273" s="7"/>
      <c r="O273" s="7"/>
      <c r="P273" s="7"/>
      <c r="Q273" s="7"/>
      <c r="R273" s="7"/>
      <c r="S273" s="7"/>
    </row>
    <row r="274" spans="1:19" x14ac:dyDescent="0.2">
      <c r="A274" s="11"/>
      <c r="B274" s="10"/>
      <c r="C274" s="7"/>
      <c r="D274" s="7"/>
      <c r="E274" s="7"/>
      <c r="F274" s="7"/>
      <c r="G274" s="7"/>
      <c r="H274" s="7"/>
      <c r="I274" s="9"/>
      <c r="J274" s="9"/>
      <c r="K274" s="7"/>
      <c r="L274" s="7"/>
      <c r="M274" s="7"/>
      <c r="N274" s="7"/>
      <c r="O274" s="7"/>
      <c r="P274" s="7"/>
      <c r="Q274" s="7"/>
      <c r="R274" s="7"/>
      <c r="S274" s="7"/>
    </row>
    <row r="275" spans="1:19" x14ac:dyDescent="0.2">
      <c r="A275" s="11"/>
      <c r="B275" s="10"/>
      <c r="C275" s="7"/>
      <c r="D275" s="7"/>
      <c r="E275" s="7"/>
      <c r="F275" s="7"/>
      <c r="G275" s="7"/>
      <c r="H275" s="7"/>
      <c r="I275" s="9"/>
      <c r="J275" s="9"/>
      <c r="K275" s="7"/>
      <c r="L275" s="7"/>
      <c r="M275" s="7"/>
      <c r="N275" s="7"/>
      <c r="O275" s="7"/>
      <c r="P275" s="7"/>
      <c r="Q275" s="7"/>
      <c r="R275" s="7"/>
      <c r="S275" s="7"/>
    </row>
    <row r="276" spans="1:19" x14ac:dyDescent="0.2">
      <c r="A276" s="11"/>
      <c r="B276" s="10"/>
      <c r="C276" s="7"/>
      <c r="D276" s="7"/>
      <c r="E276" s="7"/>
      <c r="F276" s="7"/>
      <c r="G276" s="7"/>
      <c r="H276" s="7"/>
      <c r="I276" s="9"/>
      <c r="J276" s="9"/>
      <c r="K276" s="7"/>
      <c r="L276" s="7"/>
      <c r="M276" s="7"/>
      <c r="N276" s="7"/>
      <c r="O276" s="7"/>
      <c r="P276" s="7"/>
      <c r="Q276" s="7"/>
      <c r="R276" s="7"/>
      <c r="S276" s="7"/>
    </row>
    <row r="277" spans="1:19" x14ac:dyDescent="0.2">
      <c r="A277" s="11"/>
      <c r="B277" s="10"/>
      <c r="C277" s="7"/>
      <c r="D277" s="7"/>
      <c r="E277" s="7"/>
      <c r="F277" s="7"/>
      <c r="G277" s="7"/>
      <c r="H277" s="7"/>
      <c r="I277" s="9"/>
      <c r="J277" s="9"/>
      <c r="K277" s="7"/>
      <c r="L277" s="7"/>
      <c r="M277" s="7"/>
      <c r="N277" s="7"/>
      <c r="O277" s="7"/>
      <c r="P277" s="7"/>
      <c r="Q277" s="7"/>
      <c r="R277" s="7"/>
      <c r="S277" s="7"/>
    </row>
    <row r="278" spans="1:19" x14ac:dyDescent="0.2">
      <c r="A278" s="11"/>
      <c r="B278" s="10"/>
      <c r="C278" s="7"/>
      <c r="D278" s="7"/>
      <c r="E278" s="7"/>
      <c r="F278" s="7"/>
      <c r="G278" s="7"/>
      <c r="H278" s="7"/>
      <c r="I278" s="9"/>
      <c r="J278" s="9"/>
      <c r="K278" s="7"/>
      <c r="L278" s="7"/>
      <c r="M278" s="7"/>
      <c r="N278" s="7"/>
      <c r="O278" s="7"/>
      <c r="P278" s="7"/>
      <c r="Q278" s="7"/>
      <c r="R278" s="7"/>
      <c r="S278" s="7"/>
    </row>
    <row r="279" spans="1:19" x14ac:dyDescent="0.2">
      <c r="A279" s="11"/>
      <c r="B279" s="10"/>
      <c r="C279" s="7"/>
      <c r="D279" s="7"/>
      <c r="E279" s="7"/>
      <c r="F279" s="7"/>
      <c r="G279" s="7"/>
      <c r="H279" s="7"/>
      <c r="I279" s="9"/>
      <c r="J279" s="9"/>
      <c r="K279" s="7"/>
      <c r="L279" s="7"/>
      <c r="M279" s="7"/>
      <c r="N279" s="7"/>
      <c r="O279" s="7"/>
      <c r="P279" s="7"/>
      <c r="Q279" s="7"/>
      <c r="R279" s="7"/>
      <c r="S279" s="7"/>
    </row>
    <row r="280" spans="1:19" x14ac:dyDescent="0.2">
      <c r="A280" s="11"/>
      <c r="B280" s="10"/>
      <c r="C280" s="7"/>
      <c r="D280" s="7"/>
      <c r="E280" s="7"/>
      <c r="F280" s="7"/>
      <c r="G280" s="7"/>
      <c r="H280" s="7"/>
      <c r="I280" s="9"/>
      <c r="J280" s="9"/>
      <c r="K280" s="7"/>
      <c r="L280" s="7"/>
      <c r="M280" s="7"/>
      <c r="N280" s="7"/>
      <c r="O280" s="7"/>
      <c r="P280" s="7"/>
      <c r="Q280" s="7"/>
      <c r="R280" s="7"/>
      <c r="S280" s="7"/>
    </row>
    <row r="281" spans="1:19" x14ac:dyDescent="0.2">
      <c r="A281" s="11"/>
      <c r="B281" s="10"/>
      <c r="C281" s="7"/>
      <c r="D281" s="7"/>
      <c r="E281" s="7"/>
      <c r="F281" s="7"/>
      <c r="G281" s="7"/>
      <c r="H281" s="7"/>
      <c r="I281" s="9"/>
      <c r="J281" s="9"/>
      <c r="K281" s="7"/>
      <c r="L281" s="7"/>
      <c r="M281" s="7"/>
      <c r="N281" s="7"/>
      <c r="O281" s="7"/>
      <c r="P281" s="7"/>
      <c r="Q281" s="7"/>
      <c r="R281" s="7"/>
      <c r="S281" s="7"/>
    </row>
    <row r="282" spans="1:19" x14ac:dyDescent="0.2">
      <c r="A282" s="11"/>
      <c r="B282" s="10"/>
      <c r="C282" s="7"/>
      <c r="D282" s="7"/>
      <c r="E282" s="7"/>
      <c r="F282" s="7"/>
      <c r="G282" s="7"/>
      <c r="H282" s="7"/>
      <c r="I282" s="9"/>
      <c r="J282" s="9"/>
      <c r="K282" s="7"/>
      <c r="L282" s="7"/>
      <c r="M282" s="7"/>
      <c r="N282" s="7"/>
      <c r="O282" s="7"/>
      <c r="P282" s="7"/>
      <c r="Q282" s="7"/>
      <c r="R282" s="7"/>
      <c r="S282" s="7"/>
    </row>
    <row r="283" spans="1:19" x14ac:dyDescent="0.2">
      <c r="A283" s="11"/>
      <c r="B283" s="10"/>
      <c r="C283" s="7"/>
      <c r="D283" s="7"/>
      <c r="E283" s="7"/>
      <c r="F283" s="7"/>
      <c r="G283" s="7"/>
      <c r="H283" s="7"/>
      <c r="I283" s="9"/>
      <c r="J283" s="9"/>
      <c r="K283" s="7"/>
      <c r="L283" s="7"/>
      <c r="M283" s="7"/>
      <c r="N283" s="7"/>
      <c r="O283" s="7"/>
      <c r="P283" s="7"/>
      <c r="Q283" s="7"/>
      <c r="R283" s="7"/>
      <c r="S283" s="7"/>
    </row>
    <row r="284" spans="1:19" x14ac:dyDescent="0.2">
      <c r="A284" s="11"/>
      <c r="B284" s="10"/>
      <c r="C284" s="7"/>
      <c r="D284" s="7"/>
      <c r="E284" s="7"/>
      <c r="F284" s="7"/>
      <c r="G284" s="7"/>
      <c r="H284" s="7"/>
      <c r="I284" s="9"/>
      <c r="J284" s="9"/>
      <c r="K284" s="7"/>
      <c r="L284" s="7"/>
      <c r="M284" s="7"/>
      <c r="N284" s="7"/>
      <c r="O284" s="7"/>
      <c r="P284" s="7"/>
      <c r="Q284" s="7"/>
      <c r="R284" s="7"/>
      <c r="S284" s="7"/>
    </row>
    <row r="285" spans="1:19" x14ac:dyDescent="0.2">
      <c r="A285" s="11"/>
      <c r="B285" s="10"/>
      <c r="C285" s="7"/>
      <c r="D285" s="7"/>
      <c r="E285" s="7"/>
      <c r="F285" s="7"/>
      <c r="G285" s="7"/>
      <c r="H285" s="7"/>
      <c r="I285" s="9"/>
      <c r="J285" s="9"/>
      <c r="K285" s="7"/>
      <c r="L285" s="7"/>
      <c r="M285" s="7"/>
      <c r="N285" s="7"/>
      <c r="O285" s="7"/>
      <c r="P285" s="7"/>
      <c r="Q285" s="7"/>
      <c r="R285" s="7"/>
      <c r="S285" s="7"/>
    </row>
    <row r="286" spans="1:19" x14ac:dyDescent="0.2">
      <c r="A286" s="11"/>
      <c r="B286" s="10"/>
      <c r="C286" s="7"/>
      <c r="D286" s="7"/>
      <c r="E286" s="7"/>
      <c r="F286" s="7"/>
      <c r="G286" s="7"/>
      <c r="H286" s="7"/>
      <c r="I286" s="9"/>
      <c r="J286" s="9"/>
      <c r="K286" s="7"/>
      <c r="L286" s="7"/>
      <c r="M286" s="7"/>
      <c r="N286" s="7"/>
      <c r="O286" s="7"/>
      <c r="P286" s="7"/>
      <c r="Q286" s="7"/>
      <c r="R286" s="7"/>
      <c r="S286" s="7"/>
    </row>
    <row r="287" spans="1:19" x14ac:dyDescent="0.2">
      <c r="A287" s="11"/>
      <c r="B287" s="10"/>
      <c r="C287" s="7"/>
      <c r="D287" s="7"/>
      <c r="E287" s="7"/>
      <c r="F287" s="7"/>
      <c r="G287" s="7"/>
      <c r="H287" s="7"/>
      <c r="I287" s="9"/>
      <c r="J287" s="9"/>
      <c r="K287" s="7"/>
      <c r="L287" s="7"/>
      <c r="M287" s="7"/>
      <c r="N287" s="7"/>
      <c r="O287" s="7"/>
      <c r="P287" s="7"/>
      <c r="Q287" s="7"/>
      <c r="R287" s="7"/>
      <c r="S287" s="7"/>
    </row>
    <row r="288" spans="1:19" x14ac:dyDescent="0.2">
      <c r="A288" s="11"/>
      <c r="B288" s="10"/>
      <c r="C288" s="7"/>
      <c r="D288" s="7"/>
      <c r="E288" s="7"/>
      <c r="F288" s="7"/>
      <c r="G288" s="7"/>
      <c r="H288" s="7"/>
      <c r="I288" s="9"/>
      <c r="J288" s="9"/>
      <c r="K288" s="7"/>
      <c r="L288" s="7"/>
      <c r="M288" s="7"/>
      <c r="N288" s="7"/>
      <c r="O288" s="7"/>
      <c r="P288" s="7"/>
      <c r="Q288" s="7"/>
      <c r="R288" s="7"/>
      <c r="S288" s="7"/>
    </row>
    <row r="289" spans="1:19" x14ac:dyDescent="0.2">
      <c r="A289" s="11"/>
      <c r="B289" s="10"/>
      <c r="C289" s="7"/>
      <c r="D289" s="7"/>
      <c r="E289" s="7"/>
      <c r="F289" s="7"/>
      <c r="G289" s="7"/>
      <c r="H289" s="7"/>
      <c r="I289" s="9"/>
      <c r="J289" s="9"/>
      <c r="K289" s="7"/>
      <c r="L289" s="7"/>
      <c r="M289" s="7"/>
      <c r="N289" s="7"/>
      <c r="O289" s="7"/>
      <c r="P289" s="7"/>
      <c r="Q289" s="7"/>
      <c r="R289" s="7"/>
      <c r="S289" s="7"/>
    </row>
    <row r="290" spans="1:19" x14ac:dyDescent="0.2">
      <c r="A290" s="11"/>
      <c r="B290" s="10"/>
      <c r="C290" s="7"/>
      <c r="D290" s="7"/>
      <c r="E290" s="7"/>
      <c r="F290" s="7"/>
      <c r="G290" s="7"/>
      <c r="H290" s="7"/>
      <c r="I290" s="9"/>
      <c r="J290" s="9"/>
      <c r="K290" s="7"/>
      <c r="L290" s="7"/>
      <c r="M290" s="7"/>
      <c r="N290" s="7"/>
      <c r="O290" s="7"/>
      <c r="P290" s="7"/>
      <c r="Q290" s="7"/>
      <c r="R290" s="7"/>
      <c r="S290" s="7"/>
    </row>
    <row r="291" spans="1:19" x14ac:dyDescent="0.2">
      <c r="A291" s="11"/>
      <c r="B291" s="10"/>
      <c r="C291" s="7"/>
      <c r="D291" s="7"/>
      <c r="E291" s="7"/>
      <c r="F291" s="7"/>
      <c r="G291" s="7"/>
      <c r="H291" s="7"/>
      <c r="I291" s="9"/>
      <c r="J291" s="9"/>
      <c r="K291" s="7"/>
      <c r="L291" s="7"/>
      <c r="M291" s="7"/>
      <c r="N291" s="7"/>
      <c r="O291" s="7"/>
      <c r="P291" s="7"/>
      <c r="Q291" s="7"/>
      <c r="R291" s="7"/>
      <c r="S291" s="7"/>
    </row>
    <row r="292" spans="1:19" x14ac:dyDescent="0.2">
      <c r="A292" s="11"/>
      <c r="B292" s="10"/>
      <c r="C292" s="7"/>
      <c r="D292" s="7"/>
      <c r="E292" s="7"/>
      <c r="F292" s="7"/>
      <c r="G292" s="7"/>
      <c r="H292" s="7"/>
      <c r="I292" s="9"/>
      <c r="J292" s="9"/>
      <c r="K292" s="7"/>
      <c r="L292" s="7"/>
      <c r="M292" s="7"/>
      <c r="N292" s="7"/>
      <c r="O292" s="7"/>
      <c r="P292" s="7"/>
      <c r="Q292" s="7"/>
      <c r="R292" s="7"/>
      <c r="S292" s="7"/>
    </row>
    <row r="293" spans="1:19" x14ac:dyDescent="0.2">
      <c r="A293" s="11"/>
      <c r="B293" s="10"/>
      <c r="C293" s="7"/>
      <c r="D293" s="7"/>
      <c r="E293" s="7"/>
      <c r="F293" s="7"/>
      <c r="G293" s="7"/>
      <c r="H293" s="7"/>
      <c r="I293" s="9"/>
      <c r="J293" s="9"/>
      <c r="K293" s="7"/>
      <c r="L293" s="7"/>
      <c r="M293" s="7"/>
      <c r="N293" s="7"/>
      <c r="O293" s="7"/>
      <c r="P293" s="7"/>
      <c r="Q293" s="7"/>
      <c r="R293" s="7"/>
      <c r="S293" s="7"/>
    </row>
    <row r="294" spans="1:19" x14ac:dyDescent="0.2">
      <c r="A294" s="11"/>
      <c r="B294" s="10"/>
      <c r="C294" s="7"/>
      <c r="D294" s="7"/>
      <c r="E294" s="7"/>
      <c r="F294" s="7"/>
      <c r="G294" s="7"/>
      <c r="H294" s="7"/>
      <c r="I294" s="9"/>
      <c r="J294" s="9"/>
      <c r="K294" s="7"/>
      <c r="L294" s="7"/>
      <c r="M294" s="7"/>
      <c r="N294" s="7"/>
      <c r="O294" s="7"/>
      <c r="P294" s="7"/>
      <c r="Q294" s="7"/>
      <c r="R294" s="7"/>
      <c r="S294" s="7"/>
    </row>
    <row r="295" spans="1:19" x14ac:dyDescent="0.2">
      <c r="A295" s="11"/>
      <c r="B295" s="10"/>
      <c r="C295" s="7"/>
      <c r="D295" s="7"/>
      <c r="E295" s="7"/>
      <c r="F295" s="7"/>
      <c r="G295" s="7"/>
      <c r="H295" s="7"/>
      <c r="I295" s="9"/>
      <c r="J295" s="9"/>
      <c r="K295" s="7"/>
      <c r="L295" s="7"/>
      <c r="M295" s="7"/>
      <c r="N295" s="7"/>
      <c r="O295" s="7"/>
      <c r="P295" s="7"/>
      <c r="Q295" s="7"/>
      <c r="R295" s="7"/>
      <c r="S295" s="7"/>
    </row>
    <row r="296" spans="1:19" x14ac:dyDescent="0.2">
      <c r="A296" s="11"/>
      <c r="B296" s="10"/>
      <c r="C296" s="7"/>
      <c r="D296" s="7"/>
      <c r="E296" s="7"/>
      <c r="F296" s="7"/>
      <c r="G296" s="7"/>
      <c r="H296" s="7"/>
      <c r="I296" s="9"/>
      <c r="J296" s="9"/>
      <c r="K296" s="7"/>
      <c r="L296" s="7"/>
      <c r="M296" s="7"/>
      <c r="N296" s="7"/>
      <c r="O296" s="7"/>
      <c r="P296" s="7"/>
      <c r="Q296" s="7"/>
      <c r="R296" s="7"/>
      <c r="S296" s="7"/>
    </row>
    <row r="297" spans="1:19" x14ac:dyDescent="0.2">
      <c r="A297" s="11"/>
      <c r="B297" s="10"/>
      <c r="C297" s="7"/>
      <c r="D297" s="7"/>
      <c r="E297" s="7"/>
      <c r="F297" s="7"/>
      <c r="G297" s="7"/>
      <c r="H297" s="7"/>
      <c r="I297" s="9"/>
      <c r="J297" s="9"/>
      <c r="K297" s="7"/>
      <c r="L297" s="7"/>
      <c r="M297" s="7"/>
      <c r="N297" s="7"/>
      <c r="O297" s="7"/>
      <c r="P297" s="7"/>
      <c r="Q297" s="7"/>
      <c r="R297" s="7"/>
      <c r="S297" s="7"/>
    </row>
    <row r="298" spans="1:19" x14ac:dyDescent="0.2">
      <c r="A298" s="11"/>
      <c r="B298" s="10"/>
      <c r="C298" s="7"/>
      <c r="D298" s="7"/>
      <c r="E298" s="7"/>
      <c r="F298" s="7"/>
      <c r="G298" s="7"/>
      <c r="H298" s="7"/>
      <c r="I298" s="9"/>
      <c r="J298" s="9"/>
      <c r="K298" s="7"/>
      <c r="L298" s="7"/>
      <c r="M298" s="7"/>
      <c r="N298" s="7"/>
      <c r="O298" s="7"/>
      <c r="P298" s="7"/>
      <c r="Q298" s="7"/>
      <c r="R298" s="7"/>
      <c r="S298" s="7"/>
    </row>
    <row r="299" spans="1:19" x14ac:dyDescent="0.2">
      <c r="A299" s="11"/>
      <c r="B299" s="10"/>
      <c r="C299" s="7"/>
      <c r="D299" s="7"/>
      <c r="E299" s="7"/>
      <c r="F299" s="7"/>
      <c r="G299" s="7"/>
      <c r="H299" s="7"/>
      <c r="I299" s="9"/>
      <c r="J299" s="9"/>
      <c r="K299" s="7"/>
      <c r="L299" s="7"/>
      <c r="M299" s="7"/>
      <c r="N299" s="7"/>
      <c r="O299" s="7"/>
      <c r="P299" s="7"/>
      <c r="Q299" s="7"/>
      <c r="R299" s="7"/>
      <c r="S299" s="7"/>
    </row>
    <row r="300" spans="1:19" x14ac:dyDescent="0.2">
      <c r="A300" s="11"/>
      <c r="B300" s="10"/>
      <c r="C300" s="7"/>
      <c r="D300" s="7"/>
      <c r="E300" s="7"/>
      <c r="F300" s="7"/>
      <c r="G300" s="7"/>
      <c r="H300" s="7"/>
      <c r="I300" s="9"/>
      <c r="J300" s="9"/>
      <c r="K300" s="7"/>
      <c r="L300" s="7"/>
      <c r="M300" s="7"/>
      <c r="N300" s="7"/>
      <c r="O300" s="7"/>
      <c r="P300" s="7"/>
      <c r="Q300" s="7"/>
      <c r="R300" s="7"/>
      <c r="S300" s="7"/>
    </row>
    <row r="301" spans="1:19" x14ac:dyDescent="0.2">
      <c r="A301" s="11"/>
      <c r="B301" s="10"/>
      <c r="C301" s="7"/>
      <c r="D301" s="7"/>
      <c r="E301" s="7"/>
      <c r="F301" s="7"/>
      <c r="G301" s="7"/>
      <c r="H301" s="7"/>
      <c r="I301" s="9"/>
      <c r="J301" s="9"/>
      <c r="K301" s="7"/>
      <c r="L301" s="7"/>
      <c r="M301" s="7"/>
      <c r="N301" s="7"/>
      <c r="O301" s="7"/>
      <c r="P301" s="7"/>
      <c r="Q301" s="7"/>
      <c r="R301" s="7"/>
      <c r="S301" s="7"/>
    </row>
    <row r="302" spans="1:19" x14ac:dyDescent="0.2">
      <c r="A302" s="11"/>
      <c r="B302" s="10"/>
      <c r="C302" s="7"/>
      <c r="D302" s="7"/>
      <c r="E302" s="7"/>
      <c r="F302" s="7"/>
      <c r="G302" s="7"/>
      <c r="H302" s="7"/>
      <c r="I302" s="9"/>
      <c r="J302" s="9"/>
      <c r="K302" s="7"/>
      <c r="L302" s="7"/>
      <c r="M302" s="7"/>
      <c r="N302" s="7"/>
      <c r="O302" s="7"/>
      <c r="P302" s="7"/>
      <c r="Q302" s="7"/>
      <c r="R302" s="7"/>
      <c r="S302" s="7"/>
    </row>
    <row r="303" spans="1:19" x14ac:dyDescent="0.2">
      <c r="A303" s="11"/>
      <c r="B303" s="10"/>
      <c r="C303" s="7"/>
      <c r="D303" s="7"/>
      <c r="E303" s="7"/>
      <c r="F303" s="7"/>
      <c r="G303" s="7"/>
      <c r="H303" s="7"/>
      <c r="I303" s="9"/>
      <c r="J303" s="9"/>
      <c r="K303" s="7"/>
      <c r="L303" s="7"/>
      <c r="M303" s="7"/>
      <c r="N303" s="7"/>
      <c r="O303" s="7"/>
      <c r="P303" s="7"/>
      <c r="Q303" s="7"/>
      <c r="R303" s="7"/>
      <c r="S303" s="7"/>
    </row>
    <row r="304" spans="1:19" x14ac:dyDescent="0.2">
      <c r="A304" s="11"/>
      <c r="B304" s="10"/>
      <c r="C304" s="7"/>
      <c r="D304" s="7"/>
      <c r="E304" s="7"/>
      <c r="F304" s="7"/>
      <c r="G304" s="7"/>
      <c r="H304" s="7"/>
      <c r="I304" s="9"/>
      <c r="J304" s="9"/>
      <c r="K304" s="7"/>
      <c r="L304" s="7"/>
      <c r="M304" s="7"/>
      <c r="N304" s="7"/>
      <c r="O304" s="7"/>
      <c r="P304" s="7"/>
      <c r="Q304" s="7"/>
      <c r="R304" s="7"/>
      <c r="S304" s="7"/>
    </row>
    <row r="305" spans="1:19" x14ac:dyDescent="0.2">
      <c r="A305" s="11"/>
      <c r="B305" s="10"/>
      <c r="C305" s="7"/>
      <c r="D305" s="7"/>
      <c r="E305" s="7"/>
      <c r="F305" s="7"/>
      <c r="G305" s="7"/>
      <c r="H305" s="7"/>
      <c r="I305" s="9"/>
      <c r="J305" s="9"/>
      <c r="K305" s="7"/>
      <c r="L305" s="7"/>
      <c r="M305" s="7"/>
      <c r="N305" s="7"/>
      <c r="O305" s="7"/>
      <c r="P305" s="7"/>
      <c r="Q305" s="7"/>
      <c r="R305" s="7"/>
      <c r="S305" s="7"/>
    </row>
    <row r="306" spans="1:19" x14ac:dyDescent="0.2">
      <c r="A306" s="11"/>
      <c r="B306" s="10"/>
      <c r="C306" s="7"/>
      <c r="D306" s="7"/>
      <c r="E306" s="7"/>
      <c r="F306" s="7"/>
      <c r="G306" s="7"/>
      <c r="H306" s="7"/>
      <c r="I306" s="9"/>
      <c r="J306" s="9"/>
      <c r="K306" s="7"/>
      <c r="L306" s="7"/>
      <c r="M306" s="7"/>
      <c r="N306" s="7"/>
      <c r="O306" s="7"/>
      <c r="P306" s="7"/>
      <c r="Q306" s="7"/>
      <c r="R306" s="7"/>
      <c r="S306" s="7"/>
    </row>
    <row r="307" spans="1:19" x14ac:dyDescent="0.2">
      <c r="A307" s="11"/>
      <c r="B307" s="10"/>
      <c r="C307" s="7"/>
      <c r="D307" s="7"/>
      <c r="E307" s="7"/>
      <c r="F307" s="7"/>
      <c r="G307" s="7"/>
      <c r="H307" s="7"/>
      <c r="I307" s="9"/>
      <c r="J307" s="9"/>
      <c r="K307" s="7"/>
      <c r="L307" s="7"/>
      <c r="M307" s="7"/>
      <c r="N307" s="7"/>
      <c r="O307" s="7"/>
      <c r="P307" s="7"/>
      <c r="Q307" s="7"/>
      <c r="R307" s="7"/>
      <c r="S307" s="7"/>
    </row>
    <row r="308" spans="1:19" x14ac:dyDescent="0.2">
      <c r="A308" s="11"/>
      <c r="B308" s="10"/>
      <c r="C308" s="7"/>
      <c r="D308" s="7"/>
      <c r="E308" s="7"/>
      <c r="F308" s="7"/>
      <c r="G308" s="7"/>
      <c r="H308" s="7"/>
      <c r="I308" s="9"/>
      <c r="J308" s="9"/>
      <c r="K308" s="7"/>
      <c r="L308" s="7"/>
      <c r="M308" s="7"/>
      <c r="N308" s="7"/>
      <c r="O308" s="7"/>
      <c r="P308" s="7"/>
      <c r="Q308" s="7"/>
      <c r="R308" s="7"/>
      <c r="S308" s="7"/>
    </row>
    <row r="309" spans="1:19" x14ac:dyDescent="0.2">
      <c r="A309" s="11"/>
      <c r="B309" s="10"/>
      <c r="C309" s="7"/>
      <c r="D309" s="7"/>
      <c r="E309" s="7"/>
      <c r="F309" s="7"/>
      <c r="G309" s="7"/>
      <c r="H309" s="7"/>
      <c r="I309" s="9"/>
      <c r="J309" s="9"/>
      <c r="K309" s="7"/>
      <c r="L309" s="7"/>
      <c r="M309" s="7"/>
      <c r="N309" s="7"/>
      <c r="O309" s="7"/>
      <c r="P309" s="7"/>
      <c r="Q309" s="7"/>
      <c r="R309" s="7"/>
      <c r="S309" s="7"/>
    </row>
    <row r="310" spans="1:19" x14ac:dyDescent="0.2">
      <c r="A310" s="11"/>
      <c r="B310" s="10"/>
      <c r="C310" s="7"/>
      <c r="D310" s="7"/>
      <c r="E310" s="7"/>
      <c r="F310" s="7"/>
      <c r="G310" s="7"/>
      <c r="H310" s="7"/>
      <c r="I310" s="9"/>
      <c r="J310" s="9"/>
      <c r="K310" s="7"/>
      <c r="L310" s="7"/>
      <c r="M310" s="7"/>
      <c r="N310" s="7"/>
      <c r="O310" s="7"/>
      <c r="P310" s="7"/>
      <c r="Q310" s="7"/>
      <c r="R310" s="7"/>
      <c r="S310" s="7"/>
    </row>
    <row r="311" spans="1:19" x14ac:dyDescent="0.2">
      <c r="A311" s="11"/>
      <c r="B311" s="10"/>
      <c r="C311" s="7"/>
      <c r="D311" s="7"/>
      <c r="E311" s="7"/>
      <c r="F311" s="7"/>
      <c r="G311" s="7"/>
      <c r="H311" s="7"/>
      <c r="I311" s="9"/>
      <c r="J311" s="9"/>
      <c r="K311" s="7"/>
      <c r="L311" s="7"/>
      <c r="M311" s="7"/>
      <c r="N311" s="7"/>
      <c r="O311" s="7"/>
      <c r="P311" s="7"/>
      <c r="Q311" s="7"/>
      <c r="R311" s="7"/>
      <c r="S311" s="7"/>
    </row>
    <row r="312" spans="1:19" x14ac:dyDescent="0.2">
      <c r="A312" s="11"/>
      <c r="B312" s="10"/>
      <c r="C312" s="7"/>
      <c r="D312" s="7"/>
      <c r="E312" s="7"/>
      <c r="F312" s="7"/>
      <c r="G312" s="7"/>
      <c r="H312" s="7"/>
      <c r="I312" s="9"/>
      <c r="J312" s="9"/>
      <c r="K312" s="7"/>
      <c r="L312" s="7"/>
      <c r="M312" s="7"/>
      <c r="N312" s="7"/>
      <c r="O312" s="7"/>
      <c r="P312" s="7"/>
      <c r="Q312" s="7"/>
      <c r="R312" s="7"/>
      <c r="S312" s="7"/>
    </row>
    <row r="313" spans="1:19" x14ac:dyDescent="0.2">
      <c r="A313" s="11"/>
      <c r="B313" s="10"/>
      <c r="C313" s="7"/>
      <c r="D313" s="7"/>
      <c r="E313" s="7"/>
      <c r="F313" s="7"/>
      <c r="G313" s="7"/>
      <c r="H313" s="7"/>
      <c r="I313" s="9"/>
      <c r="J313" s="9"/>
      <c r="K313" s="7"/>
      <c r="L313" s="7"/>
      <c r="M313" s="7"/>
      <c r="N313" s="7"/>
      <c r="O313" s="7"/>
      <c r="P313" s="7"/>
      <c r="Q313" s="7"/>
      <c r="R313" s="7"/>
      <c r="S313" s="7"/>
    </row>
    <row r="314" spans="1:19" x14ac:dyDescent="0.2">
      <c r="A314" s="11"/>
      <c r="B314" s="10"/>
      <c r="C314" s="7"/>
      <c r="D314" s="7"/>
      <c r="E314" s="7"/>
      <c r="F314" s="7"/>
      <c r="G314" s="7"/>
      <c r="H314" s="7"/>
      <c r="I314" s="9"/>
      <c r="J314" s="9"/>
      <c r="K314" s="7"/>
      <c r="L314" s="7"/>
      <c r="M314" s="7"/>
      <c r="N314" s="7"/>
      <c r="O314" s="7"/>
      <c r="P314" s="7"/>
      <c r="Q314" s="7"/>
      <c r="R314" s="7"/>
      <c r="S314" s="7"/>
    </row>
    <row r="315" spans="1:19" x14ac:dyDescent="0.2">
      <c r="A315" s="11"/>
      <c r="B315" s="10"/>
      <c r="C315" s="7"/>
      <c r="D315" s="7"/>
      <c r="E315" s="7"/>
      <c r="F315" s="7"/>
      <c r="G315" s="7"/>
      <c r="H315" s="7"/>
      <c r="I315" s="9"/>
      <c r="J315" s="9"/>
      <c r="K315" s="7"/>
      <c r="L315" s="7"/>
      <c r="M315" s="7"/>
      <c r="N315" s="7"/>
      <c r="O315" s="7"/>
      <c r="P315" s="7"/>
      <c r="Q315" s="7"/>
      <c r="R315" s="7"/>
      <c r="S315" s="7"/>
    </row>
    <row r="316" spans="1:19" x14ac:dyDescent="0.2">
      <c r="A316" s="11"/>
      <c r="B316" s="10"/>
      <c r="C316" s="7"/>
      <c r="D316" s="7"/>
      <c r="E316" s="7"/>
      <c r="F316" s="7"/>
      <c r="G316" s="7"/>
      <c r="H316" s="7"/>
      <c r="I316" s="9"/>
      <c r="J316" s="9"/>
      <c r="K316" s="7"/>
      <c r="L316" s="7"/>
      <c r="M316" s="7"/>
      <c r="N316" s="7"/>
      <c r="O316" s="7"/>
      <c r="P316" s="7"/>
      <c r="Q316" s="7"/>
      <c r="R316" s="7"/>
      <c r="S316" s="7"/>
    </row>
    <row r="317" spans="1:19" x14ac:dyDescent="0.2">
      <c r="A317" s="11"/>
      <c r="B317" s="10"/>
      <c r="C317" s="7"/>
      <c r="D317" s="7"/>
      <c r="E317" s="7"/>
      <c r="F317" s="7"/>
      <c r="G317" s="7"/>
      <c r="H317" s="7"/>
      <c r="I317" s="9"/>
      <c r="J317" s="9"/>
      <c r="K317" s="7"/>
      <c r="L317" s="7"/>
      <c r="M317" s="7"/>
      <c r="N317" s="7"/>
      <c r="O317" s="7"/>
      <c r="P317" s="7"/>
      <c r="Q317" s="7"/>
      <c r="R317" s="7"/>
      <c r="S317" s="7"/>
    </row>
    <row r="318" spans="1:19" x14ac:dyDescent="0.2">
      <c r="A318" s="11"/>
      <c r="B318" s="10"/>
      <c r="C318" s="7"/>
      <c r="D318" s="7"/>
      <c r="E318" s="7"/>
      <c r="F318" s="7"/>
      <c r="G318" s="7"/>
      <c r="H318" s="7"/>
      <c r="I318" s="9"/>
      <c r="J318" s="9"/>
      <c r="K318" s="7"/>
      <c r="L318" s="7"/>
      <c r="M318" s="7"/>
      <c r="N318" s="7"/>
      <c r="O318" s="7"/>
      <c r="P318" s="7"/>
      <c r="Q318" s="7"/>
      <c r="R318" s="7"/>
      <c r="S318" s="7"/>
    </row>
    <row r="319" spans="1:19" x14ac:dyDescent="0.2">
      <c r="A319" s="11"/>
      <c r="B319" s="10"/>
      <c r="C319" s="7"/>
      <c r="D319" s="7"/>
      <c r="E319" s="7"/>
      <c r="F319" s="7"/>
      <c r="G319" s="7"/>
      <c r="H319" s="7"/>
      <c r="I319" s="9"/>
      <c r="J319" s="9"/>
      <c r="K319" s="7"/>
      <c r="L319" s="7"/>
      <c r="M319" s="7"/>
      <c r="N319" s="7"/>
      <c r="O319" s="7"/>
      <c r="P319" s="7"/>
      <c r="Q319" s="7"/>
      <c r="R319" s="7"/>
      <c r="S319" s="7"/>
    </row>
    <row r="320" spans="1:19" x14ac:dyDescent="0.2">
      <c r="A320" s="11"/>
      <c r="B320" s="10"/>
      <c r="C320" s="7"/>
      <c r="D320" s="7"/>
      <c r="E320" s="7"/>
      <c r="F320" s="7"/>
      <c r="G320" s="7"/>
      <c r="H320" s="7"/>
      <c r="I320" s="9"/>
      <c r="J320" s="9"/>
      <c r="K320" s="7"/>
      <c r="L320" s="7"/>
      <c r="M320" s="7"/>
      <c r="N320" s="7"/>
      <c r="O320" s="7"/>
      <c r="P320" s="7"/>
      <c r="Q320" s="7"/>
      <c r="R320" s="7"/>
      <c r="S320" s="7"/>
    </row>
    <row r="321" spans="1:19" x14ac:dyDescent="0.2">
      <c r="A321" s="11"/>
      <c r="B321" s="10"/>
      <c r="C321" s="7"/>
      <c r="D321" s="7"/>
      <c r="E321" s="7"/>
      <c r="F321" s="7"/>
      <c r="G321" s="7"/>
      <c r="H321" s="7"/>
      <c r="I321" s="9"/>
      <c r="J321" s="9"/>
      <c r="K321" s="7"/>
      <c r="L321" s="7"/>
      <c r="M321" s="7"/>
      <c r="N321" s="7"/>
      <c r="O321" s="7"/>
      <c r="P321" s="7"/>
      <c r="Q321" s="7"/>
      <c r="R321" s="7"/>
      <c r="S321" s="7"/>
    </row>
    <row r="322" spans="1:19" x14ac:dyDescent="0.2">
      <c r="A322" s="11"/>
      <c r="B322" s="10"/>
      <c r="C322" s="7"/>
      <c r="D322" s="7"/>
      <c r="E322" s="7"/>
      <c r="F322" s="7"/>
      <c r="G322" s="7"/>
      <c r="H322" s="7"/>
      <c r="I322" s="9"/>
      <c r="J322" s="9"/>
      <c r="K322" s="7"/>
      <c r="L322" s="7"/>
      <c r="M322" s="7"/>
      <c r="N322" s="7"/>
      <c r="O322" s="7"/>
      <c r="P322" s="7"/>
      <c r="Q322" s="7"/>
      <c r="R322" s="7"/>
      <c r="S322" s="7"/>
    </row>
    <row r="323" spans="1:19" x14ac:dyDescent="0.2">
      <c r="A323" s="11"/>
      <c r="B323" s="10"/>
      <c r="C323" s="7"/>
      <c r="D323" s="7"/>
      <c r="E323" s="7"/>
      <c r="F323" s="7"/>
      <c r="G323" s="7"/>
      <c r="H323" s="7"/>
      <c r="I323" s="9"/>
      <c r="J323" s="9"/>
      <c r="K323" s="7"/>
      <c r="L323" s="7"/>
      <c r="M323" s="7"/>
      <c r="N323" s="7"/>
      <c r="O323" s="7"/>
      <c r="P323" s="7"/>
      <c r="Q323" s="7"/>
      <c r="R323" s="7"/>
      <c r="S323" s="7"/>
    </row>
    <row r="324" spans="1:19" x14ac:dyDescent="0.2">
      <c r="A324" s="11"/>
      <c r="B324" s="10"/>
      <c r="C324" s="7"/>
      <c r="D324" s="7"/>
      <c r="E324" s="7"/>
      <c r="F324" s="7"/>
      <c r="G324" s="7"/>
      <c r="H324" s="7"/>
      <c r="I324" s="9"/>
      <c r="J324" s="9"/>
      <c r="K324" s="7"/>
      <c r="L324" s="7"/>
      <c r="M324" s="7"/>
      <c r="N324" s="7"/>
      <c r="O324" s="7"/>
      <c r="P324" s="7"/>
      <c r="Q324" s="7"/>
      <c r="R324" s="7"/>
      <c r="S324" s="7"/>
    </row>
    <row r="325" spans="1:19" x14ac:dyDescent="0.2">
      <c r="A325" s="11"/>
      <c r="B325" s="10"/>
      <c r="C325" s="7"/>
      <c r="D325" s="7"/>
      <c r="E325" s="7"/>
      <c r="F325" s="7"/>
      <c r="G325" s="7"/>
      <c r="H325" s="7"/>
      <c r="I325" s="9"/>
      <c r="J325" s="9"/>
      <c r="K325" s="7"/>
      <c r="L325" s="7"/>
      <c r="M325" s="7"/>
      <c r="N325" s="7"/>
      <c r="O325" s="7"/>
      <c r="P325" s="7"/>
      <c r="Q325" s="7"/>
      <c r="R325" s="7"/>
      <c r="S325" s="7"/>
    </row>
    <row r="326" spans="1:19" x14ac:dyDescent="0.2">
      <c r="A326" s="11"/>
      <c r="B326" s="10"/>
      <c r="C326" s="7"/>
      <c r="D326" s="7"/>
      <c r="E326" s="7"/>
      <c r="F326" s="7"/>
      <c r="G326" s="7"/>
      <c r="H326" s="7"/>
      <c r="I326" s="9"/>
      <c r="J326" s="9"/>
      <c r="K326" s="7"/>
      <c r="L326" s="7"/>
      <c r="M326" s="7"/>
      <c r="N326" s="7"/>
      <c r="O326" s="7"/>
      <c r="P326" s="7"/>
      <c r="Q326" s="7"/>
      <c r="R326" s="7"/>
      <c r="S326" s="7"/>
    </row>
    <row r="327" spans="1:19" x14ac:dyDescent="0.2">
      <c r="A327" s="11"/>
      <c r="B327" s="10"/>
      <c r="C327" s="7"/>
      <c r="D327" s="7"/>
      <c r="E327" s="7"/>
      <c r="F327" s="7"/>
      <c r="G327" s="7"/>
      <c r="H327" s="7"/>
      <c r="I327" s="9"/>
      <c r="J327" s="9"/>
      <c r="K327" s="7"/>
      <c r="L327" s="7"/>
      <c r="M327" s="7"/>
      <c r="N327" s="7"/>
      <c r="O327" s="7"/>
      <c r="P327" s="7"/>
      <c r="Q327" s="7"/>
      <c r="R327" s="7"/>
      <c r="S327" s="7"/>
    </row>
    <row r="328" spans="1:19" x14ac:dyDescent="0.2">
      <c r="A328" s="11"/>
      <c r="B328" s="10"/>
      <c r="C328" s="7"/>
      <c r="D328" s="7"/>
      <c r="E328" s="7"/>
      <c r="F328" s="7"/>
      <c r="G328" s="7"/>
      <c r="H328" s="7"/>
      <c r="I328" s="9"/>
      <c r="J328" s="9"/>
      <c r="K328" s="7"/>
      <c r="L328" s="7"/>
      <c r="M328" s="7"/>
      <c r="N328" s="7"/>
      <c r="O328" s="7"/>
      <c r="P328" s="7"/>
      <c r="Q328" s="7"/>
      <c r="R328" s="7"/>
      <c r="S328" s="7"/>
    </row>
    <row r="329" spans="1:19" x14ac:dyDescent="0.2">
      <c r="A329" s="11"/>
      <c r="B329" s="10"/>
      <c r="C329" s="7"/>
      <c r="D329" s="7"/>
      <c r="E329" s="7"/>
      <c r="F329" s="7"/>
      <c r="G329" s="7"/>
      <c r="H329" s="7"/>
      <c r="I329" s="9"/>
      <c r="J329" s="9"/>
      <c r="K329" s="7"/>
      <c r="L329" s="7"/>
      <c r="M329" s="7"/>
      <c r="N329" s="7"/>
      <c r="O329" s="7"/>
      <c r="P329" s="7"/>
      <c r="Q329" s="7"/>
      <c r="R329" s="7"/>
      <c r="S329" s="7"/>
    </row>
    <row r="330" spans="1:19" x14ac:dyDescent="0.2">
      <c r="A330" s="11"/>
      <c r="B330" s="10"/>
      <c r="C330" s="7"/>
      <c r="D330" s="7"/>
      <c r="E330" s="7"/>
      <c r="F330" s="7"/>
      <c r="G330" s="7"/>
      <c r="H330" s="7"/>
      <c r="I330" s="9"/>
      <c r="J330" s="9"/>
      <c r="K330" s="7"/>
      <c r="L330" s="7"/>
      <c r="M330" s="7"/>
      <c r="N330" s="7"/>
      <c r="O330" s="7"/>
      <c r="P330" s="7"/>
      <c r="Q330" s="7"/>
      <c r="R330" s="7"/>
      <c r="S330" s="7"/>
    </row>
    <row r="331" spans="1:19" x14ac:dyDescent="0.2">
      <c r="A331" s="11"/>
      <c r="B331" s="10"/>
      <c r="C331" s="7"/>
      <c r="D331" s="7"/>
      <c r="E331" s="7"/>
      <c r="F331" s="7"/>
      <c r="G331" s="7"/>
      <c r="H331" s="7"/>
      <c r="I331" s="9"/>
      <c r="J331" s="9"/>
      <c r="K331" s="7"/>
      <c r="L331" s="7"/>
      <c r="M331" s="7"/>
      <c r="N331" s="7"/>
      <c r="O331" s="7"/>
      <c r="P331" s="7"/>
      <c r="Q331" s="7"/>
      <c r="R331" s="7"/>
      <c r="S331" s="7"/>
    </row>
    <row r="332" spans="1:19" x14ac:dyDescent="0.2">
      <c r="A332" s="11"/>
      <c r="B332" s="10"/>
      <c r="C332" s="7"/>
      <c r="D332" s="7"/>
      <c r="E332" s="7"/>
      <c r="F332" s="7"/>
      <c r="G332" s="7"/>
      <c r="H332" s="7"/>
      <c r="I332" s="9"/>
      <c r="J332" s="9"/>
      <c r="K332" s="7"/>
      <c r="L332" s="7"/>
      <c r="M332" s="7"/>
      <c r="N332" s="7"/>
      <c r="O332" s="7"/>
      <c r="P332" s="7"/>
      <c r="Q332" s="7"/>
      <c r="R332" s="7"/>
      <c r="S332" s="7"/>
    </row>
    <row r="333" spans="1:19" x14ac:dyDescent="0.2">
      <c r="A333" s="11"/>
      <c r="B333" s="10"/>
      <c r="C333" s="7"/>
      <c r="D333" s="7"/>
      <c r="E333" s="7"/>
      <c r="F333" s="7"/>
      <c r="G333" s="7"/>
      <c r="H333" s="7"/>
      <c r="I333" s="9"/>
      <c r="J333" s="9"/>
      <c r="K333" s="7"/>
      <c r="L333" s="7"/>
      <c r="M333" s="7"/>
      <c r="N333" s="7"/>
      <c r="O333" s="7"/>
      <c r="P333" s="7"/>
      <c r="Q333" s="7"/>
      <c r="R333" s="7"/>
      <c r="S333" s="7"/>
    </row>
    <row r="334" spans="1:19" x14ac:dyDescent="0.2">
      <c r="A334" s="11"/>
      <c r="B334" s="10"/>
      <c r="C334" s="7"/>
      <c r="D334" s="7"/>
      <c r="E334" s="7"/>
      <c r="F334" s="7"/>
      <c r="G334" s="7"/>
      <c r="H334" s="7"/>
      <c r="I334" s="9"/>
      <c r="J334" s="9"/>
      <c r="K334" s="7"/>
      <c r="L334" s="7"/>
      <c r="M334" s="7"/>
      <c r="N334" s="7"/>
      <c r="O334" s="7"/>
      <c r="P334" s="7"/>
      <c r="Q334" s="7"/>
      <c r="R334" s="7"/>
      <c r="S334" s="7"/>
    </row>
    <row r="335" spans="1:19" x14ac:dyDescent="0.2">
      <c r="A335" s="11"/>
      <c r="B335" s="10"/>
      <c r="C335" s="7"/>
      <c r="D335" s="7"/>
      <c r="E335" s="7"/>
      <c r="F335" s="7"/>
      <c r="G335" s="7"/>
      <c r="H335" s="7"/>
      <c r="I335" s="9"/>
      <c r="J335" s="9"/>
      <c r="K335" s="7"/>
      <c r="L335" s="7"/>
      <c r="M335" s="7"/>
      <c r="N335" s="7"/>
      <c r="O335" s="7"/>
      <c r="P335" s="7"/>
      <c r="Q335" s="7"/>
      <c r="R335" s="7"/>
      <c r="S335" s="7"/>
    </row>
    <row r="336" spans="1:19" x14ac:dyDescent="0.2">
      <c r="A336" s="11"/>
      <c r="B336" s="10"/>
      <c r="C336" s="7"/>
      <c r="D336" s="7"/>
      <c r="E336" s="7"/>
      <c r="F336" s="7"/>
      <c r="G336" s="7"/>
      <c r="H336" s="7"/>
      <c r="I336" s="9"/>
      <c r="J336" s="9"/>
      <c r="K336" s="7"/>
      <c r="L336" s="7"/>
      <c r="M336" s="7"/>
      <c r="N336" s="7"/>
      <c r="O336" s="7"/>
      <c r="P336" s="7"/>
      <c r="Q336" s="7"/>
      <c r="R336" s="7"/>
      <c r="S336" s="7"/>
    </row>
    <row r="337" spans="1:19" x14ac:dyDescent="0.2">
      <c r="A337" s="11"/>
      <c r="B337" s="10"/>
      <c r="C337" s="7"/>
      <c r="D337" s="7"/>
      <c r="E337" s="7"/>
      <c r="F337" s="7"/>
      <c r="G337" s="7"/>
      <c r="H337" s="7"/>
      <c r="I337" s="9"/>
      <c r="J337" s="9"/>
      <c r="K337" s="7"/>
      <c r="L337" s="7"/>
      <c r="M337" s="7"/>
      <c r="N337" s="7"/>
      <c r="O337" s="7"/>
      <c r="P337" s="7"/>
      <c r="Q337" s="7"/>
      <c r="R337" s="7"/>
      <c r="S337" s="7"/>
    </row>
    <row r="338" spans="1:19" x14ac:dyDescent="0.2">
      <c r="A338" s="11"/>
      <c r="B338" s="10"/>
      <c r="C338" s="7"/>
      <c r="D338" s="7"/>
      <c r="E338" s="7"/>
      <c r="F338" s="7"/>
      <c r="G338" s="7"/>
      <c r="H338" s="7"/>
      <c r="I338" s="9"/>
      <c r="J338" s="9"/>
      <c r="K338" s="7"/>
      <c r="L338" s="7"/>
      <c r="M338" s="7"/>
      <c r="N338" s="7"/>
      <c r="O338" s="7"/>
      <c r="P338" s="7"/>
      <c r="Q338" s="7"/>
      <c r="R338" s="7"/>
      <c r="S338" s="7"/>
    </row>
    <row r="339" spans="1:19" x14ac:dyDescent="0.2">
      <c r="A339" s="11"/>
      <c r="B339" s="10"/>
      <c r="C339" s="7"/>
      <c r="D339" s="7"/>
      <c r="E339" s="7"/>
      <c r="F339" s="7"/>
      <c r="G339" s="7"/>
      <c r="H339" s="7"/>
      <c r="I339" s="9"/>
      <c r="J339" s="9"/>
      <c r="K339" s="7"/>
      <c r="L339" s="7"/>
      <c r="M339" s="7"/>
      <c r="N339" s="7"/>
      <c r="O339" s="7"/>
      <c r="P339" s="7"/>
      <c r="Q339" s="7"/>
      <c r="R339" s="7"/>
      <c r="S339" s="7"/>
    </row>
    <row r="340" spans="1:19" x14ac:dyDescent="0.2">
      <c r="A340" s="11"/>
      <c r="B340" s="10"/>
      <c r="C340" s="7"/>
      <c r="D340" s="7"/>
      <c r="E340" s="7"/>
      <c r="F340" s="7"/>
      <c r="G340" s="7"/>
      <c r="H340" s="7"/>
      <c r="I340" s="9"/>
      <c r="J340" s="9"/>
      <c r="K340" s="7"/>
      <c r="L340" s="7"/>
      <c r="M340" s="7"/>
      <c r="N340" s="7"/>
      <c r="O340" s="7"/>
      <c r="P340" s="7"/>
      <c r="Q340" s="7"/>
      <c r="R340" s="7"/>
      <c r="S340" s="7"/>
    </row>
    <row r="341" spans="1:19" x14ac:dyDescent="0.2">
      <c r="A341" s="11"/>
      <c r="B341" s="10"/>
      <c r="C341" s="7"/>
      <c r="D341" s="7"/>
      <c r="E341" s="7"/>
      <c r="F341" s="7"/>
      <c r="G341" s="7"/>
      <c r="H341" s="7"/>
      <c r="I341" s="9"/>
      <c r="J341" s="9"/>
      <c r="K341" s="7"/>
      <c r="L341" s="7"/>
      <c r="M341" s="7"/>
      <c r="N341" s="7"/>
      <c r="O341" s="7"/>
      <c r="P341" s="7"/>
      <c r="Q341" s="7"/>
      <c r="R341" s="7"/>
      <c r="S341" s="7"/>
    </row>
    <row r="342" spans="1:19" x14ac:dyDescent="0.2">
      <c r="A342" s="11"/>
      <c r="B342" s="10"/>
      <c r="C342" s="7"/>
      <c r="D342" s="7"/>
      <c r="E342" s="7"/>
      <c r="F342" s="7"/>
      <c r="G342" s="7"/>
      <c r="H342" s="7"/>
      <c r="I342" s="9"/>
      <c r="J342" s="9"/>
      <c r="K342" s="7"/>
      <c r="L342" s="7"/>
      <c r="M342" s="7"/>
      <c r="N342" s="7"/>
      <c r="O342" s="7"/>
      <c r="P342" s="7"/>
      <c r="Q342" s="7"/>
      <c r="R342" s="7"/>
      <c r="S342" s="7"/>
    </row>
    <row r="343" spans="1:19" x14ac:dyDescent="0.2">
      <c r="A343" s="11"/>
      <c r="B343" s="10"/>
      <c r="C343" s="7"/>
      <c r="D343" s="7"/>
      <c r="E343" s="7"/>
      <c r="F343" s="7"/>
      <c r="G343" s="7"/>
      <c r="H343" s="7"/>
      <c r="I343" s="9"/>
      <c r="J343" s="9"/>
      <c r="K343" s="7"/>
      <c r="L343" s="7"/>
      <c r="M343" s="7"/>
      <c r="N343" s="7"/>
      <c r="O343" s="7"/>
      <c r="P343" s="7"/>
      <c r="Q343" s="7"/>
      <c r="R343" s="7"/>
      <c r="S343" s="7"/>
    </row>
    <row r="344" spans="1:19" x14ac:dyDescent="0.2">
      <c r="A344" s="11"/>
      <c r="B344" s="10"/>
      <c r="C344" s="7"/>
      <c r="D344" s="7"/>
      <c r="E344" s="7"/>
      <c r="F344" s="7"/>
      <c r="G344" s="7"/>
      <c r="H344" s="7"/>
      <c r="I344" s="9"/>
      <c r="J344" s="9"/>
      <c r="K344" s="7"/>
      <c r="L344" s="7"/>
      <c r="M344" s="7"/>
      <c r="N344" s="7"/>
      <c r="O344" s="7"/>
      <c r="P344" s="7"/>
      <c r="Q344" s="7"/>
      <c r="R344" s="7"/>
      <c r="S344" s="7"/>
    </row>
    <row r="345" spans="1:19" x14ac:dyDescent="0.2">
      <c r="A345" s="11"/>
      <c r="B345" s="10"/>
      <c r="C345" s="7"/>
      <c r="D345" s="7"/>
      <c r="E345" s="7"/>
      <c r="F345" s="7"/>
      <c r="G345" s="7"/>
      <c r="H345" s="7"/>
      <c r="I345" s="9"/>
      <c r="J345" s="9"/>
      <c r="K345" s="7"/>
      <c r="L345" s="7"/>
      <c r="M345" s="7"/>
      <c r="N345" s="7"/>
      <c r="O345" s="7"/>
      <c r="P345" s="7"/>
      <c r="Q345" s="7"/>
      <c r="R345" s="7"/>
      <c r="S345" s="7"/>
    </row>
    <row r="346" spans="1:19" x14ac:dyDescent="0.2">
      <c r="A346" s="11"/>
      <c r="B346" s="10"/>
      <c r="C346" s="7"/>
      <c r="D346" s="7"/>
      <c r="E346" s="7"/>
      <c r="F346" s="7"/>
      <c r="G346" s="7"/>
      <c r="H346" s="7"/>
      <c r="I346" s="9"/>
      <c r="J346" s="9"/>
      <c r="K346" s="7"/>
      <c r="L346" s="7"/>
      <c r="M346" s="7"/>
      <c r="N346" s="7"/>
      <c r="O346" s="7"/>
      <c r="P346" s="7"/>
      <c r="Q346" s="7"/>
      <c r="R346" s="7"/>
      <c r="S346" s="7"/>
    </row>
    <row r="347" spans="1:19" x14ac:dyDescent="0.2">
      <c r="A347" s="11"/>
      <c r="B347" s="10"/>
      <c r="C347" s="7"/>
      <c r="D347" s="7"/>
      <c r="E347" s="7"/>
      <c r="F347" s="7"/>
      <c r="G347" s="7"/>
      <c r="H347" s="7"/>
      <c r="I347" s="9"/>
      <c r="J347" s="9"/>
      <c r="K347" s="7"/>
      <c r="L347" s="7"/>
      <c r="M347" s="7"/>
      <c r="N347" s="7"/>
      <c r="O347" s="7"/>
      <c r="P347" s="7"/>
      <c r="Q347" s="7"/>
      <c r="R347" s="7"/>
      <c r="S347" s="7"/>
    </row>
    <row r="348" spans="1:19" x14ac:dyDescent="0.2">
      <c r="A348" s="11"/>
      <c r="B348" s="10"/>
      <c r="C348" s="7"/>
      <c r="D348" s="7"/>
      <c r="E348" s="7"/>
      <c r="F348" s="7"/>
      <c r="G348" s="7"/>
      <c r="H348" s="7"/>
      <c r="I348" s="9"/>
      <c r="J348" s="9"/>
      <c r="K348" s="7"/>
      <c r="L348" s="7"/>
      <c r="M348" s="7"/>
      <c r="N348" s="7"/>
      <c r="O348" s="7"/>
      <c r="P348" s="7"/>
      <c r="Q348" s="7"/>
      <c r="R348" s="7"/>
      <c r="S348" s="7"/>
    </row>
    <row r="349" spans="1:19" x14ac:dyDescent="0.2">
      <c r="A349" s="11"/>
      <c r="B349" s="10"/>
      <c r="C349" s="7"/>
      <c r="D349" s="7"/>
      <c r="E349" s="7"/>
      <c r="F349" s="7"/>
      <c r="G349" s="7"/>
      <c r="H349" s="7"/>
      <c r="I349" s="9"/>
      <c r="J349" s="9"/>
      <c r="K349" s="7"/>
      <c r="L349" s="7"/>
      <c r="M349" s="7"/>
      <c r="N349" s="7"/>
      <c r="O349" s="7"/>
      <c r="P349" s="7"/>
      <c r="Q349" s="7"/>
      <c r="R349" s="7"/>
      <c r="S349" s="7"/>
    </row>
    <row r="350" spans="1:19" x14ac:dyDescent="0.2">
      <c r="A350" s="11"/>
      <c r="B350" s="10"/>
      <c r="C350" s="7"/>
      <c r="D350" s="7"/>
      <c r="E350" s="7"/>
      <c r="F350" s="7"/>
      <c r="G350" s="7"/>
      <c r="H350" s="7"/>
      <c r="I350" s="9"/>
      <c r="J350" s="9"/>
      <c r="K350" s="7"/>
      <c r="L350" s="7"/>
      <c r="M350" s="7"/>
      <c r="N350" s="7"/>
      <c r="O350" s="7"/>
      <c r="P350" s="7"/>
      <c r="Q350" s="7"/>
      <c r="R350" s="7"/>
      <c r="S350" s="7"/>
    </row>
    <row r="351" spans="1:19" x14ac:dyDescent="0.2">
      <c r="A351" s="11"/>
      <c r="B351" s="10"/>
      <c r="C351" s="7"/>
      <c r="D351" s="7"/>
      <c r="E351" s="7"/>
      <c r="F351" s="7"/>
      <c r="G351" s="7"/>
      <c r="H351" s="7"/>
      <c r="I351" s="9"/>
      <c r="J351" s="9"/>
      <c r="K351" s="7"/>
      <c r="L351" s="7"/>
      <c r="M351" s="7"/>
      <c r="N351" s="7"/>
      <c r="O351" s="7"/>
      <c r="P351" s="7"/>
      <c r="Q351" s="7"/>
      <c r="R351" s="7"/>
      <c r="S351" s="7"/>
    </row>
    <row r="352" spans="1:19" x14ac:dyDescent="0.2">
      <c r="A352" s="11"/>
      <c r="B352" s="10"/>
      <c r="C352" s="7"/>
      <c r="D352" s="7"/>
      <c r="E352" s="7"/>
      <c r="F352" s="7"/>
      <c r="G352" s="7"/>
      <c r="H352" s="7"/>
      <c r="I352" s="9"/>
      <c r="J352" s="9"/>
      <c r="K352" s="7"/>
      <c r="L352" s="7"/>
      <c r="M352" s="7"/>
      <c r="N352" s="7"/>
      <c r="O352" s="7"/>
      <c r="P352" s="7"/>
      <c r="Q352" s="7"/>
      <c r="R352" s="7"/>
      <c r="S352" s="7"/>
    </row>
    <row r="353" spans="1:19" x14ac:dyDescent="0.2">
      <c r="A353" s="11"/>
      <c r="B353" s="10"/>
      <c r="C353" s="7"/>
      <c r="D353" s="7"/>
      <c r="E353" s="7"/>
      <c r="F353" s="7"/>
      <c r="G353" s="7"/>
      <c r="H353" s="7"/>
      <c r="I353" s="9"/>
      <c r="J353" s="9"/>
      <c r="K353" s="7"/>
      <c r="L353" s="7"/>
      <c r="M353" s="7"/>
      <c r="N353" s="7"/>
      <c r="O353" s="7"/>
      <c r="P353" s="7"/>
      <c r="Q353" s="7"/>
      <c r="R353" s="7"/>
      <c r="S353" s="7"/>
    </row>
    <row r="354" spans="1:19" x14ac:dyDescent="0.2">
      <c r="A354" s="11"/>
      <c r="B354" s="10"/>
      <c r="C354" s="7"/>
      <c r="D354" s="7"/>
      <c r="E354" s="7"/>
      <c r="F354" s="7"/>
      <c r="G354" s="7"/>
      <c r="H354" s="7"/>
      <c r="I354" s="9"/>
      <c r="J354" s="9"/>
      <c r="K354" s="7"/>
      <c r="L354" s="7"/>
      <c r="M354" s="7"/>
      <c r="N354" s="7"/>
      <c r="O354" s="7"/>
      <c r="P354" s="7"/>
      <c r="Q354" s="7"/>
      <c r="R354" s="7"/>
      <c r="S354" s="7"/>
    </row>
    <row r="355" spans="1:19" x14ac:dyDescent="0.2">
      <c r="A355" s="11"/>
      <c r="B355" s="10"/>
      <c r="C355" s="7"/>
      <c r="D355" s="7"/>
      <c r="E355" s="7"/>
      <c r="F355" s="7"/>
      <c r="G355" s="7"/>
      <c r="H355" s="7"/>
      <c r="I355" s="9"/>
      <c r="J355" s="9"/>
      <c r="K355" s="7"/>
      <c r="L355" s="7"/>
      <c r="M355" s="7"/>
      <c r="N355" s="7"/>
      <c r="O355" s="7"/>
      <c r="P355" s="7"/>
      <c r="Q355" s="7"/>
      <c r="R355" s="7"/>
      <c r="S355" s="7"/>
    </row>
    <row r="356" spans="1:19" x14ac:dyDescent="0.2">
      <c r="A356" s="11"/>
      <c r="B356" s="10"/>
      <c r="C356" s="7"/>
      <c r="D356" s="7"/>
      <c r="E356" s="7"/>
      <c r="F356" s="7"/>
      <c r="G356" s="7"/>
      <c r="H356" s="7"/>
      <c r="I356" s="9"/>
      <c r="J356" s="9"/>
      <c r="K356" s="7"/>
      <c r="L356" s="7"/>
      <c r="M356" s="7"/>
      <c r="N356" s="7"/>
      <c r="O356" s="7"/>
      <c r="P356" s="7"/>
      <c r="Q356" s="7"/>
      <c r="R356" s="7"/>
      <c r="S356" s="7"/>
    </row>
    <row r="357" spans="1:19" x14ac:dyDescent="0.2">
      <c r="A357" s="11"/>
      <c r="B357" s="10"/>
      <c r="C357" s="7"/>
      <c r="D357" s="7"/>
      <c r="E357" s="7"/>
      <c r="F357" s="7"/>
      <c r="G357" s="7"/>
      <c r="H357" s="7"/>
      <c r="I357" s="9"/>
      <c r="J357" s="9"/>
      <c r="K357" s="7"/>
      <c r="L357" s="7"/>
      <c r="M357" s="7"/>
      <c r="N357" s="7"/>
      <c r="O357" s="7"/>
      <c r="P357" s="7"/>
      <c r="Q357" s="7"/>
      <c r="R357" s="7"/>
      <c r="S357" s="7"/>
    </row>
    <row r="358" spans="1:19" x14ac:dyDescent="0.2">
      <c r="A358" s="11"/>
      <c r="B358" s="10"/>
      <c r="C358" s="7"/>
      <c r="D358" s="7"/>
      <c r="E358" s="7"/>
      <c r="F358" s="7"/>
      <c r="G358" s="7"/>
      <c r="H358" s="7"/>
      <c r="I358" s="9"/>
      <c r="J358" s="9"/>
      <c r="K358" s="7"/>
      <c r="L358" s="7"/>
      <c r="M358" s="7"/>
      <c r="N358" s="7"/>
      <c r="O358" s="7"/>
      <c r="P358" s="7"/>
      <c r="Q358" s="7"/>
      <c r="R358" s="7"/>
      <c r="S358" s="7"/>
    </row>
    <row r="359" spans="1:19" x14ac:dyDescent="0.2">
      <c r="A359" s="11"/>
      <c r="B359" s="10"/>
      <c r="C359" s="7"/>
      <c r="D359" s="7"/>
      <c r="E359" s="7"/>
      <c r="F359" s="7"/>
      <c r="G359" s="7"/>
      <c r="H359" s="7"/>
      <c r="I359" s="9"/>
      <c r="J359" s="9"/>
      <c r="K359" s="7"/>
      <c r="L359" s="7"/>
      <c r="M359" s="7"/>
      <c r="N359" s="7"/>
      <c r="O359" s="7"/>
      <c r="P359" s="7"/>
      <c r="Q359" s="7"/>
      <c r="R359" s="7"/>
      <c r="S359" s="7"/>
    </row>
    <row r="360" spans="1:19" x14ac:dyDescent="0.2">
      <c r="A360" s="11"/>
      <c r="B360" s="10"/>
      <c r="C360" s="7"/>
      <c r="D360" s="7"/>
      <c r="E360" s="7"/>
      <c r="F360" s="7"/>
      <c r="G360" s="7"/>
      <c r="H360" s="7"/>
      <c r="I360" s="9"/>
      <c r="J360" s="9"/>
      <c r="K360" s="7"/>
      <c r="L360" s="7"/>
      <c r="M360" s="7"/>
      <c r="N360" s="7"/>
      <c r="O360" s="7"/>
      <c r="P360" s="7"/>
      <c r="Q360" s="7"/>
      <c r="R360" s="7"/>
      <c r="S360" s="7"/>
    </row>
    <row r="361" spans="1:19" x14ac:dyDescent="0.2">
      <c r="A361" s="11"/>
      <c r="B361" s="10"/>
      <c r="C361" s="7"/>
      <c r="D361" s="7"/>
      <c r="E361" s="7"/>
      <c r="F361" s="7"/>
      <c r="G361" s="7"/>
      <c r="H361" s="7"/>
      <c r="I361" s="9"/>
      <c r="J361" s="9"/>
      <c r="K361" s="7"/>
      <c r="L361" s="7"/>
      <c r="M361" s="7"/>
      <c r="N361" s="7"/>
      <c r="O361" s="7"/>
      <c r="P361" s="7"/>
      <c r="Q361" s="7"/>
      <c r="R361" s="7"/>
      <c r="S361" s="7"/>
    </row>
    <row r="362" spans="1:19" x14ac:dyDescent="0.2">
      <c r="A362" s="11"/>
      <c r="B362" s="10"/>
      <c r="C362" s="7"/>
      <c r="D362" s="7"/>
      <c r="E362" s="7"/>
      <c r="F362" s="7"/>
      <c r="G362" s="7"/>
      <c r="H362" s="7"/>
      <c r="I362" s="9"/>
      <c r="J362" s="9"/>
      <c r="K362" s="7"/>
      <c r="L362" s="7"/>
      <c r="M362" s="7"/>
      <c r="N362" s="7"/>
      <c r="O362" s="7"/>
      <c r="P362" s="7"/>
      <c r="Q362" s="7"/>
      <c r="R362" s="7"/>
      <c r="S362" s="7"/>
    </row>
    <row r="363" spans="1:19" x14ac:dyDescent="0.2">
      <c r="A363" s="11"/>
      <c r="B363" s="10"/>
      <c r="C363" s="7"/>
      <c r="D363" s="7"/>
      <c r="E363" s="7"/>
      <c r="F363" s="7"/>
      <c r="G363" s="7"/>
      <c r="H363" s="7"/>
      <c r="I363" s="9"/>
      <c r="J363" s="9"/>
      <c r="K363" s="7"/>
      <c r="L363" s="7"/>
      <c r="M363" s="7"/>
      <c r="N363" s="7"/>
      <c r="O363" s="7"/>
      <c r="P363" s="7"/>
      <c r="Q363" s="7"/>
      <c r="R363" s="7"/>
      <c r="S363" s="7"/>
    </row>
    <row r="364" spans="1:19" x14ac:dyDescent="0.2">
      <c r="A364" s="11"/>
      <c r="B364" s="10"/>
      <c r="C364" s="7"/>
      <c r="D364" s="7"/>
      <c r="E364" s="7"/>
      <c r="F364" s="7"/>
      <c r="G364" s="7"/>
      <c r="H364" s="7"/>
      <c r="I364" s="9"/>
      <c r="J364" s="9"/>
      <c r="K364" s="7"/>
      <c r="L364" s="7"/>
      <c r="M364" s="7"/>
      <c r="N364" s="7"/>
      <c r="O364" s="7"/>
      <c r="P364" s="7"/>
      <c r="Q364" s="7"/>
      <c r="R364" s="7"/>
      <c r="S364" s="7"/>
    </row>
    <row r="365" spans="1:19" x14ac:dyDescent="0.2">
      <c r="A365" s="11"/>
      <c r="B365" s="10"/>
      <c r="C365" s="7"/>
      <c r="D365" s="7"/>
      <c r="E365" s="7"/>
      <c r="F365" s="7"/>
      <c r="G365" s="7"/>
      <c r="H365" s="7"/>
      <c r="I365" s="9"/>
      <c r="J365" s="9"/>
      <c r="K365" s="7"/>
      <c r="L365" s="7"/>
      <c r="M365" s="7"/>
      <c r="N365" s="7"/>
      <c r="O365" s="7"/>
      <c r="P365" s="7"/>
      <c r="Q365" s="7"/>
      <c r="R365" s="7"/>
      <c r="S365" s="7"/>
    </row>
    <row r="366" spans="1:19" x14ac:dyDescent="0.2">
      <c r="A366" s="11"/>
      <c r="B366" s="10"/>
      <c r="C366" s="7"/>
      <c r="D366" s="7"/>
      <c r="E366" s="7"/>
      <c r="F366" s="7"/>
      <c r="G366" s="7"/>
      <c r="H366" s="7"/>
      <c r="I366" s="9"/>
      <c r="J366" s="9"/>
      <c r="K366" s="7"/>
      <c r="L366" s="7"/>
      <c r="M366" s="7"/>
      <c r="N366" s="7"/>
      <c r="O366" s="7"/>
      <c r="P366" s="7"/>
      <c r="Q366" s="7"/>
      <c r="R366" s="7"/>
      <c r="S366" s="7"/>
    </row>
    <row r="367" spans="1:19" x14ac:dyDescent="0.2">
      <c r="A367" s="11"/>
      <c r="B367" s="10"/>
      <c r="C367" s="7"/>
      <c r="D367" s="7"/>
      <c r="E367" s="7"/>
      <c r="F367" s="7"/>
      <c r="G367" s="7"/>
      <c r="H367" s="7"/>
      <c r="I367" s="9"/>
      <c r="J367" s="9"/>
      <c r="K367" s="7"/>
      <c r="L367" s="7"/>
      <c r="M367" s="7"/>
      <c r="N367" s="7"/>
      <c r="O367" s="7"/>
      <c r="P367" s="7"/>
      <c r="Q367" s="7"/>
      <c r="R367" s="7"/>
      <c r="S367" s="7"/>
    </row>
    <row r="368" spans="1:19" x14ac:dyDescent="0.2">
      <c r="A368" s="11"/>
      <c r="B368" s="10"/>
      <c r="C368" s="7"/>
      <c r="D368" s="7"/>
      <c r="E368" s="7"/>
      <c r="F368" s="7"/>
      <c r="G368" s="7"/>
      <c r="H368" s="7"/>
      <c r="I368" s="9"/>
      <c r="J368" s="9"/>
      <c r="K368" s="7"/>
      <c r="L368" s="7"/>
      <c r="M368" s="7"/>
      <c r="N368" s="7"/>
      <c r="O368" s="7"/>
      <c r="P368" s="7"/>
      <c r="Q368" s="7"/>
      <c r="R368" s="7"/>
      <c r="S368" s="7"/>
    </row>
    <row r="369" spans="1:19" x14ac:dyDescent="0.2">
      <c r="A369" s="11"/>
      <c r="B369" s="10"/>
      <c r="C369" s="7"/>
      <c r="D369" s="7"/>
      <c r="E369" s="7"/>
      <c r="F369" s="7"/>
      <c r="G369" s="7"/>
      <c r="H369" s="7"/>
      <c r="I369" s="9"/>
      <c r="J369" s="9"/>
      <c r="K369" s="7"/>
      <c r="L369" s="7"/>
      <c r="M369" s="7"/>
      <c r="N369" s="7"/>
      <c r="O369" s="7"/>
      <c r="P369" s="7"/>
      <c r="Q369" s="7"/>
      <c r="R369" s="7"/>
      <c r="S369" s="7"/>
    </row>
    <row r="370" spans="1:19" x14ac:dyDescent="0.2">
      <c r="A370" s="11"/>
      <c r="B370" s="10"/>
      <c r="C370" s="7"/>
      <c r="D370" s="7"/>
      <c r="E370" s="7"/>
      <c r="F370" s="7"/>
      <c r="G370" s="7"/>
      <c r="H370" s="7"/>
      <c r="I370" s="9"/>
      <c r="J370" s="9"/>
      <c r="K370" s="7"/>
      <c r="L370" s="7"/>
      <c r="M370" s="7"/>
      <c r="N370" s="7"/>
      <c r="O370" s="7"/>
      <c r="P370" s="7"/>
      <c r="Q370" s="7"/>
      <c r="R370" s="7"/>
      <c r="S370" s="7"/>
    </row>
    <row r="371" spans="1:19" x14ac:dyDescent="0.2">
      <c r="A371" s="11"/>
      <c r="B371" s="10"/>
      <c r="C371" s="7"/>
      <c r="D371" s="7"/>
      <c r="E371" s="7"/>
      <c r="F371" s="7"/>
      <c r="G371" s="7"/>
      <c r="H371" s="7"/>
      <c r="I371" s="9"/>
      <c r="J371" s="9"/>
      <c r="K371" s="7"/>
      <c r="L371" s="7"/>
      <c r="M371" s="7"/>
      <c r="N371" s="7"/>
      <c r="O371" s="7"/>
      <c r="P371" s="7"/>
      <c r="Q371" s="7"/>
      <c r="R371" s="7"/>
      <c r="S371" s="7"/>
    </row>
    <row r="372" spans="1:19" x14ac:dyDescent="0.2">
      <c r="A372" s="11"/>
      <c r="B372" s="10"/>
      <c r="C372" s="7"/>
      <c r="D372" s="7"/>
      <c r="E372" s="7"/>
      <c r="F372" s="7"/>
      <c r="G372" s="7"/>
      <c r="H372" s="7"/>
      <c r="I372" s="9"/>
      <c r="J372" s="9"/>
      <c r="K372" s="7"/>
      <c r="L372" s="7"/>
      <c r="M372" s="7"/>
      <c r="N372" s="7"/>
      <c r="O372" s="7"/>
      <c r="P372" s="7"/>
      <c r="Q372" s="7"/>
      <c r="R372" s="7"/>
      <c r="S372" s="7"/>
    </row>
    <row r="373" spans="1:19" x14ac:dyDescent="0.2">
      <c r="A373" s="11"/>
      <c r="B373" s="10"/>
      <c r="C373" s="7"/>
      <c r="D373" s="7"/>
      <c r="E373" s="7"/>
      <c r="F373" s="7"/>
      <c r="G373" s="7"/>
      <c r="H373" s="7"/>
      <c r="I373" s="9"/>
      <c r="J373" s="9"/>
      <c r="K373" s="7"/>
      <c r="L373" s="7"/>
      <c r="M373" s="7"/>
      <c r="N373" s="7"/>
      <c r="O373" s="7"/>
      <c r="P373" s="7"/>
      <c r="Q373" s="7"/>
      <c r="R373" s="7"/>
      <c r="S373" s="7"/>
    </row>
    <row r="374" spans="1:19" x14ac:dyDescent="0.2">
      <c r="A374" s="11"/>
      <c r="B374" s="10"/>
      <c r="C374" s="7"/>
      <c r="D374" s="7"/>
      <c r="E374" s="7"/>
      <c r="F374" s="7"/>
      <c r="G374" s="7"/>
      <c r="H374" s="7"/>
      <c r="I374" s="9"/>
      <c r="J374" s="9"/>
      <c r="K374" s="7"/>
      <c r="L374" s="7"/>
      <c r="M374" s="7"/>
      <c r="N374" s="7"/>
      <c r="O374" s="7"/>
      <c r="P374" s="7"/>
      <c r="Q374" s="7"/>
      <c r="R374" s="7"/>
      <c r="S374" s="7"/>
    </row>
    <row r="375" spans="1:19" x14ac:dyDescent="0.2">
      <c r="A375" s="11"/>
      <c r="B375" s="10"/>
      <c r="C375" s="7"/>
      <c r="D375" s="7"/>
      <c r="E375" s="7"/>
      <c r="F375" s="7"/>
      <c r="G375" s="7"/>
      <c r="H375" s="7"/>
      <c r="I375" s="9"/>
      <c r="J375" s="9"/>
      <c r="K375" s="7"/>
      <c r="L375" s="7"/>
      <c r="M375" s="7"/>
      <c r="N375" s="7"/>
      <c r="O375" s="7"/>
      <c r="P375" s="7"/>
      <c r="Q375" s="7"/>
      <c r="R375" s="7"/>
      <c r="S375" s="7"/>
    </row>
    <row r="376" spans="1:19" x14ac:dyDescent="0.2">
      <c r="A376" s="11"/>
      <c r="B376" s="10"/>
      <c r="C376" s="7"/>
      <c r="D376" s="7"/>
      <c r="E376" s="7"/>
      <c r="F376" s="7"/>
      <c r="G376" s="7"/>
      <c r="H376" s="7"/>
      <c r="I376" s="9"/>
      <c r="J376" s="9"/>
      <c r="K376" s="7"/>
      <c r="L376" s="7"/>
      <c r="M376" s="7"/>
      <c r="N376" s="7"/>
      <c r="O376" s="7"/>
      <c r="P376" s="7"/>
      <c r="Q376" s="7"/>
      <c r="R376" s="7"/>
      <c r="S376" s="7"/>
    </row>
    <row r="377" spans="1:19" x14ac:dyDescent="0.2">
      <c r="A377" s="11"/>
      <c r="B377" s="10"/>
      <c r="C377" s="7"/>
      <c r="D377" s="7"/>
      <c r="E377" s="7"/>
      <c r="F377" s="7"/>
      <c r="G377" s="7"/>
      <c r="H377" s="7"/>
      <c r="I377" s="9"/>
      <c r="J377" s="9"/>
      <c r="K377" s="7"/>
      <c r="L377" s="7"/>
      <c r="M377" s="7"/>
      <c r="N377" s="7"/>
      <c r="O377" s="7"/>
      <c r="P377" s="7"/>
      <c r="Q377" s="7"/>
      <c r="R377" s="7"/>
      <c r="S377" s="7"/>
    </row>
    <row r="378" spans="1:19" x14ac:dyDescent="0.2">
      <c r="A378" s="11"/>
      <c r="B378" s="10"/>
      <c r="C378" s="7"/>
      <c r="D378" s="7"/>
      <c r="E378" s="7"/>
      <c r="F378" s="7"/>
      <c r="G378" s="7"/>
      <c r="H378" s="7"/>
      <c r="I378" s="9"/>
      <c r="J378" s="9"/>
      <c r="K378" s="7"/>
      <c r="L378" s="7"/>
      <c r="M378" s="7"/>
      <c r="N378" s="7"/>
      <c r="O378" s="7"/>
      <c r="P378" s="7"/>
      <c r="Q378" s="7"/>
      <c r="R378" s="7"/>
      <c r="S378" s="7"/>
    </row>
    <row r="379" spans="1:19" x14ac:dyDescent="0.2">
      <c r="A379" s="11"/>
      <c r="B379" s="10"/>
      <c r="C379" s="7"/>
      <c r="D379" s="7"/>
      <c r="E379" s="7"/>
      <c r="F379" s="7"/>
      <c r="G379" s="7"/>
      <c r="H379" s="7"/>
      <c r="I379" s="9"/>
      <c r="J379" s="9"/>
      <c r="K379" s="7"/>
      <c r="L379" s="7"/>
      <c r="M379" s="7"/>
      <c r="N379" s="7"/>
      <c r="O379" s="7"/>
      <c r="P379" s="7"/>
      <c r="Q379" s="7"/>
      <c r="R379" s="7"/>
      <c r="S379" s="7"/>
    </row>
    <row r="380" spans="1:19" x14ac:dyDescent="0.2">
      <c r="A380" s="11"/>
      <c r="B380" s="10"/>
      <c r="C380" s="7"/>
      <c r="D380" s="7"/>
      <c r="E380" s="7"/>
      <c r="F380" s="7"/>
      <c r="G380" s="7"/>
      <c r="H380" s="7"/>
      <c r="I380" s="9"/>
      <c r="J380" s="9"/>
      <c r="K380" s="7"/>
      <c r="L380" s="7"/>
      <c r="M380" s="7"/>
      <c r="N380" s="7"/>
      <c r="O380" s="7"/>
      <c r="P380" s="7"/>
      <c r="Q380" s="7"/>
      <c r="R380" s="7"/>
      <c r="S380" s="7"/>
    </row>
    <row r="381" spans="1:19" x14ac:dyDescent="0.2">
      <c r="A381" s="11"/>
      <c r="B381" s="10"/>
      <c r="C381" s="7"/>
      <c r="D381" s="7"/>
      <c r="E381" s="7"/>
      <c r="F381" s="7"/>
      <c r="G381" s="7"/>
      <c r="H381" s="7"/>
      <c r="I381" s="9"/>
      <c r="J381" s="9"/>
      <c r="K381" s="7"/>
      <c r="L381" s="7"/>
      <c r="M381" s="7"/>
      <c r="N381" s="7"/>
      <c r="O381" s="7"/>
      <c r="P381" s="7"/>
      <c r="Q381" s="7"/>
      <c r="R381" s="7"/>
      <c r="S381" s="7"/>
    </row>
    <row r="382" spans="1:19" x14ac:dyDescent="0.2">
      <c r="A382" s="11"/>
      <c r="B382" s="10"/>
      <c r="C382" s="7"/>
      <c r="D382" s="7"/>
      <c r="E382" s="7"/>
      <c r="F382" s="7"/>
      <c r="G382" s="7"/>
      <c r="H382" s="7"/>
      <c r="I382" s="9"/>
      <c r="J382" s="9"/>
      <c r="K382" s="7"/>
      <c r="L382" s="7"/>
      <c r="M382" s="7"/>
      <c r="N382" s="7"/>
      <c r="O382" s="7"/>
      <c r="P382" s="7"/>
      <c r="Q382" s="7"/>
      <c r="R382" s="7"/>
      <c r="S382" s="7"/>
    </row>
    <row r="383" spans="1:19" x14ac:dyDescent="0.2">
      <c r="A383" s="11"/>
      <c r="B383" s="10"/>
      <c r="C383" s="7"/>
      <c r="D383" s="7"/>
      <c r="E383" s="7"/>
      <c r="F383" s="7"/>
      <c r="G383" s="7"/>
      <c r="H383" s="7"/>
      <c r="I383" s="9"/>
      <c r="J383" s="9"/>
      <c r="K383" s="7"/>
      <c r="L383" s="7"/>
      <c r="M383" s="7"/>
      <c r="N383" s="7"/>
      <c r="O383" s="7"/>
      <c r="P383" s="7"/>
      <c r="Q383" s="7"/>
      <c r="R383" s="7"/>
      <c r="S383" s="7"/>
    </row>
    <row r="384" spans="1:19" x14ac:dyDescent="0.2">
      <c r="A384" s="11"/>
      <c r="B384" s="10"/>
      <c r="C384" s="7"/>
      <c r="D384" s="7"/>
      <c r="E384" s="7"/>
      <c r="F384" s="7"/>
      <c r="G384" s="7"/>
      <c r="H384" s="7"/>
      <c r="I384" s="9"/>
      <c r="J384" s="9"/>
      <c r="K384" s="7"/>
      <c r="L384" s="7"/>
      <c r="M384" s="7"/>
      <c r="N384" s="7"/>
      <c r="O384" s="7"/>
      <c r="P384" s="7"/>
      <c r="Q384" s="7"/>
      <c r="R384" s="7"/>
      <c r="S384" s="7"/>
    </row>
    <row r="385" spans="1:19" x14ac:dyDescent="0.2">
      <c r="A385" s="11"/>
      <c r="B385" s="10"/>
      <c r="C385" s="7"/>
      <c r="D385" s="7"/>
      <c r="E385" s="7"/>
      <c r="F385" s="7"/>
      <c r="G385" s="7"/>
      <c r="H385" s="7"/>
      <c r="I385" s="9"/>
      <c r="J385" s="9"/>
      <c r="K385" s="7"/>
      <c r="L385" s="7"/>
      <c r="M385" s="7"/>
      <c r="N385" s="7"/>
      <c r="O385" s="7"/>
      <c r="P385" s="7"/>
      <c r="Q385" s="7"/>
      <c r="R385" s="7"/>
      <c r="S385" s="7"/>
    </row>
    <row r="386" spans="1:19" x14ac:dyDescent="0.2">
      <c r="A386" s="11"/>
      <c r="B386" s="10"/>
      <c r="C386" s="7"/>
      <c r="D386" s="7"/>
      <c r="E386" s="7"/>
      <c r="F386" s="7"/>
      <c r="G386" s="7"/>
      <c r="H386" s="7"/>
      <c r="I386" s="9"/>
      <c r="J386" s="9"/>
      <c r="K386" s="7"/>
      <c r="L386" s="7"/>
      <c r="M386" s="7"/>
      <c r="N386" s="7"/>
      <c r="O386" s="7"/>
      <c r="P386" s="7"/>
      <c r="Q386" s="7"/>
      <c r="R386" s="7"/>
      <c r="S386" s="7"/>
    </row>
    <row r="387" spans="1:19" x14ac:dyDescent="0.2">
      <c r="A387" s="11"/>
      <c r="B387" s="10"/>
      <c r="C387" s="7"/>
      <c r="D387" s="7"/>
      <c r="E387" s="7"/>
      <c r="F387" s="7"/>
      <c r="G387" s="7"/>
      <c r="H387" s="7"/>
      <c r="I387" s="9"/>
      <c r="J387" s="9"/>
      <c r="K387" s="7"/>
      <c r="L387" s="7"/>
      <c r="M387" s="7"/>
      <c r="N387" s="7"/>
      <c r="O387" s="7"/>
      <c r="P387" s="7"/>
      <c r="Q387" s="7"/>
      <c r="R387" s="7"/>
      <c r="S387" s="7"/>
    </row>
    <row r="388" spans="1:19" x14ac:dyDescent="0.2">
      <c r="A388" s="11"/>
      <c r="B388" s="10"/>
      <c r="C388" s="7"/>
      <c r="D388" s="7"/>
      <c r="E388" s="7"/>
      <c r="F388" s="7"/>
      <c r="G388" s="7"/>
      <c r="H388" s="7"/>
      <c r="I388" s="9"/>
      <c r="J388" s="9"/>
      <c r="K388" s="7"/>
      <c r="L388" s="7"/>
      <c r="M388" s="7"/>
      <c r="N388" s="7"/>
      <c r="O388" s="7"/>
      <c r="P388" s="7"/>
      <c r="Q388" s="7"/>
      <c r="R388" s="7"/>
      <c r="S388" s="7"/>
    </row>
    <row r="389" spans="1:19" x14ac:dyDescent="0.2">
      <c r="A389" s="11"/>
      <c r="B389" s="10"/>
      <c r="C389" s="7"/>
      <c r="D389" s="7"/>
      <c r="E389" s="7"/>
      <c r="F389" s="7"/>
      <c r="G389" s="7"/>
      <c r="H389" s="7"/>
      <c r="I389" s="9"/>
      <c r="J389" s="9"/>
      <c r="K389" s="7"/>
      <c r="L389" s="7"/>
      <c r="M389" s="7"/>
      <c r="N389" s="7"/>
      <c r="O389" s="7"/>
      <c r="P389" s="7"/>
      <c r="Q389" s="7"/>
      <c r="R389" s="7"/>
      <c r="S389" s="7"/>
    </row>
    <row r="390" spans="1:19" x14ac:dyDescent="0.2">
      <c r="A390" s="11"/>
      <c r="B390" s="10"/>
      <c r="C390" s="7"/>
      <c r="D390" s="7"/>
      <c r="E390" s="7"/>
      <c r="F390" s="7"/>
      <c r="G390" s="7"/>
      <c r="H390" s="7"/>
      <c r="I390" s="9"/>
      <c r="J390" s="9"/>
      <c r="K390" s="7"/>
      <c r="L390" s="7"/>
      <c r="M390" s="7"/>
      <c r="N390" s="7"/>
      <c r="O390" s="7"/>
      <c r="P390" s="7"/>
      <c r="Q390" s="7"/>
      <c r="R390" s="7"/>
      <c r="S390" s="7"/>
    </row>
    <row r="391" spans="1:19" x14ac:dyDescent="0.2">
      <c r="A391" s="11"/>
      <c r="B391" s="10"/>
      <c r="C391" s="7"/>
      <c r="D391" s="7"/>
      <c r="E391" s="7"/>
      <c r="F391" s="7"/>
      <c r="G391" s="7"/>
      <c r="H391" s="7"/>
      <c r="I391" s="9"/>
      <c r="J391" s="9"/>
      <c r="K391" s="7"/>
      <c r="L391" s="7"/>
      <c r="M391" s="7"/>
      <c r="N391" s="7"/>
      <c r="O391" s="7"/>
      <c r="P391" s="7"/>
      <c r="Q391" s="7"/>
      <c r="R391" s="7"/>
      <c r="S391" s="7"/>
    </row>
    <row r="392" spans="1:19" x14ac:dyDescent="0.2">
      <c r="A392" s="11"/>
      <c r="B392" s="10"/>
      <c r="C392" s="7"/>
      <c r="D392" s="7"/>
      <c r="E392" s="7"/>
      <c r="F392" s="7"/>
      <c r="G392" s="7"/>
      <c r="H392" s="7"/>
      <c r="I392" s="9"/>
      <c r="J392" s="9"/>
      <c r="K392" s="7"/>
      <c r="L392" s="7"/>
      <c r="M392" s="7"/>
      <c r="N392" s="7"/>
      <c r="O392" s="7"/>
      <c r="P392" s="7"/>
      <c r="Q392" s="7"/>
      <c r="R392" s="7"/>
      <c r="S392" s="7"/>
    </row>
    <row r="393" spans="1:19" x14ac:dyDescent="0.2">
      <c r="A393" s="11"/>
      <c r="B393" s="10"/>
      <c r="C393" s="7"/>
      <c r="D393" s="7"/>
      <c r="E393" s="7"/>
      <c r="F393" s="7"/>
      <c r="G393" s="7"/>
      <c r="H393" s="7"/>
      <c r="I393" s="9"/>
      <c r="J393" s="9"/>
      <c r="K393" s="7"/>
      <c r="L393" s="7"/>
      <c r="M393" s="7"/>
      <c r="N393" s="7"/>
      <c r="O393" s="7"/>
      <c r="P393" s="7"/>
      <c r="Q393" s="7"/>
      <c r="R393" s="7"/>
      <c r="S393" s="7"/>
    </row>
    <row r="394" spans="1:19" x14ac:dyDescent="0.2">
      <c r="A394" s="11"/>
      <c r="B394" s="10"/>
      <c r="C394" s="7"/>
      <c r="D394" s="7"/>
      <c r="E394" s="7"/>
      <c r="F394" s="7"/>
      <c r="G394" s="7"/>
      <c r="H394" s="7"/>
      <c r="I394" s="9"/>
      <c r="J394" s="9"/>
      <c r="K394" s="7"/>
      <c r="L394" s="7"/>
      <c r="M394" s="7"/>
      <c r="N394" s="7"/>
      <c r="O394" s="7"/>
      <c r="P394" s="7"/>
      <c r="Q394" s="7"/>
      <c r="R394" s="7"/>
      <c r="S394" s="7"/>
    </row>
    <row r="395" spans="1:19" x14ac:dyDescent="0.2">
      <c r="A395" s="11"/>
      <c r="B395" s="10"/>
      <c r="C395" s="7"/>
      <c r="D395" s="7"/>
      <c r="E395" s="7"/>
      <c r="F395" s="7"/>
      <c r="G395" s="7"/>
      <c r="H395" s="7"/>
      <c r="I395" s="9"/>
      <c r="J395" s="9"/>
      <c r="K395" s="7"/>
      <c r="L395" s="7"/>
      <c r="M395" s="7"/>
      <c r="N395" s="7"/>
      <c r="O395" s="7"/>
      <c r="P395" s="7"/>
      <c r="Q395" s="7"/>
      <c r="R395" s="7"/>
      <c r="S395" s="7"/>
    </row>
    <row r="396" spans="1:19" x14ac:dyDescent="0.2">
      <c r="A396" s="11"/>
      <c r="B396" s="10"/>
      <c r="C396" s="7"/>
      <c r="D396" s="7"/>
      <c r="E396" s="7"/>
      <c r="F396" s="7"/>
      <c r="G396" s="7"/>
      <c r="H396" s="7"/>
      <c r="I396" s="9"/>
      <c r="J396" s="9"/>
      <c r="K396" s="7"/>
      <c r="L396" s="7"/>
      <c r="M396" s="7"/>
      <c r="N396" s="7"/>
      <c r="O396" s="7"/>
      <c r="P396" s="7"/>
      <c r="Q396" s="7"/>
      <c r="R396" s="7"/>
      <c r="S396" s="7"/>
    </row>
    <row r="397" spans="1:19" x14ac:dyDescent="0.2">
      <c r="A397" s="11"/>
      <c r="B397" s="10"/>
      <c r="C397" s="7"/>
      <c r="D397" s="7"/>
      <c r="E397" s="7"/>
      <c r="F397" s="7"/>
      <c r="G397" s="7"/>
      <c r="H397" s="7"/>
      <c r="I397" s="9"/>
      <c r="J397" s="9"/>
      <c r="K397" s="7"/>
      <c r="L397" s="7"/>
      <c r="M397" s="7"/>
      <c r="N397" s="7"/>
      <c r="O397" s="7"/>
      <c r="P397" s="7"/>
      <c r="Q397" s="7"/>
      <c r="R397" s="7"/>
      <c r="S397" s="7"/>
    </row>
    <row r="398" spans="1:19" x14ac:dyDescent="0.2">
      <c r="A398" s="11"/>
      <c r="B398" s="10"/>
      <c r="C398" s="7"/>
      <c r="D398" s="7"/>
      <c r="E398" s="7"/>
      <c r="F398" s="7"/>
      <c r="G398" s="7"/>
      <c r="H398" s="7"/>
      <c r="I398" s="9"/>
      <c r="J398" s="9"/>
      <c r="K398" s="7"/>
      <c r="L398" s="7"/>
      <c r="M398" s="7"/>
      <c r="N398" s="7"/>
      <c r="O398" s="7"/>
      <c r="P398" s="7"/>
      <c r="Q398" s="7"/>
      <c r="R398" s="7"/>
      <c r="S398" s="7"/>
    </row>
    <row r="399" spans="1:19" x14ac:dyDescent="0.2">
      <c r="A399" s="11"/>
      <c r="B399" s="10"/>
      <c r="C399" s="7"/>
      <c r="D399" s="7"/>
      <c r="E399" s="7"/>
      <c r="F399" s="7"/>
      <c r="G399" s="7"/>
      <c r="H399" s="7"/>
      <c r="I399" s="9"/>
      <c r="J399" s="9"/>
      <c r="K399" s="7"/>
      <c r="L399" s="7"/>
      <c r="M399" s="7"/>
      <c r="N399" s="7"/>
      <c r="O399" s="7"/>
      <c r="P399" s="7"/>
      <c r="Q399" s="7"/>
      <c r="R399" s="7"/>
      <c r="S399" s="7"/>
    </row>
    <row r="400" spans="1:19" x14ac:dyDescent="0.2">
      <c r="A400" s="11"/>
      <c r="B400" s="10"/>
      <c r="C400" s="7"/>
      <c r="D400" s="7"/>
      <c r="E400" s="7"/>
      <c r="F400" s="7"/>
      <c r="G400" s="7"/>
      <c r="H400" s="7"/>
      <c r="I400" s="9"/>
      <c r="J400" s="9"/>
      <c r="K400" s="7"/>
      <c r="L400" s="7"/>
      <c r="M400" s="7"/>
      <c r="N400" s="7"/>
      <c r="O400" s="7"/>
      <c r="P400" s="7"/>
      <c r="Q400" s="7"/>
      <c r="R400" s="7"/>
      <c r="S400" s="7"/>
    </row>
    <row r="401" spans="1:19" x14ac:dyDescent="0.2">
      <c r="A401" s="11"/>
      <c r="B401" s="10"/>
      <c r="C401" s="7"/>
      <c r="D401" s="7"/>
      <c r="E401" s="7"/>
      <c r="F401" s="7"/>
      <c r="G401" s="7"/>
      <c r="H401" s="7"/>
      <c r="I401" s="9"/>
      <c r="J401" s="9"/>
      <c r="K401" s="7"/>
      <c r="L401" s="7"/>
      <c r="M401" s="7"/>
      <c r="N401" s="7"/>
      <c r="O401" s="7"/>
      <c r="P401" s="7"/>
      <c r="Q401" s="7"/>
      <c r="R401" s="7"/>
      <c r="S401" s="7"/>
    </row>
    <row r="402" spans="1:19" x14ac:dyDescent="0.2">
      <c r="A402" s="11"/>
      <c r="B402" s="10"/>
      <c r="C402" s="7"/>
      <c r="D402" s="7"/>
      <c r="E402" s="7"/>
      <c r="F402" s="7"/>
      <c r="G402" s="7"/>
      <c r="H402" s="7"/>
      <c r="I402" s="9"/>
      <c r="J402" s="9"/>
      <c r="K402" s="7"/>
      <c r="L402" s="7"/>
      <c r="M402" s="7"/>
      <c r="N402" s="7"/>
      <c r="O402" s="7"/>
      <c r="P402" s="7"/>
      <c r="Q402" s="7"/>
      <c r="R402" s="7"/>
      <c r="S402" s="7"/>
    </row>
    <row r="403" spans="1:19" x14ac:dyDescent="0.2">
      <c r="A403" s="11"/>
      <c r="B403" s="10"/>
      <c r="C403" s="7"/>
      <c r="D403" s="7"/>
      <c r="E403" s="7"/>
      <c r="F403" s="7"/>
      <c r="G403" s="7"/>
      <c r="H403" s="7"/>
      <c r="I403" s="9"/>
      <c r="J403" s="9"/>
      <c r="K403" s="7"/>
      <c r="L403" s="7"/>
      <c r="M403" s="7"/>
      <c r="N403" s="7"/>
      <c r="O403" s="7"/>
      <c r="P403" s="7"/>
      <c r="Q403" s="7"/>
      <c r="R403" s="7"/>
      <c r="S403" s="7"/>
    </row>
    <row r="404" spans="1:19" x14ac:dyDescent="0.2">
      <c r="A404" s="11"/>
      <c r="B404" s="10"/>
      <c r="C404" s="7"/>
      <c r="D404" s="7"/>
      <c r="E404" s="7"/>
      <c r="F404" s="7"/>
      <c r="G404" s="7"/>
      <c r="H404" s="7"/>
      <c r="I404" s="9"/>
      <c r="J404" s="9"/>
      <c r="K404" s="7"/>
      <c r="L404" s="7"/>
      <c r="M404" s="7"/>
      <c r="N404" s="7"/>
      <c r="O404" s="7"/>
      <c r="P404" s="7"/>
      <c r="Q404" s="7"/>
      <c r="R404" s="7"/>
      <c r="S404" s="7"/>
    </row>
    <row r="405" spans="1:19" x14ac:dyDescent="0.2">
      <c r="A405" s="11"/>
      <c r="B405" s="10"/>
      <c r="C405" s="7"/>
      <c r="D405" s="7"/>
      <c r="E405" s="7"/>
      <c r="F405" s="7"/>
      <c r="G405" s="7"/>
      <c r="H405" s="7"/>
      <c r="I405" s="9"/>
      <c r="J405" s="9"/>
      <c r="K405" s="7"/>
      <c r="L405" s="7"/>
      <c r="M405" s="7"/>
      <c r="N405" s="7"/>
      <c r="O405" s="7"/>
      <c r="P405" s="7"/>
      <c r="Q405" s="7"/>
      <c r="R405" s="7"/>
      <c r="S405" s="7"/>
    </row>
    <row r="406" spans="1:19" x14ac:dyDescent="0.2">
      <c r="A406" s="11"/>
      <c r="B406" s="10"/>
      <c r="C406" s="7"/>
      <c r="D406" s="7"/>
      <c r="E406" s="7"/>
      <c r="F406" s="7"/>
      <c r="G406" s="7"/>
      <c r="H406" s="7"/>
      <c r="I406" s="9"/>
      <c r="J406" s="9"/>
      <c r="K406" s="7"/>
      <c r="L406" s="7"/>
      <c r="M406" s="7"/>
      <c r="N406" s="7"/>
      <c r="O406" s="7"/>
      <c r="P406" s="7"/>
      <c r="Q406" s="7"/>
      <c r="R406" s="7"/>
      <c r="S406" s="7"/>
    </row>
    <row r="407" spans="1:19" x14ac:dyDescent="0.2">
      <c r="A407" s="11"/>
      <c r="B407" s="10"/>
      <c r="C407" s="7"/>
      <c r="D407" s="7"/>
      <c r="E407" s="7"/>
      <c r="F407" s="7"/>
      <c r="G407" s="7"/>
      <c r="H407" s="7"/>
      <c r="I407" s="9"/>
      <c r="J407" s="9"/>
      <c r="K407" s="7"/>
      <c r="L407" s="7"/>
      <c r="M407" s="7"/>
      <c r="N407" s="7"/>
      <c r="O407" s="7"/>
      <c r="P407" s="7"/>
      <c r="Q407" s="7"/>
      <c r="R407" s="7"/>
      <c r="S407" s="7"/>
    </row>
    <row r="408" spans="1:19" x14ac:dyDescent="0.2">
      <c r="A408" s="11"/>
      <c r="B408" s="10"/>
      <c r="C408" s="7"/>
      <c r="D408" s="7"/>
      <c r="E408" s="7"/>
      <c r="F408" s="7"/>
      <c r="G408" s="7"/>
      <c r="H408" s="7"/>
      <c r="I408" s="9"/>
      <c r="J408" s="9"/>
      <c r="K408" s="7"/>
      <c r="L408" s="7"/>
      <c r="M408" s="7"/>
      <c r="N408" s="7"/>
      <c r="O408" s="7"/>
      <c r="P408" s="7"/>
      <c r="Q408" s="7"/>
      <c r="R408" s="7"/>
      <c r="S408" s="7"/>
    </row>
    <row r="409" spans="1:19" x14ac:dyDescent="0.2">
      <c r="A409" s="11"/>
      <c r="B409" s="10"/>
      <c r="C409" s="7"/>
      <c r="D409" s="7"/>
      <c r="E409" s="7"/>
      <c r="F409" s="7"/>
      <c r="G409" s="7"/>
      <c r="H409" s="7"/>
      <c r="I409" s="9"/>
      <c r="J409" s="9"/>
      <c r="K409" s="7"/>
      <c r="L409" s="7"/>
      <c r="M409" s="7"/>
      <c r="N409" s="7"/>
      <c r="O409" s="7"/>
      <c r="P409" s="7"/>
      <c r="Q409" s="7"/>
      <c r="R409" s="7"/>
      <c r="S409" s="7"/>
    </row>
    <row r="410" spans="1:19" x14ac:dyDescent="0.2">
      <c r="A410" s="11"/>
      <c r="B410" s="10"/>
      <c r="C410" s="7"/>
      <c r="D410" s="7"/>
      <c r="E410" s="7"/>
      <c r="F410" s="7"/>
      <c r="G410" s="7"/>
      <c r="H410" s="7"/>
      <c r="I410" s="9"/>
      <c r="J410" s="9"/>
      <c r="K410" s="7"/>
      <c r="L410" s="7"/>
      <c r="M410" s="7"/>
      <c r="N410" s="7"/>
      <c r="O410" s="7"/>
      <c r="P410" s="7"/>
      <c r="Q410" s="7"/>
      <c r="R410" s="7"/>
      <c r="S410" s="7"/>
    </row>
    <row r="411" spans="1:19" x14ac:dyDescent="0.2">
      <c r="A411" s="11"/>
      <c r="B411" s="10"/>
      <c r="C411" s="7"/>
      <c r="D411" s="7"/>
      <c r="E411" s="7"/>
      <c r="F411" s="7"/>
      <c r="G411" s="7"/>
      <c r="H411" s="7"/>
      <c r="I411" s="9"/>
      <c r="J411" s="9"/>
      <c r="K411" s="7"/>
      <c r="L411" s="7"/>
      <c r="M411" s="7"/>
      <c r="N411" s="7"/>
      <c r="O411" s="7"/>
      <c r="P411" s="7"/>
      <c r="Q411" s="7"/>
      <c r="R411" s="7"/>
      <c r="S411" s="7"/>
    </row>
    <row r="412" spans="1:19" x14ac:dyDescent="0.2">
      <c r="A412" s="11"/>
      <c r="B412" s="10"/>
      <c r="C412" s="7"/>
      <c r="D412" s="7"/>
      <c r="E412" s="7"/>
      <c r="F412" s="7"/>
      <c r="G412" s="7"/>
      <c r="H412" s="7"/>
      <c r="I412" s="9"/>
      <c r="J412" s="9"/>
      <c r="K412" s="7"/>
      <c r="L412" s="7"/>
      <c r="M412" s="7"/>
      <c r="N412" s="7"/>
      <c r="O412" s="7"/>
      <c r="P412" s="7"/>
      <c r="Q412" s="7"/>
      <c r="R412" s="7"/>
      <c r="S412" s="7"/>
    </row>
    <row r="413" spans="1:19" x14ac:dyDescent="0.2">
      <c r="A413" s="11"/>
      <c r="B413" s="10"/>
      <c r="C413" s="7"/>
      <c r="D413" s="7"/>
      <c r="E413" s="7"/>
      <c r="F413" s="7"/>
      <c r="G413" s="7"/>
      <c r="H413" s="7"/>
      <c r="I413" s="9"/>
      <c r="J413" s="9"/>
      <c r="K413" s="7"/>
      <c r="L413" s="7"/>
      <c r="M413" s="7"/>
      <c r="N413" s="7"/>
      <c r="O413" s="7"/>
      <c r="P413" s="7"/>
      <c r="Q413" s="7"/>
      <c r="R413" s="7"/>
      <c r="S413" s="7"/>
    </row>
    <row r="414" spans="1:19" x14ac:dyDescent="0.2">
      <c r="A414" s="11"/>
      <c r="B414" s="10"/>
      <c r="C414" s="7"/>
      <c r="D414" s="7"/>
      <c r="E414" s="7"/>
      <c r="F414" s="7"/>
      <c r="G414" s="7"/>
      <c r="H414" s="7"/>
      <c r="I414" s="9"/>
      <c r="J414" s="9"/>
      <c r="K414" s="7"/>
      <c r="L414" s="7"/>
      <c r="M414" s="7"/>
      <c r="N414" s="7"/>
      <c r="O414" s="7"/>
      <c r="P414" s="7"/>
      <c r="Q414" s="7"/>
      <c r="R414" s="7"/>
      <c r="S414" s="7"/>
    </row>
    <row r="415" spans="1:19" x14ac:dyDescent="0.2">
      <c r="A415" s="11"/>
      <c r="B415" s="10"/>
      <c r="C415" s="7"/>
      <c r="D415" s="7"/>
      <c r="E415" s="7"/>
      <c r="F415" s="7"/>
      <c r="G415" s="7"/>
      <c r="H415" s="7"/>
      <c r="I415" s="9"/>
      <c r="J415" s="9"/>
      <c r="K415" s="7"/>
      <c r="L415" s="7"/>
      <c r="M415" s="7"/>
      <c r="N415" s="7"/>
      <c r="O415" s="7"/>
      <c r="P415" s="7"/>
      <c r="Q415" s="7"/>
      <c r="R415" s="7"/>
      <c r="S415" s="7"/>
    </row>
    <row r="416" spans="1:19" x14ac:dyDescent="0.2">
      <c r="A416" s="11"/>
      <c r="B416" s="10"/>
      <c r="C416" s="7"/>
      <c r="D416" s="7"/>
      <c r="E416" s="7"/>
      <c r="F416" s="7"/>
      <c r="G416" s="7"/>
      <c r="H416" s="7"/>
      <c r="I416" s="9"/>
      <c r="J416" s="9"/>
      <c r="K416" s="7"/>
      <c r="L416" s="7"/>
      <c r="M416" s="7"/>
      <c r="N416" s="7"/>
      <c r="O416" s="7"/>
      <c r="P416" s="7"/>
      <c r="Q416" s="7"/>
      <c r="R416" s="7"/>
      <c r="S416" s="7"/>
    </row>
    <row r="417" spans="1:19" x14ac:dyDescent="0.2">
      <c r="A417" s="11"/>
      <c r="B417" s="10"/>
      <c r="C417" s="7"/>
      <c r="D417" s="7"/>
      <c r="E417" s="7"/>
      <c r="F417" s="7"/>
      <c r="G417" s="7"/>
      <c r="H417" s="7"/>
      <c r="I417" s="9"/>
      <c r="J417" s="9"/>
      <c r="K417" s="7"/>
      <c r="L417" s="7"/>
      <c r="M417" s="7"/>
      <c r="N417" s="7"/>
      <c r="O417" s="7"/>
      <c r="P417" s="7"/>
      <c r="Q417" s="7"/>
      <c r="R417" s="7"/>
      <c r="S417" s="7"/>
    </row>
    <row r="418" spans="1:19" x14ac:dyDescent="0.2">
      <c r="A418" s="11"/>
      <c r="B418" s="10"/>
      <c r="C418" s="7"/>
      <c r="D418" s="7"/>
      <c r="E418" s="7"/>
      <c r="F418" s="7"/>
      <c r="G418" s="7"/>
      <c r="H418" s="7"/>
      <c r="I418" s="9"/>
      <c r="J418" s="9"/>
      <c r="K418" s="7"/>
      <c r="L418" s="7"/>
      <c r="M418" s="7"/>
      <c r="N418" s="7"/>
      <c r="O418" s="7"/>
      <c r="P418" s="7"/>
      <c r="Q418" s="7"/>
      <c r="R418" s="7"/>
      <c r="S418" s="7"/>
    </row>
    <row r="419" spans="1:19" x14ac:dyDescent="0.2">
      <c r="A419" s="11"/>
      <c r="B419" s="10"/>
      <c r="C419" s="7"/>
      <c r="D419" s="7"/>
      <c r="E419" s="7"/>
      <c r="F419" s="7"/>
      <c r="G419" s="7"/>
      <c r="H419" s="7"/>
      <c r="I419" s="9"/>
      <c r="J419" s="9"/>
      <c r="K419" s="7"/>
      <c r="L419" s="7"/>
      <c r="M419" s="7"/>
      <c r="N419" s="7"/>
      <c r="O419" s="7"/>
      <c r="P419" s="7"/>
      <c r="Q419" s="7"/>
      <c r="R419" s="7"/>
      <c r="S419" s="7"/>
    </row>
    <row r="420" spans="1:19" x14ac:dyDescent="0.2">
      <c r="A420" s="11"/>
      <c r="B420" s="10"/>
      <c r="C420" s="7"/>
      <c r="D420" s="7"/>
      <c r="E420" s="7"/>
      <c r="F420" s="7"/>
      <c r="G420" s="7"/>
      <c r="H420" s="7"/>
      <c r="I420" s="9"/>
      <c r="J420" s="9"/>
      <c r="K420" s="7"/>
      <c r="L420" s="7"/>
      <c r="M420" s="7"/>
      <c r="N420" s="7"/>
      <c r="O420" s="7"/>
      <c r="P420" s="7"/>
      <c r="Q420" s="7"/>
      <c r="R420" s="7"/>
      <c r="S420" s="7"/>
    </row>
    <row r="421" spans="1:19" x14ac:dyDescent="0.2">
      <c r="A421" s="11"/>
      <c r="B421" s="10"/>
      <c r="C421" s="7"/>
      <c r="D421" s="7"/>
      <c r="E421" s="7"/>
      <c r="F421" s="7"/>
      <c r="G421" s="7"/>
      <c r="H421" s="7"/>
      <c r="I421" s="9"/>
      <c r="J421" s="9"/>
      <c r="K421" s="7"/>
      <c r="L421" s="7"/>
      <c r="M421" s="7"/>
      <c r="N421" s="7"/>
      <c r="O421" s="7"/>
      <c r="P421" s="7"/>
      <c r="Q421" s="7"/>
      <c r="R421" s="7"/>
      <c r="S421" s="7"/>
    </row>
    <row r="422" spans="1:19" x14ac:dyDescent="0.2">
      <c r="A422" s="11"/>
      <c r="B422" s="10"/>
      <c r="C422" s="7"/>
      <c r="D422" s="7"/>
      <c r="E422" s="7"/>
      <c r="F422" s="7"/>
      <c r="G422" s="7"/>
      <c r="H422" s="7"/>
      <c r="I422" s="9"/>
      <c r="J422" s="9"/>
      <c r="K422" s="7"/>
      <c r="L422" s="7"/>
      <c r="M422" s="7"/>
      <c r="N422" s="7"/>
      <c r="O422" s="7"/>
      <c r="P422" s="7"/>
      <c r="Q422" s="7"/>
      <c r="R422" s="7"/>
      <c r="S422" s="7"/>
    </row>
    <row r="423" spans="1:19" x14ac:dyDescent="0.2">
      <c r="A423" s="11"/>
      <c r="B423" s="10"/>
      <c r="C423" s="7"/>
      <c r="D423" s="7"/>
      <c r="E423" s="7"/>
      <c r="F423" s="7"/>
      <c r="G423" s="7"/>
      <c r="H423" s="7"/>
      <c r="I423" s="9"/>
      <c r="J423" s="9"/>
      <c r="K423" s="7"/>
      <c r="L423" s="7"/>
      <c r="M423" s="7"/>
      <c r="N423" s="7"/>
      <c r="O423" s="7"/>
      <c r="P423" s="7"/>
      <c r="Q423" s="7"/>
      <c r="R423" s="7"/>
      <c r="S423" s="7"/>
    </row>
    <row r="424" spans="1:19" x14ac:dyDescent="0.2">
      <c r="A424" s="11"/>
      <c r="B424" s="10"/>
      <c r="C424" s="7"/>
      <c r="D424" s="7"/>
      <c r="E424" s="7"/>
      <c r="F424" s="7"/>
      <c r="G424" s="7"/>
      <c r="H424" s="7"/>
      <c r="I424" s="9"/>
      <c r="J424" s="9"/>
      <c r="K424" s="7"/>
      <c r="L424" s="7"/>
      <c r="M424" s="7"/>
      <c r="N424" s="7"/>
      <c r="O424" s="7"/>
      <c r="P424" s="7"/>
      <c r="Q424" s="7"/>
      <c r="R424" s="7"/>
      <c r="S424" s="7"/>
    </row>
    <row r="425" spans="1:19" x14ac:dyDescent="0.2">
      <c r="A425" s="11"/>
      <c r="B425" s="10"/>
      <c r="C425" s="7"/>
      <c r="D425" s="7"/>
      <c r="E425" s="7"/>
      <c r="F425" s="7"/>
      <c r="G425" s="7"/>
      <c r="H425" s="7"/>
      <c r="I425" s="9"/>
      <c r="J425" s="9"/>
      <c r="K425" s="7"/>
      <c r="L425" s="7"/>
      <c r="M425" s="7"/>
      <c r="N425" s="7"/>
      <c r="O425" s="7"/>
      <c r="P425" s="7"/>
      <c r="Q425" s="7"/>
      <c r="R425" s="7"/>
      <c r="S425" s="7"/>
    </row>
    <row r="426" spans="1:19" x14ac:dyDescent="0.2">
      <c r="A426" s="11"/>
      <c r="B426" s="10"/>
      <c r="C426" s="7"/>
      <c r="D426" s="7"/>
      <c r="E426" s="7"/>
      <c r="F426" s="7"/>
      <c r="G426" s="7"/>
      <c r="H426" s="7"/>
      <c r="I426" s="9"/>
      <c r="J426" s="9"/>
      <c r="K426" s="7"/>
      <c r="L426" s="7"/>
      <c r="M426" s="7"/>
      <c r="N426" s="7"/>
      <c r="O426" s="7"/>
      <c r="P426" s="7"/>
      <c r="Q426" s="7"/>
      <c r="R426" s="7"/>
      <c r="S426" s="7"/>
    </row>
    <row r="427" spans="1:19" x14ac:dyDescent="0.2">
      <c r="A427" s="11"/>
      <c r="B427" s="10"/>
      <c r="C427" s="7"/>
      <c r="D427" s="7"/>
      <c r="E427" s="7"/>
      <c r="F427" s="7"/>
      <c r="G427" s="7"/>
      <c r="H427" s="7"/>
      <c r="I427" s="9"/>
      <c r="J427" s="9"/>
      <c r="K427" s="7"/>
      <c r="L427" s="7"/>
      <c r="M427" s="7"/>
      <c r="N427" s="7"/>
      <c r="O427" s="7"/>
      <c r="P427" s="7"/>
      <c r="Q427" s="7"/>
      <c r="R427" s="7"/>
      <c r="S427" s="7"/>
    </row>
    <row r="428" spans="1:19" x14ac:dyDescent="0.2">
      <c r="A428" s="11"/>
      <c r="B428" s="10"/>
      <c r="C428" s="7"/>
      <c r="D428" s="7"/>
      <c r="E428" s="7"/>
      <c r="F428" s="7"/>
      <c r="G428" s="7"/>
      <c r="H428" s="7"/>
      <c r="I428" s="9"/>
      <c r="J428" s="9"/>
      <c r="K428" s="7"/>
      <c r="L428" s="7"/>
      <c r="M428" s="7"/>
      <c r="N428" s="7"/>
      <c r="O428" s="7"/>
      <c r="P428" s="7"/>
      <c r="Q428" s="7"/>
      <c r="R428" s="7"/>
      <c r="S428" s="7"/>
    </row>
    <row r="429" spans="1:19" x14ac:dyDescent="0.2">
      <c r="A429" s="11"/>
      <c r="B429" s="10"/>
      <c r="C429" s="7"/>
      <c r="D429" s="7"/>
      <c r="E429" s="7"/>
      <c r="F429" s="7"/>
      <c r="G429" s="7"/>
      <c r="H429" s="7"/>
      <c r="I429" s="9"/>
      <c r="J429" s="9"/>
      <c r="K429" s="7"/>
      <c r="L429" s="7"/>
      <c r="M429" s="7"/>
      <c r="N429" s="7"/>
      <c r="O429" s="7"/>
      <c r="P429" s="7"/>
      <c r="Q429" s="7"/>
      <c r="R429" s="7"/>
      <c r="S429" s="7"/>
    </row>
    <row r="430" spans="1:19" x14ac:dyDescent="0.2">
      <c r="A430" s="11"/>
      <c r="B430" s="10"/>
      <c r="C430" s="7"/>
      <c r="D430" s="7"/>
      <c r="E430" s="7"/>
      <c r="F430" s="7"/>
      <c r="G430" s="7"/>
      <c r="H430" s="7"/>
      <c r="I430" s="9"/>
      <c r="J430" s="9"/>
      <c r="K430" s="7"/>
      <c r="L430" s="7"/>
      <c r="M430" s="7"/>
      <c r="N430" s="7"/>
      <c r="O430" s="7"/>
      <c r="P430" s="7"/>
      <c r="Q430" s="7"/>
      <c r="R430" s="7"/>
      <c r="S430" s="7"/>
    </row>
    <row r="431" spans="1:19" x14ac:dyDescent="0.2">
      <c r="A431" s="11"/>
      <c r="B431" s="10"/>
      <c r="C431" s="7"/>
      <c r="D431" s="7"/>
      <c r="E431" s="7"/>
      <c r="F431" s="7"/>
      <c r="G431" s="7"/>
      <c r="H431" s="7"/>
      <c r="I431" s="9"/>
      <c r="J431" s="9"/>
      <c r="K431" s="7"/>
      <c r="L431" s="7"/>
      <c r="M431" s="7"/>
      <c r="N431" s="7"/>
      <c r="O431" s="7"/>
      <c r="P431" s="7"/>
      <c r="Q431" s="7"/>
      <c r="R431" s="7"/>
      <c r="S431" s="7"/>
    </row>
    <row r="432" spans="1:19" x14ac:dyDescent="0.2">
      <c r="A432" s="11"/>
      <c r="B432" s="10"/>
      <c r="C432" s="7"/>
      <c r="D432" s="7"/>
      <c r="E432" s="7"/>
      <c r="F432" s="7"/>
      <c r="G432" s="7"/>
      <c r="H432" s="7"/>
      <c r="I432" s="9"/>
      <c r="J432" s="9"/>
      <c r="K432" s="7"/>
      <c r="L432" s="7"/>
      <c r="M432" s="7"/>
      <c r="N432" s="7"/>
      <c r="O432" s="7"/>
      <c r="P432" s="7"/>
      <c r="Q432" s="7"/>
      <c r="R432" s="7"/>
      <c r="S432" s="7"/>
    </row>
    <row r="433" spans="1:19" x14ac:dyDescent="0.2">
      <c r="A433" s="11"/>
      <c r="B433" s="10"/>
      <c r="C433" s="7"/>
      <c r="D433" s="7"/>
      <c r="E433" s="7"/>
      <c r="F433" s="7"/>
      <c r="G433" s="7"/>
      <c r="H433" s="7"/>
      <c r="I433" s="9"/>
      <c r="J433" s="9"/>
      <c r="K433" s="7"/>
      <c r="L433" s="7"/>
      <c r="M433" s="7"/>
      <c r="N433" s="7"/>
      <c r="O433" s="7"/>
      <c r="P433" s="7"/>
      <c r="Q433" s="7"/>
      <c r="R433" s="7"/>
      <c r="S433" s="7"/>
    </row>
    <row r="434" spans="1:19" x14ac:dyDescent="0.2">
      <c r="A434" s="11"/>
      <c r="B434" s="10"/>
      <c r="C434" s="7"/>
      <c r="D434" s="7"/>
      <c r="E434" s="7"/>
      <c r="F434" s="7"/>
      <c r="G434" s="7"/>
      <c r="H434" s="7"/>
      <c r="I434" s="9"/>
      <c r="J434" s="9"/>
      <c r="K434" s="7"/>
      <c r="L434" s="7"/>
      <c r="M434" s="7"/>
      <c r="N434" s="7"/>
      <c r="O434" s="7"/>
      <c r="P434" s="7"/>
      <c r="Q434" s="7"/>
      <c r="R434" s="7"/>
      <c r="S434" s="7"/>
    </row>
    <row r="435" spans="1:19" x14ac:dyDescent="0.2">
      <c r="A435" s="11"/>
      <c r="B435" s="10"/>
      <c r="C435" s="7"/>
      <c r="D435" s="7"/>
      <c r="E435" s="7"/>
      <c r="F435" s="7"/>
      <c r="G435" s="7"/>
      <c r="H435" s="7"/>
      <c r="I435" s="9"/>
      <c r="J435" s="9"/>
      <c r="K435" s="7"/>
      <c r="L435" s="7"/>
      <c r="M435" s="7"/>
      <c r="N435" s="7"/>
      <c r="O435" s="7"/>
      <c r="P435" s="7"/>
      <c r="Q435" s="7"/>
      <c r="R435" s="7"/>
      <c r="S435" s="7"/>
    </row>
    <row r="436" spans="1:19" x14ac:dyDescent="0.2">
      <c r="A436" s="11"/>
      <c r="B436" s="10"/>
      <c r="C436" s="7"/>
      <c r="D436" s="7"/>
      <c r="E436" s="7"/>
      <c r="F436" s="7"/>
      <c r="G436" s="7"/>
      <c r="H436" s="7"/>
      <c r="I436" s="9"/>
      <c r="J436" s="9"/>
      <c r="K436" s="7"/>
      <c r="L436" s="7"/>
      <c r="M436" s="7"/>
      <c r="N436" s="7"/>
      <c r="O436" s="7"/>
      <c r="P436" s="7"/>
      <c r="Q436" s="7"/>
      <c r="R436" s="7"/>
      <c r="S436" s="7"/>
    </row>
    <row r="437" spans="1:19" x14ac:dyDescent="0.2">
      <c r="A437" s="11"/>
      <c r="B437" s="10"/>
      <c r="C437" s="7"/>
      <c r="D437" s="7"/>
      <c r="E437" s="7"/>
      <c r="F437" s="7"/>
      <c r="G437" s="7"/>
      <c r="H437" s="7"/>
      <c r="I437" s="9"/>
      <c r="J437" s="9"/>
      <c r="K437" s="7"/>
      <c r="L437" s="7"/>
      <c r="M437" s="7"/>
      <c r="N437" s="7"/>
      <c r="O437" s="7"/>
      <c r="P437" s="7"/>
      <c r="Q437" s="7"/>
      <c r="R437" s="7"/>
      <c r="S437" s="7"/>
    </row>
    <row r="438" spans="1:19" x14ac:dyDescent="0.2">
      <c r="A438" s="11"/>
      <c r="B438" s="10"/>
      <c r="C438" s="7"/>
      <c r="D438" s="7"/>
      <c r="E438" s="7"/>
      <c r="F438" s="7"/>
      <c r="G438" s="7"/>
      <c r="H438" s="7"/>
      <c r="I438" s="9"/>
      <c r="J438" s="9"/>
      <c r="K438" s="7"/>
      <c r="L438" s="7"/>
      <c r="M438" s="7"/>
      <c r="N438" s="7"/>
      <c r="O438" s="7"/>
      <c r="P438" s="7"/>
      <c r="Q438" s="7"/>
      <c r="R438" s="7"/>
      <c r="S438" s="7"/>
    </row>
    <row r="439" spans="1:19" x14ac:dyDescent="0.2">
      <c r="A439" s="11"/>
      <c r="B439" s="10"/>
      <c r="C439" s="7"/>
      <c r="D439" s="7"/>
      <c r="E439" s="7"/>
      <c r="F439" s="7"/>
      <c r="G439" s="7"/>
      <c r="H439" s="7"/>
      <c r="I439" s="9"/>
      <c r="J439" s="9"/>
      <c r="K439" s="7"/>
      <c r="L439" s="7"/>
      <c r="M439" s="7"/>
      <c r="N439" s="7"/>
      <c r="O439" s="7"/>
      <c r="P439" s="7"/>
      <c r="Q439" s="7"/>
      <c r="R439" s="7"/>
      <c r="S439" s="7"/>
    </row>
    <row r="440" spans="1:19" x14ac:dyDescent="0.2">
      <c r="A440" s="11"/>
      <c r="B440" s="10"/>
      <c r="C440" s="7"/>
      <c r="D440" s="7"/>
      <c r="E440" s="7"/>
      <c r="F440" s="7"/>
      <c r="G440" s="7"/>
      <c r="H440" s="7"/>
      <c r="I440" s="9"/>
      <c r="J440" s="9"/>
      <c r="K440" s="7"/>
      <c r="L440" s="7"/>
      <c r="M440" s="7"/>
      <c r="N440" s="7"/>
      <c r="O440" s="7"/>
      <c r="P440" s="7"/>
      <c r="Q440" s="7"/>
      <c r="R440" s="7"/>
      <c r="S440" s="7"/>
    </row>
    <row r="441" spans="1:19" x14ac:dyDescent="0.2">
      <c r="A441" s="11"/>
      <c r="B441" s="10"/>
      <c r="C441" s="7"/>
      <c r="D441" s="7"/>
      <c r="E441" s="7"/>
      <c r="F441" s="7"/>
      <c r="G441" s="7"/>
      <c r="H441" s="7"/>
      <c r="I441" s="9"/>
      <c r="J441" s="9"/>
      <c r="K441" s="7"/>
      <c r="L441" s="7"/>
      <c r="M441" s="7"/>
      <c r="N441" s="7"/>
      <c r="O441" s="7"/>
      <c r="P441" s="7"/>
      <c r="Q441" s="7"/>
      <c r="R441" s="7"/>
      <c r="S441" s="7"/>
    </row>
    <row r="442" spans="1:19" x14ac:dyDescent="0.2">
      <c r="A442" s="11"/>
      <c r="B442" s="10"/>
      <c r="C442" s="7"/>
      <c r="D442" s="7"/>
      <c r="E442" s="7"/>
      <c r="F442" s="7"/>
      <c r="G442" s="7"/>
      <c r="H442" s="7"/>
      <c r="I442" s="9"/>
      <c r="J442" s="9"/>
      <c r="K442" s="7"/>
      <c r="L442" s="7"/>
      <c r="M442" s="7"/>
      <c r="N442" s="7"/>
      <c r="O442" s="7"/>
      <c r="P442" s="7"/>
      <c r="Q442" s="7"/>
      <c r="R442" s="7"/>
      <c r="S442" s="7"/>
    </row>
    <row r="443" spans="1:19" x14ac:dyDescent="0.2">
      <c r="A443" s="11"/>
      <c r="B443" s="10"/>
      <c r="C443" s="7"/>
      <c r="D443" s="7"/>
      <c r="E443" s="7"/>
      <c r="F443" s="7"/>
      <c r="G443" s="7"/>
      <c r="H443" s="7"/>
      <c r="I443" s="9"/>
      <c r="J443" s="9"/>
      <c r="K443" s="7"/>
      <c r="L443" s="7"/>
      <c r="M443" s="7"/>
      <c r="N443" s="7"/>
      <c r="O443" s="7"/>
      <c r="P443" s="7"/>
      <c r="Q443" s="7"/>
      <c r="R443" s="7"/>
      <c r="S443" s="7"/>
    </row>
    <row r="444" spans="1:19" x14ac:dyDescent="0.2">
      <c r="A444" s="11"/>
      <c r="B444" s="10"/>
      <c r="C444" s="7"/>
      <c r="D444" s="7"/>
      <c r="E444" s="7"/>
      <c r="F444" s="7"/>
      <c r="G444" s="7"/>
      <c r="H444" s="7"/>
      <c r="I444" s="9"/>
      <c r="J444" s="9"/>
      <c r="K444" s="7"/>
      <c r="L444" s="7"/>
      <c r="M444" s="7"/>
      <c r="N444" s="7"/>
      <c r="O444" s="7"/>
      <c r="P444" s="7"/>
      <c r="Q444" s="7"/>
      <c r="R444" s="7"/>
      <c r="S444" s="7"/>
    </row>
    <row r="445" spans="1:19" x14ac:dyDescent="0.2">
      <c r="A445" s="11"/>
      <c r="B445" s="10"/>
      <c r="C445" s="7"/>
      <c r="D445" s="7"/>
      <c r="E445" s="7"/>
      <c r="F445" s="7"/>
      <c r="G445" s="7"/>
      <c r="H445" s="7"/>
      <c r="I445" s="9"/>
      <c r="J445" s="9"/>
      <c r="K445" s="7"/>
      <c r="L445" s="7"/>
      <c r="M445" s="7"/>
      <c r="N445" s="7"/>
      <c r="O445" s="7"/>
      <c r="P445" s="7"/>
      <c r="Q445" s="7"/>
      <c r="R445" s="7"/>
      <c r="S445" s="7"/>
    </row>
    <row r="446" spans="1:19" x14ac:dyDescent="0.2">
      <c r="A446" s="11"/>
      <c r="B446" s="10"/>
      <c r="C446" s="7"/>
      <c r="D446" s="7"/>
      <c r="E446" s="7"/>
      <c r="F446" s="7"/>
      <c r="G446" s="7"/>
      <c r="H446" s="7"/>
      <c r="I446" s="9"/>
      <c r="J446" s="9"/>
      <c r="K446" s="7"/>
      <c r="L446" s="7"/>
      <c r="M446" s="7"/>
      <c r="N446" s="7"/>
      <c r="O446" s="7"/>
      <c r="P446" s="7"/>
      <c r="Q446" s="7"/>
      <c r="R446" s="7"/>
      <c r="S446" s="7"/>
    </row>
    <row r="447" spans="1:19" x14ac:dyDescent="0.2">
      <c r="A447" s="11"/>
      <c r="B447" s="10"/>
      <c r="C447" s="7"/>
      <c r="D447" s="7"/>
      <c r="E447" s="7"/>
      <c r="F447" s="7"/>
      <c r="G447" s="7"/>
      <c r="H447" s="7"/>
      <c r="I447" s="9"/>
      <c r="J447" s="9"/>
      <c r="K447" s="7"/>
      <c r="L447" s="7"/>
      <c r="M447" s="7"/>
      <c r="N447" s="7"/>
      <c r="O447" s="7"/>
      <c r="P447" s="7"/>
      <c r="Q447" s="7"/>
      <c r="R447" s="7"/>
      <c r="S447" s="7"/>
    </row>
    <row r="448" spans="1:19" x14ac:dyDescent="0.2">
      <c r="A448" s="11"/>
      <c r="B448" s="10"/>
      <c r="C448" s="7"/>
      <c r="D448" s="7"/>
      <c r="E448" s="7"/>
      <c r="F448" s="7"/>
      <c r="G448" s="7"/>
      <c r="H448" s="7"/>
      <c r="I448" s="9"/>
      <c r="J448" s="9"/>
      <c r="K448" s="7"/>
      <c r="L448" s="7"/>
      <c r="M448" s="7"/>
      <c r="N448" s="7"/>
      <c r="O448" s="7"/>
      <c r="P448" s="7"/>
      <c r="Q448" s="7"/>
      <c r="R448" s="7"/>
      <c r="S448" s="7"/>
    </row>
    <row r="449" spans="1:19" x14ac:dyDescent="0.2">
      <c r="A449" s="11"/>
      <c r="B449" s="10"/>
      <c r="C449" s="7"/>
      <c r="D449" s="7"/>
      <c r="E449" s="7"/>
      <c r="F449" s="7"/>
      <c r="G449" s="7"/>
      <c r="H449" s="7"/>
      <c r="I449" s="9"/>
      <c r="J449" s="9"/>
      <c r="K449" s="7"/>
      <c r="L449" s="7"/>
      <c r="M449" s="7"/>
      <c r="N449" s="7"/>
      <c r="O449" s="7"/>
      <c r="P449" s="7"/>
      <c r="Q449" s="7"/>
      <c r="R449" s="7"/>
      <c r="S449" s="7"/>
    </row>
    <row r="450" spans="1:19" x14ac:dyDescent="0.2">
      <c r="A450" s="11"/>
      <c r="B450" s="10"/>
      <c r="C450" s="7"/>
      <c r="D450" s="7"/>
      <c r="E450" s="7"/>
      <c r="F450" s="7"/>
      <c r="G450" s="7"/>
      <c r="H450" s="7"/>
      <c r="I450" s="9"/>
      <c r="J450" s="9"/>
      <c r="K450" s="7"/>
      <c r="L450" s="7"/>
      <c r="M450" s="7"/>
      <c r="N450" s="7"/>
      <c r="O450" s="7"/>
      <c r="P450" s="7"/>
      <c r="Q450" s="7"/>
      <c r="R450" s="7"/>
      <c r="S450" s="7"/>
    </row>
    <row r="451" spans="1:19" x14ac:dyDescent="0.2">
      <c r="A451" s="11"/>
      <c r="B451" s="10"/>
      <c r="C451" s="7"/>
      <c r="D451" s="7"/>
      <c r="E451" s="7"/>
      <c r="F451" s="7"/>
      <c r="G451" s="7"/>
      <c r="H451" s="7"/>
      <c r="I451" s="9"/>
      <c r="J451" s="9"/>
      <c r="K451" s="7"/>
      <c r="L451" s="7"/>
      <c r="M451" s="7"/>
      <c r="N451" s="7"/>
      <c r="O451" s="7"/>
      <c r="P451" s="7"/>
      <c r="Q451" s="7"/>
      <c r="R451" s="7"/>
      <c r="S451" s="7"/>
    </row>
    <row r="452" spans="1:19" x14ac:dyDescent="0.2">
      <c r="A452" s="11"/>
      <c r="B452" s="10"/>
      <c r="C452" s="7"/>
      <c r="D452" s="7"/>
      <c r="E452" s="7"/>
      <c r="F452" s="7"/>
      <c r="G452" s="7"/>
      <c r="H452" s="7"/>
      <c r="I452" s="9"/>
      <c r="J452" s="9"/>
      <c r="K452" s="7"/>
      <c r="L452" s="7"/>
      <c r="M452" s="7"/>
      <c r="N452" s="7"/>
      <c r="O452" s="7"/>
      <c r="P452" s="7"/>
      <c r="Q452" s="7"/>
      <c r="R452" s="7"/>
      <c r="S452" s="7"/>
    </row>
    <row r="453" spans="1:19" x14ac:dyDescent="0.2">
      <c r="A453" s="11"/>
      <c r="B453" s="10"/>
      <c r="C453" s="7"/>
      <c r="D453" s="7"/>
      <c r="E453" s="7"/>
      <c r="F453" s="7"/>
      <c r="G453" s="7"/>
      <c r="H453" s="7"/>
      <c r="I453" s="9"/>
      <c r="J453" s="9"/>
      <c r="K453" s="7"/>
      <c r="L453" s="7"/>
      <c r="M453" s="7"/>
      <c r="N453" s="7"/>
      <c r="O453" s="7"/>
      <c r="P453" s="7"/>
      <c r="Q453" s="7"/>
      <c r="R453" s="7"/>
      <c r="S453" s="7"/>
    </row>
    <row r="454" spans="1:19" x14ac:dyDescent="0.2">
      <c r="A454" s="11"/>
      <c r="B454" s="10"/>
      <c r="C454" s="7"/>
      <c r="D454" s="7"/>
      <c r="E454" s="7"/>
      <c r="F454" s="7"/>
      <c r="G454" s="7"/>
      <c r="H454" s="7"/>
      <c r="I454" s="9"/>
      <c r="J454" s="9"/>
      <c r="K454" s="7"/>
      <c r="L454" s="7"/>
      <c r="M454" s="7"/>
      <c r="N454" s="7"/>
      <c r="O454" s="7"/>
      <c r="P454" s="7"/>
      <c r="Q454" s="7"/>
      <c r="R454" s="7"/>
      <c r="S454" s="7"/>
    </row>
    <row r="455" spans="1:19" x14ac:dyDescent="0.2">
      <c r="A455" s="11"/>
      <c r="B455" s="10"/>
      <c r="C455" s="7"/>
      <c r="D455" s="7"/>
      <c r="E455" s="7"/>
      <c r="F455" s="7"/>
      <c r="G455" s="7"/>
      <c r="H455" s="7"/>
      <c r="I455" s="9"/>
      <c r="J455" s="9"/>
      <c r="K455" s="7"/>
      <c r="L455" s="7"/>
      <c r="M455" s="7"/>
      <c r="N455" s="7"/>
      <c r="O455" s="7"/>
      <c r="P455" s="7"/>
      <c r="Q455" s="7"/>
      <c r="R455" s="7"/>
      <c r="S455" s="7"/>
    </row>
    <row r="456" spans="1:19" x14ac:dyDescent="0.2">
      <c r="A456" s="11"/>
      <c r="B456" s="10"/>
      <c r="C456" s="7"/>
      <c r="D456" s="7"/>
      <c r="E456" s="7"/>
      <c r="F456" s="7"/>
      <c r="G456" s="7"/>
      <c r="H456" s="7"/>
      <c r="I456" s="9"/>
      <c r="J456" s="9"/>
      <c r="K456" s="7"/>
      <c r="L456" s="7"/>
      <c r="M456" s="7"/>
      <c r="N456" s="7"/>
      <c r="O456" s="7"/>
      <c r="P456" s="7"/>
      <c r="Q456" s="7"/>
      <c r="R456" s="7"/>
      <c r="S456" s="7"/>
    </row>
    <row r="457" spans="1:19" x14ac:dyDescent="0.2">
      <c r="A457" s="11"/>
      <c r="B457" s="10"/>
      <c r="C457" s="7"/>
      <c r="D457" s="7"/>
      <c r="E457" s="7"/>
      <c r="F457" s="7"/>
      <c r="G457" s="7"/>
      <c r="H457" s="7"/>
      <c r="I457" s="9"/>
      <c r="J457" s="9"/>
      <c r="K457" s="7"/>
      <c r="L457" s="7"/>
      <c r="M457" s="7"/>
      <c r="N457" s="7"/>
      <c r="O457" s="7"/>
      <c r="P457" s="7"/>
      <c r="Q457" s="7"/>
      <c r="R457" s="7"/>
      <c r="S457" s="7"/>
    </row>
    <row r="458" spans="1:19" x14ac:dyDescent="0.2">
      <c r="A458" s="11"/>
      <c r="B458" s="10"/>
      <c r="C458" s="7"/>
      <c r="D458" s="7"/>
      <c r="E458" s="7"/>
      <c r="F458" s="7"/>
      <c r="G458" s="7"/>
      <c r="H458" s="7"/>
      <c r="I458" s="9"/>
      <c r="J458" s="9"/>
      <c r="K458" s="7"/>
      <c r="L458" s="7"/>
      <c r="M458" s="7"/>
      <c r="N458" s="7"/>
      <c r="O458" s="7"/>
      <c r="P458" s="7"/>
      <c r="Q458" s="7"/>
      <c r="R458" s="7"/>
      <c r="S458" s="7"/>
    </row>
    <row r="459" spans="1:19" x14ac:dyDescent="0.2">
      <c r="A459" s="11"/>
      <c r="B459" s="10"/>
      <c r="C459" s="7"/>
      <c r="D459" s="7"/>
      <c r="E459" s="7"/>
      <c r="F459" s="7"/>
      <c r="G459" s="7"/>
      <c r="H459" s="7"/>
      <c r="I459" s="9"/>
      <c r="J459" s="9"/>
      <c r="K459" s="7"/>
      <c r="L459" s="7"/>
      <c r="M459" s="7"/>
      <c r="N459" s="7"/>
      <c r="O459" s="7"/>
      <c r="P459" s="7"/>
      <c r="Q459" s="7"/>
      <c r="R459" s="7"/>
      <c r="S459" s="7"/>
    </row>
    <row r="460" spans="1:19" x14ac:dyDescent="0.2">
      <c r="A460" s="11"/>
      <c r="B460" s="10"/>
      <c r="C460" s="7"/>
      <c r="D460" s="7"/>
      <c r="E460" s="7"/>
      <c r="F460" s="7"/>
      <c r="G460" s="7"/>
      <c r="H460" s="7"/>
      <c r="I460" s="9"/>
      <c r="J460" s="9"/>
      <c r="K460" s="7"/>
      <c r="L460" s="7"/>
      <c r="M460" s="7"/>
      <c r="N460" s="7"/>
      <c r="O460" s="7"/>
      <c r="P460" s="7"/>
      <c r="Q460" s="7"/>
      <c r="R460" s="7"/>
      <c r="S460" s="7"/>
    </row>
    <row r="461" spans="1:19" x14ac:dyDescent="0.2">
      <c r="A461" s="11"/>
      <c r="B461" s="10"/>
      <c r="C461" s="7"/>
      <c r="D461" s="7"/>
      <c r="E461" s="7"/>
      <c r="F461" s="7"/>
      <c r="G461" s="7"/>
      <c r="H461" s="7"/>
      <c r="I461" s="9"/>
      <c r="J461" s="9"/>
      <c r="K461" s="7"/>
      <c r="L461" s="7"/>
      <c r="M461" s="7"/>
      <c r="N461" s="7"/>
      <c r="O461" s="7"/>
      <c r="P461" s="7"/>
      <c r="Q461" s="7"/>
      <c r="R461" s="7"/>
      <c r="S461" s="7"/>
    </row>
    <row r="462" spans="1:19" x14ac:dyDescent="0.2">
      <c r="A462" s="11"/>
      <c r="B462" s="10"/>
      <c r="C462" s="7"/>
      <c r="D462" s="7"/>
      <c r="E462" s="7"/>
      <c r="F462" s="7"/>
      <c r="G462" s="7"/>
      <c r="H462" s="7"/>
      <c r="I462" s="9"/>
      <c r="J462" s="9"/>
      <c r="K462" s="7"/>
      <c r="L462" s="7"/>
      <c r="M462" s="7"/>
      <c r="N462" s="7"/>
      <c r="O462" s="7"/>
      <c r="P462" s="7"/>
      <c r="Q462" s="7"/>
      <c r="R462" s="7"/>
      <c r="S462" s="7"/>
    </row>
    <row r="463" spans="1:19" x14ac:dyDescent="0.2">
      <c r="A463" s="11"/>
      <c r="B463" s="10"/>
      <c r="C463" s="7"/>
      <c r="D463" s="7"/>
      <c r="E463" s="7"/>
      <c r="F463" s="7"/>
      <c r="G463" s="7"/>
      <c r="H463" s="7"/>
      <c r="I463" s="9"/>
      <c r="J463" s="9"/>
      <c r="K463" s="7"/>
      <c r="L463" s="7"/>
      <c r="M463" s="7"/>
      <c r="N463" s="7"/>
      <c r="O463" s="7"/>
      <c r="P463" s="7"/>
      <c r="Q463" s="7"/>
      <c r="R463" s="7"/>
      <c r="S463" s="7"/>
    </row>
    <row r="464" spans="1:19" x14ac:dyDescent="0.2">
      <c r="A464" s="11"/>
      <c r="B464" s="10"/>
      <c r="C464" s="7"/>
      <c r="D464" s="7"/>
      <c r="E464" s="7"/>
      <c r="F464" s="7"/>
      <c r="G464" s="7"/>
      <c r="H464" s="7"/>
      <c r="I464" s="9"/>
      <c r="J464" s="9"/>
      <c r="K464" s="7"/>
      <c r="L464" s="7"/>
      <c r="M464" s="7"/>
      <c r="N464" s="7"/>
      <c r="O464" s="7"/>
      <c r="P464" s="7"/>
      <c r="Q464" s="7"/>
      <c r="R464" s="7"/>
      <c r="S464" s="7"/>
    </row>
    <row r="465" spans="1:19" x14ac:dyDescent="0.2">
      <c r="A465" s="11"/>
      <c r="B465" s="10"/>
      <c r="C465" s="7"/>
      <c r="D465" s="7"/>
      <c r="E465" s="7"/>
      <c r="F465" s="7"/>
      <c r="G465" s="7"/>
      <c r="H465" s="7"/>
      <c r="I465" s="9"/>
      <c r="J465" s="9"/>
      <c r="K465" s="7"/>
      <c r="L465" s="7"/>
      <c r="M465" s="7"/>
      <c r="N465" s="7"/>
      <c r="O465" s="7"/>
      <c r="P465" s="7"/>
      <c r="Q465" s="7"/>
      <c r="R465" s="7"/>
      <c r="S465" s="7"/>
    </row>
    <row r="466" spans="1:19" x14ac:dyDescent="0.2">
      <c r="A466" s="11"/>
      <c r="B466" s="10"/>
      <c r="C466" s="7"/>
      <c r="D466" s="7"/>
      <c r="E466" s="7"/>
      <c r="F466" s="7"/>
      <c r="G466" s="7"/>
      <c r="H466" s="7"/>
      <c r="I466" s="9"/>
      <c r="J466" s="9"/>
      <c r="K466" s="7"/>
      <c r="L466" s="7"/>
      <c r="M466" s="7"/>
      <c r="N466" s="7"/>
      <c r="O466" s="7"/>
      <c r="P466" s="7"/>
      <c r="Q466" s="7"/>
      <c r="R466" s="7"/>
      <c r="S466" s="7"/>
    </row>
    <row r="467" spans="1:19" x14ac:dyDescent="0.2">
      <c r="A467" s="11"/>
      <c r="B467" s="10"/>
      <c r="C467" s="7"/>
      <c r="D467" s="7"/>
      <c r="E467" s="7"/>
      <c r="F467" s="7"/>
      <c r="G467" s="7"/>
      <c r="H467" s="7"/>
      <c r="I467" s="9"/>
      <c r="J467" s="9"/>
      <c r="K467" s="7"/>
      <c r="L467" s="7"/>
      <c r="M467" s="7"/>
      <c r="N467" s="7"/>
      <c r="O467" s="7"/>
      <c r="P467" s="7"/>
      <c r="Q467" s="7"/>
      <c r="R467" s="7"/>
      <c r="S467" s="7"/>
    </row>
    <row r="468" spans="1:19" x14ac:dyDescent="0.2">
      <c r="A468" s="11"/>
      <c r="B468" s="10"/>
      <c r="C468" s="7"/>
      <c r="D468" s="7"/>
      <c r="E468" s="7"/>
      <c r="F468" s="7"/>
      <c r="G468" s="7"/>
      <c r="H468" s="7"/>
      <c r="I468" s="9"/>
      <c r="J468" s="9"/>
      <c r="K468" s="7"/>
      <c r="L468" s="7"/>
      <c r="M468" s="7"/>
      <c r="N468" s="7"/>
      <c r="O468" s="7"/>
      <c r="P468" s="7"/>
      <c r="Q468" s="7"/>
      <c r="R468" s="7"/>
      <c r="S468" s="7"/>
    </row>
    <row r="469" spans="1:19" x14ac:dyDescent="0.2">
      <c r="A469" s="11"/>
      <c r="B469" s="10"/>
      <c r="C469" s="7"/>
      <c r="D469" s="7"/>
      <c r="E469" s="7"/>
      <c r="F469" s="7"/>
      <c r="G469" s="7"/>
      <c r="H469" s="7"/>
      <c r="I469" s="9"/>
      <c r="J469" s="9"/>
      <c r="K469" s="7"/>
      <c r="L469" s="7"/>
      <c r="M469" s="7"/>
      <c r="N469" s="7"/>
      <c r="O469" s="7"/>
      <c r="P469" s="7"/>
      <c r="Q469" s="7"/>
      <c r="R469" s="7"/>
      <c r="S469" s="7"/>
    </row>
    <row r="470" spans="1:19" x14ac:dyDescent="0.2">
      <c r="A470" s="11"/>
      <c r="B470" s="10"/>
      <c r="C470" s="7"/>
      <c r="D470" s="7"/>
      <c r="E470" s="7"/>
      <c r="F470" s="7"/>
      <c r="G470" s="7"/>
      <c r="H470" s="7"/>
      <c r="I470" s="9"/>
      <c r="J470" s="9"/>
      <c r="K470" s="7"/>
      <c r="L470" s="7"/>
      <c r="M470" s="7"/>
      <c r="N470" s="7"/>
      <c r="O470" s="7"/>
      <c r="P470" s="7"/>
      <c r="Q470" s="7"/>
      <c r="R470" s="7"/>
      <c r="S470" s="7"/>
    </row>
    <row r="471" spans="1:19" x14ac:dyDescent="0.2">
      <c r="A471" s="11"/>
      <c r="B471" s="10"/>
      <c r="C471" s="7"/>
      <c r="D471" s="7"/>
      <c r="E471" s="7"/>
      <c r="F471" s="7"/>
      <c r="G471" s="7"/>
      <c r="H471" s="7"/>
      <c r="I471" s="9"/>
      <c r="J471" s="9"/>
      <c r="K471" s="7"/>
      <c r="L471" s="7"/>
      <c r="M471" s="7"/>
      <c r="N471" s="7"/>
      <c r="O471" s="7"/>
      <c r="P471" s="7"/>
      <c r="Q471" s="7"/>
      <c r="R471" s="7"/>
      <c r="S471" s="7"/>
    </row>
    <row r="472" spans="1:19" x14ac:dyDescent="0.2">
      <c r="A472" s="11"/>
      <c r="B472" s="10"/>
      <c r="C472" s="7"/>
      <c r="D472" s="7"/>
      <c r="E472" s="7"/>
      <c r="F472" s="7"/>
      <c r="G472" s="7"/>
      <c r="H472" s="7"/>
      <c r="I472" s="9"/>
      <c r="J472" s="9"/>
      <c r="K472" s="7"/>
      <c r="L472" s="7"/>
      <c r="M472" s="7"/>
      <c r="N472" s="7"/>
      <c r="O472" s="7"/>
      <c r="P472" s="7"/>
      <c r="Q472" s="7"/>
      <c r="R472" s="7"/>
      <c r="S472" s="7"/>
    </row>
    <row r="473" spans="1:19" x14ac:dyDescent="0.2">
      <c r="A473" s="11"/>
      <c r="B473" s="10"/>
      <c r="C473" s="7"/>
      <c r="D473" s="7"/>
      <c r="E473" s="7"/>
      <c r="F473" s="7"/>
      <c r="G473" s="7"/>
      <c r="H473" s="7"/>
      <c r="I473" s="9"/>
      <c r="J473" s="9"/>
      <c r="K473" s="7"/>
      <c r="L473" s="7"/>
      <c r="M473" s="7"/>
      <c r="N473" s="7"/>
      <c r="O473" s="7"/>
      <c r="P473" s="7"/>
      <c r="Q473" s="7"/>
      <c r="R473" s="7"/>
      <c r="S473" s="7"/>
    </row>
    <row r="474" spans="1:19" x14ac:dyDescent="0.2">
      <c r="A474" s="11"/>
      <c r="B474" s="10"/>
      <c r="C474" s="7"/>
      <c r="D474" s="7"/>
      <c r="E474" s="7"/>
      <c r="F474" s="7"/>
      <c r="G474" s="7"/>
      <c r="H474" s="7"/>
      <c r="I474" s="9"/>
      <c r="J474" s="9"/>
      <c r="K474" s="7"/>
      <c r="L474" s="7"/>
      <c r="M474" s="7"/>
      <c r="N474" s="7"/>
      <c r="O474" s="7"/>
      <c r="P474" s="7"/>
      <c r="Q474" s="7"/>
      <c r="R474" s="7"/>
      <c r="S474" s="7"/>
    </row>
    <row r="475" spans="1:19" x14ac:dyDescent="0.2">
      <c r="A475" s="11"/>
      <c r="B475" s="10"/>
      <c r="C475" s="7"/>
      <c r="D475" s="7"/>
      <c r="E475" s="7"/>
      <c r="F475" s="7"/>
      <c r="G475" s="7"/>
      <c r="H475" s="7"/>
      <c r="I475" s="9"/>
      <c r="J475" s="9"/>
      <c r="K475" s="7"/>
      <c r="L475" s="7"/>
      <c r="M475" s="7"/>
      <c r="N475" s="7"/>
      <c r="O475" s="7"/>
      <c r="P475" s="7"/>
      <c r="Q475" s="7"/>
      <c r="R475" s="7"/>
      <c r="S475" s="7"/>
    </row>
    <row r="476" spans="1:19" x14ac:dyDescent="0.2">
      <c r="A476" s="11"/>
      <c r="B476" s="10"/>
      <c r="C476" s="7"/>
      <c r="D476" s="7"/>
      <c r="E476" s="7"/>
      <c r="F476" s="7"/>
      <c r="G476" s="7"/>
      <c r="H476" s="7"/>
      <c r="I476" s="9"/>
      <c r="J476" s="9"/>
      <c r="K476" s="7"/>
      <c r="L476" s="7"/>
      <c r="M476" s="7"/>
      <c r="N476" s="7"/>
      <c r="O476" s="7"/>
      <c r="P476" s="7"/>
      <c r="Q476" s="7"/>
      <c r="R476" s="7"/>
      <c r="S476" s="7"/>
    </row>
    <row r="477" spans="1:19" x14ac:dyDescent="0.2">
      <c r="A477" s="11"/>
      <c r="B477" s="10"/>
      <c r="C477" s="7"/>
      <c r="D477" s="7"/>
      <c r="E477" s="7"/>
      <c r="F477" s="7"/>
      <c r="G477" s="7"/>
      <c r="H477" s="7"/>
      <c r="I477" s="9"/>
      <c r="J477" s="9"/>
      <c r="K477" s="7"/>
      <c r="L477" s="7"/>
      <c r="M477" s="7"/>
      <c r="N477" s="7"/>
      <c r="O477" s="7"/>
      <c r="P477" s="7"/>
      <c r="Q477" s="7"/>
      <c r="R477" s="7"/>
      <c r="S477" s="7"/>
    </row>
    <row r="478" spans="1:19" x14ac:dyDescent="0.2">
      <c r="A478" s="11"/>
      <c r="B478" s="10"/>
      <c r="C478" s="7"/>
      <c r="D478" s="7"/>
      <c r="E478" s="7"/>
      <c r="F478" s="7"/>
      <c r="G478" s="7"/>
      <c r="H478" s="7"/>
      <c r="I478" s="9"/>
      <c r="J478" s="9"/>
      <c r="K478" s="7"/>
      <c r="L478" s="7"/>
      <c r="M478" s="7"/>
      <c r="N478" s="7"/>
      <c r="O478" s="7"/>
      <c r="P478" s="7"/>
      <c r="Q478" s="7"/>
      <c r="R478" s="7"/>
      <c r="S478" s="7"/>
    </row>
    <row r="479" spans="1:19" x14ac:dyDescent="0.2">
      <c r="A479" s="11"/>
      <c r="B479" s="10"/>
      <c r="C479" s="7"/>
      <c r="D479" s="7"/>
      <c r="E479" s="7"/>
      <c r="F479" s="7"/>
      <c r="G479" s="7"/>
      <c r="H479" s="7"/>
      <c r="I479" s="9"/>
      <c r="J479" s="9"/>
      <c r="K479" s="7"/>
      <c r="L479" s="7"/>
      <c r="M479" s="7"/>
      <c r="N479" s="7"/>
      <c r="O479" s="7"/>
      <c r="P479" s="7"/>
      <c r="Q479" s="7"/>
      <c r="R479" s="7"/>
      <c r="S479" s="7"/>
    </row>
    <row r="480" spans="1:19" x14ac:dyDescent="0.2">
      <c r="A480" s="11"/>
      <c r="B480" s="10"/>
      <c r="C480" s="7"/>
      <c r="D480" s="7"/>
      <c r="E480" s="7"/>
      <c r="F480" s="7"/>
      <c r="G480" s="7"/>
      <c r="H480" s="7"/>
      <c r="I480" s="9"/>
      <c r="J480" s="9"/>
      <c r="K480" s="7"/>
      <c r="L480" s="7"/>
      <c r="M480" s="7"/>
      <c r="N480" s="7"/>
      <c r="O480" s="7"/>
      <c r="P480" s="7"/>
      <c r="Q480" s="7"/>
      <c r="R480" s="7"/>
      <c r="S480" s="7"/>
    </row>
    <row r="481" spans="1:19" x14ac:dyDescent="0.2">
      <c r="A481" s="11"/>
      <c r="B481" s="10"/>
      <c r="C481" s="7"/>
      <c r="D481" s="7"/>
      <c r="E481" s="7"/>
      <c r="F481" s="7"/>
      <c r="G481" s="7"/>
      <c r="H481" s="7"/>
      <c r="I481" s="9"/>
      <c r="J481" s="9"/>
      <c r="K481" s="7"/>
      <c r="L481" s="7"/>
      <c r="M481" s="7"/>
      <c r="N481" s="7"/>
      <c r="O481" s="7"/>
      <c r="P481" s="7"/>
      <c r="Q481" s="7"/>
      <c r="R481" s="7"/>
      <c r="S481" s="7"/>
    </row>
    <row r="482" spans="1:19" x14ac:dyDescent="0.2">
      <c r="A482" s="11"/>
      <c r="B482" s="10"/>
      <c r="C482" s="7"/>
      <c r="D482" s="7"/>
      <c r="E482" s="7"/>
      <c r="F482" s="7"/>
      <c r="G482" s="7"/>
      <c r="H482" s="7"/>
      <c r="I482" s="9"/>
      <c r="J482" s="9"/>
      <c r="K482" s="7"/>
      <c r="L482" s="7"/>
      <c r="M482" s="7"/>
      <c r="N482" s="7"/>
      <c r="O482" s="7"/>
      <c r="P482" s="7"/>
      <c r="Q482" s="7"/>
      <c r="R482" s="7"/>
      <c r="S482" s="7"/>
    </row>
    <row r="483" spans="1:19" x14ac:dyDescent="0.2">
      <c r="A483" s="11"/>
      <c r="B483" s="10"/>
      <c r="C483" s="7"/>
      <c r="D483" s="7"/>
      <c r="E483" s="7"/>
      <c r="F483" s="7"/>
      <c r="G483" s="7"/>
      <c r="H483" s="7"/>
      <c r="I483" s="9"/>
      <c r="J483" s="9"/>
      <c r="K483" s="7"/>
      <c r="L483" s="7"/>
      <c r="M483" s="7"/>
      <c r="N483" s="7"/>
      <c r="O483" s="7"/>
      <c r="P483" s="7"/>
      <c r="Q483" s="7"/>
      <c r="R483" s="7"/>
      <c r="S483" s="7"/>
    </row>
    <row r="484" spans="1:19" x14ac:dyDescent="0.2">
      <c r="A484" s="11"/>
      <c r="B484" s="10"/>
      <c r="C484" s="7"/>
      <c r="D484" s="7"/>
      <c r="E484" s="7"/>
      <c r="F484" s="7"/>
      <c r="G484" s="7"/>
      <c r="H484" s="7"/>
      <c r="I484" s="9"/>
      <c r="J484" s="9"/>
      <c r="K484" s="7"/>
      <c r="L484" s="7"/>
      <c r="M484" s="7"/>
      <c r="N484" s="7"/>
      <c r="O484" s="7"/>
      <c r="P484" s="7"/>
      <c r="Q484" s="7"/>
      <c r="R484" s="7"/>
      <c r="S484" s="7"/>
    </row>
    <row r="485" spans="1:19" x14ac:dyDescent="0.2">
      <c r="A485" s="11"/>
      <c r="B485" s="10"/>
      <c r="C485" s="7"/>
      <c r="D485" s="7"/>
      <c r="E485" s="7"/>
      <c r="F485" s="7"/>
      <c r="G485" s="7"/>
      <c r="H485" s="7"/>
      <c r="I485" s="9"/>
      <c r="J485" s="9"/>
      <c r="K485" s="7"/>
      <c r="L485" s="7"/>
      <c r="M485" s="7"/>
      <c r="N485" s="7"/>
      <c r="O485" s="7"/>
      <c r="P485" s="7"/>
      <c r="Q485" s="7"/>
      <c r="R485" s="7"/>
      <c r="S485" s="7"/>
    </row>
    <row r="486" spans="1:19" x14ac:dyDescent="0.2">
      <c r="A486" s="11"/>
      <c r="B486" s="10"/>
      <c r="C486" s="7"/>
      <c r="D486" s="7"/>
      <c r="E486" s="7"/>
      <c r="F486" s="7"/>
      <c r="G486" s="7"/>
      <c r="H486" s="7"/>
      <c r="I486" s="9"/>
      <c r="J486" s="9"/>
      <c r="K486" s="7"/>
      <c r="L486" s="7"/>
      <c r="M486" s="7"/>
      <c r="N486" s="7"/>
      <c r="O486" s="7"/>
      <c r="P486" s="7"/>
      <c r="Q486" s="7"/>
      <c r="R486" s="7"/>
      <c r="S486" s="7"/>
    </row>
    <row r="487" spans="1:19" x14ac:dyDescent="0.2">
      <c r="A487" s="11"/>
      <c r="B487" s="10"/>
      <c r="C487" s="7"/>
      <c r="D487" s="7"/>
      <c r="E487" s="7"/>
      <c r="F487" s="7"/>
      <c r="G487" s="7"/>
      <c r="H487" s="7"/>
      <c r="I487" s="9"/>
      <c r="J487" s="9"/>
      <c r="K487" s="7"/>
      <c r="L487" s="7"/>
      <c r="M487" s="7"/>
      <c r="N487" s="7"/>
      <c r="O487" s="7"/>
      <c r="P487" s="7"/>
      <c r="Q487" s="7"/>
      <c r="R487" s="7"/>
      <c r="S487" s="7"/>
    </row>
    <row r="488" spans="1:19" x14ac:dyDescent="0.2">
      <c r="A488" s="11"/>
      <c r="B488" s="10"/>
      <c r="C488" s="7"/>
      <c r="D488" s="7"/>
      <c r="E488" s="7"/>
      <c r="F488" s="7"/>
      <c r="G488" s="7"/>
      <c r="H488" s="7"/>
      <c r="I488" s="9"/>
      <c r="J488" s="9"/>
      <c r="K488" s="7"/>
      <c r="L488" s="7"/>
      <c r="M488" s="7"/>
      <c r="N488" s="7"/>
      <c r="O488" s="7"/>
      <c r="P488" s="7"/>
      <c r="Q488" s="7"/>
      <c r="R488" s="7"/>
      <c r="S488" s="7"/>
    </row>
    <row r="489" spans="1:19" x14ac:dyDescent="0.2">
      <c r="A489" s="11"/>
      <c r="B489" s="10"/>
      <c r="C489" s="7"/>
      <c r="D489" s="7"/>
      <c r="E489" s="7"/>
      <c r="F489" s="7"/>
      <c r="G489" s="7"/>
      <c r="H489" s="7"/>
      <c r="I489" s="9"/>
      <c r="J489" s="9"/>
      <c r="K489" s="7"/>
      <c r="L489" s="7"/>
      <c r="M489" s="7"/>
      <c r="N489" s="7"/>
      <c r="O489" s="7"/>
      <c r="P489" s="7"/>
      <c r="Q489" s="7"/>
      <c r="R489" s="7"/>
      <c r="S489" s="7"/>
    </row>
    <row r="490" spans="1:19" x14ac:dyDescent="0.2">
      <c r="A490" s="11"/>
      <c r="B490" s="10"/>
      <c r="C490" s="7"/>
      <c r="D490" s="7"/>
      <c r="E490" s="7"/>
      <c r="F490" s="7"/>
      <c r="G490" s="7"/>
      <c r="H490" s="7"/>
      <c r="I490" s="9"/>
      <c r="J490" s="9"/>
      <c r="K490" s="7"/>
      <c r="L490" s="7"/>
      <c r="M490" s="7"/>
      <c r="N490" s="7"/>
      <c r="O490" s="7"/>
      <c r="P490" s="7"/>
      <c r="Q490" s="7"/>
      <c r="R490" s="7"/>
      <c r="S490" s="7"/>
    </row>
    <row r="491" spans="1:19" x14ac:dyDescent="0.2">
      <c r="A491" s="11"/>
      <c r="B491" s="10"/>
      <c r="C491" s="7"/>
      <c r="D491" s="7"/>
      <c r="E491" s="7"/>
      <c r="F491" s="7"/>
      <c r="G491" s="7"/>
      <c r="H491" s="7"/>
      <c r="I491" s="9"/>
      <c r="J491" s="9"/>
      <c r="K491" s="7"/>
      <c r="L491" s="7"/>
      <c r="M491" s="7"/>
      <c r="N491" s="7"/>
      <c r="O491" s="7"/>
      <c r="P491" s="7"/>
      <c r="Q491" s="7"/>
      <c r="R491" s="7"/>
      <c r="S491" s="7"/>
    </row>
    <row r="492" spans="1:19" x14ac:dyDescent="0.2">
      <c r="A492" s="11"/>
      <c r="B492" s="10"/>
      <c r="C492" s="7"/>
      <c r="D492" s="7"/>
      <c r="E492" s="7"/>
      <c r="F492" s="7"/>
      <c r="G492" s="7"/>
      <c r="H492" s="7"/>
      <c r="I492" s="9"/>
      <c r="J492" s="9"/>
      <c r="K492" s="7"/>
      <c r="L492" s="7"/>
      <c r="M492" s="7"/>
      <c r="N492" s="7"/>
      <c r="O492" s="7"/>
      <c r="P492" s="7"/>
      <c r="Q492" s="7"/>
      <c r="R492" s="7"/>
      <c r="S492" s="7"/>
    </row>
    <row r="493" spans="1:19" x14ac:dyDescent="0.2">
      <c r="A493" s="11"/>
      <c r="B493" s="10"/>
      <c r="C493" s="7"/>
      <c r="D493" s="7"/>
      <c r="E493" s="7"/>
      <c r="F493" s="7"/>
      <c r="G493" s="7"/>
      <c r="H493" s="7"/>
      <c r="I493" s="9"/>
      <c r="J493" s="9"/>
      <c r="K493" s="7"/>
      <c r="L493" s="7"/>
      <c r="M493" s="7"/>
      <c r="N493" s="7"/>
      <c r="O493" s="7"/>
      <c r="P493" s="7"/>
      <c r="Q493" s="7"/>
      <c r="R493" s="7"/>
      <c r="S493" s="7"/>
    </row>
    <row r="494" spans="1:19" x14ac:dyDescent="0.2">
      <c r="A494" s="11"/>
      <c r="B494" s="10"/>
      <c r="C494" s="7"/>
      <c r="D494" s="7"/>
      <c r="E494" s="7"/>
      <c r="F494" s="7"/>
      <c r="G494" s="7"/>
      <c r="H494" s="7"/>
      <c r="I494" s="9"/>
      <c r="J494" s="9"/>
      <c r="K494" s="7"/>
      <c r="L494" s="7"/>
      <c r="M494" s="7"/>
      <c r="N494" s="7"/>
      <c r="O494" s="7"/>
      <c r="P494" s="7"/>
      <c r="Q494" s="7"/>
      <c r="R494" s="7"/>
      <c r="S494" s="7"/>
    </row>
    <row r="495" spans="1:19" x14ac:dyDescent="0.2">
      <c r="A495" s="11"/>
      <c r="B495" s="10"/>
      <c r="C495" s="7"/>
      <c r="D495" s="7"/>
      <c r="E495" s="7"/>
      <c r="F495" s="7"/>
      <c r="G495" s="7"/>
      <c r="H495" s="7"/>
      <c r="I495" s="9"/>
      <c r="J495" s="9"/>
      <c r="K495" s="7"/>
      <c r="L495" s="7"/>
      <c r="M495" s="7"/>
      <c r="N495" s="7"/>
      <c r="O495" s="7"/>
      <c r="P495" s="7"/>
      <c r="Q495" s="7"/>
      <c r="R495" s="7"/>
      <c r="S495" s="7"/>
    </row>
    <row r="496" spans="1:19" x14ac:dyDescent="0.2">
      <c r="A496" s="11"/>
      <c r="B496" s="10"/>
      <c r="C496" s="7"/>
      <c r="D496" s="7"/>
      <c r="E496" s="7"/>
      <c r="F496" s="7"/>
      <c r="G496" s="7"/>
      <c r="H496" s="7"/>
      <c r="I496" s="9"/>
      <c r="J496" s="9"/>
      <c r="K496" s="7"/>
      <c r="L496" s="7"/>
      <c r="M496" s="7"/>
      <c r="N496" s="7"/>
      <c r="O496" s="7"/>
      <c r="P496" s="7"/>
      <c r="Q496" s="7"/>
      <c r="R496" s="7"/>
      <c r="S496" s="7"/>
    </row>
    <row r="497" spans="1:19" x14ac:dyDescent="0.2">
      <c r="A497" s="11"/>
      <c r="B497" s="10"/>
      <c r="C497" s="7"/>
      <c r="D497" s="7"/>
      <c r="E497" s="7"/>
      <c r="F497" s="7"/>
      <c r="G497" s="7"/>
      <c r="H497" s="7"/>
      <c r="I497" s="9"/>
      <c r="J497" s="9"/>
      <c r="K497" s="7"/>
      <c r="L497" s="7"/>
      <c r="M497" s="7"/>
      <c r="N497" s="7"/>
      <c r="O497" s="7"/>
      <c r="P497" s="7"/>
      <c r="Q497" s="7"/>
      <c r="R497" s="7"/>
      <c r="S497" s="7"/>
    </row>
    <row r="498" spans="1:19" x14ac:dyDescent="0.2">
      <c r="A498" s="11"/>
      <c r="B498" s="10"/>
      <c r="C498" s="7"/>
      <c r="D498" s="7"/>
      <c r="E498" s="7"/>
      <c r="F498" s="7"/>
      <c r="G498" s="7"/>
      <c r="H498" s="7"/>
      <c r="I498" s="9"/>
      <c r="J498" s="9"/>
      <c r="K498" s="7"/>
      <c r="L498" s="7"/>
      <c r="M498" s="7"/>
      <c r="N498" s="7"/>
      <c r="O498" s="7"/>
      <c r="P498" s="7"/>
      <c r="Q498" s="7"/>
      <c r="R498" s="7"/>
      <c r="S498" s="7"/>
    </row>
    <row r="499" spans="1:19" x14ac:dyDescent="0.2">
      <c r="A499" s="11"/>
      <c r="B499" s="10"/>
      <c r="C499" s="7"/>
      <c r="D499" s="7"/>
      <c r="E499" s="7"/>
      <c r="F499" s="7"/>
      <c r="G499" s="7"/>
      <c r="H499" s="7"/>
      <c r="I499" s="9"/>
      <c r="J499" s="9"/>
      <c r="K499" s="7"/>
      <c r="L499" s="7"/>
      <c r="M499" s="7"/>
      <c r="N499" s="7"/>
      <c r="O499" s="7"/>
      <c r="P499" s="7"/>
      <c r="Q499" s="7"/>
      <c r="R499" s="7"/>
      <c r="S499" s="7"/>
    </row>
    <row r="500" spans="1:19" x14ac:dyDescent="0.2">
      <c r="A500" s="11"/>
      <c r="B500" s="10"/>
      <c r="C500" s="7"/>
      <c r="D500" s="7"/>
      <c r="E500" s="7"/>
      <c r="F500" s="7"/>
      <c r="G500" s="7"/>
      <c r="H500" s="7"/>
      <c r="I500" s="9"/>
      <c r="J500" s="9"/>
      <c r="K500" s="7"/>
      <c r="L500" s="7"/>
      <c r="M500" s="7"/>
      <c r="N500" s="7"/>
      <c r="O500" s="7"/>
      <c r="P500" s="7"/>
      <c r="Q500" s="7"/>
      <c r="R500" s="7"/>
      <c r="S500" s="7"/>
    </row>
    <row r="501" spans="1:19" x14ac:dyDescent="0.2">
      <c r="A501" s="11"/>
      <c r="B501" s="10"/>
      <c r="C501" s="7"/>
      <c r="D501" s="7"/>
      <c r="E501" s="7"/>
      <c r="F501" s="7"/>
      <c r="G501" s="7"/>
      <c r="H501" s="7"/>
      <c r="I501" s="9"/>
      <c r="J501" s="9"/>
      <c r="K501" s="7"/>
      <c r="L501" s="7"/>
      <c r="M501" s="7"/>
      <c r="N501" s="7"/>
      <c r="O501" s="7"/>
      <c r="P501" s="7"/>
      <c r="Q501" s="7"/>
      <c r="R501" s="7"/>
      <c r="S501" s="7"/>
    </row>
    <row r="502" spans="1:19" x14ac:dyDescent="0.2">
      <c r="A502" s="11"/>
      <c r="B502" s="10"/>
      <c r="C502" s="7"/>
      <c r="D502" s="7"/>
      <c r="E502" s="7"/>
      <c r="F502" s="7"/>
      <c r="G502" s="7"/>
      <c r="H502" s="7"/>
      <c r="I502" s="9"/>
      <c r="J502" s="9"/>
      <c r="K502" s="7"/>
      <c r="L502" s="7"/>
      <c r="M502" s="7"/>
      <c r="N502" s="7"/>
      <c r="O502" s="7"/>
      <c r="P502" s="7"/>
      <c r="Q502" s="7"/>
      <c r="R502" s="7"/>
      <c r="S502" s="7"/>
    </row>
    <row r="503" spans="1:19" x14ac:dyDescent="0.2">
      <c r="A503" s="11"/>
      <c r="B503" s="10"/>
      <c r="C503" s="7"/>
      <c r="D503" s="7"/>
      <c r="E503" s="7"/>
      <c r="F503" s="7"/>
      <c r="G503" s="7"/>
      <c r="H503" s="7"/>
      <c r="I503" s="9"/>
      <c r="J503" s="9"/>
      <c r="K503" s="7"/>
      <c r="L503" s="7"/>
      <c r="M503" s="7"/>
      <c r="N503" s="7"/>
      <c r="O503" s="7"/>
      <c r="P503" s="7"/>
      <c r="Q503" s="7"/>
      <c r="R503" s="7"/>
      <c r="S503" s="7"/>
    </row>
    <row r="504" spans="1:19" x14ac:dyDescent="0.2">
      <c r="A504" s="11"/>
      <c r="B504" s="10"/>
      <c r="C504" s="7"/>
      <c r="D504" s="7"/>
      <c r="E504" s="7"/>
      <c r="F504" s="7"/>
      <c r="G504" s="7"/>
      <c r="H504" s="7"/>
      <c r="I504" s="9"/>
      <c r="J504" s="9"/>
      <c r="K504" s="7"/>
      <c r="L504" s="7"/>
      <c r="M504" s="7"/>
      <c r="N504" s="7"/>
      <c r="O504" s="7"/>
      <c r="P504" s="7"/>
      <c r="Q504" s="7"/>
      <c r="R504" s="7"/>
      <c r="S504" s="7"/>
    </row>
    <row r="505" spans="1:19" x14ac:dyDescent="0.2">
      <c r="A505" s="11"/>
      <c r="B505" s="10"/>
      <c r="C505" s="7"/>
      <c r="D505" s="7"/>
      <c r="E505" s="7"/>
      <c r="F505" s="7"/>
      <c r="G505" s="7"/>
      <c r="H505" s="7"/>
      <c r="I505" s="9"/>
      <c r="J505" s="9"/>
      <c r="K505" s="7"/>
      <c r="L505" s="7"/>
      <c r="M505" s="7"/>
      <c r="N505" s="7"/>
      <c r="O505" s="7"/>
      <c r="P505" s="7"/>
      <c r="Q505" s="7"/>
      <c r="R505" s="7"/>
      <c r="S505" s="7"/>
    </row>
    <row r="506" spans="1:19" x14ac:dyDescent="0.2">
      <c r="A506" s="11"/>
      <c r="B506" s="10"/>
      <c r="C506" s="7"/>
      <c r="D506" s="7"/>
      <c r="E506" s="7"/>
      <c r="F506" s="7"/>
      <c r="G506" s="7"/>
      <c r="H506" s="7"/>
      <c r="I506" s="9"/>
      <c r="J506" s="9"/>
      <c r="K506" s="7"/>
      <c r="L506" s="7"/>
      <c r="M506" s="7"/>
      <c r="N506" s="7"/>
      <c r="O506" s="7"/>
      <c r="P506" s="7"/>
      <c r="Q506" s="7"/>
      <c r="R506" s="7"/>
      <c r="S506" s="7"/>
    </row>
    <row r="507" spans="1:19" x14ac:dyDescent="0.2">
      <c r="A507" s="11"/>
      <c r="B507" s="10"/>
      <c r="C507" s="7"/>
      <c r="D507" s="7"/>
      <c r="E507" s="7"/>
      <c r="F507" s="7"/>
      <c r="G507" s="7"/>
      <c r="H507" s="7"/>
      <c r="I507" s="9"/>
      <c r="J507" s="9"/>
      <c r="K507" s="7"/>
      <c r="L507" s="7"/>
      <c r="M507" s="7"/>
      <c r="N507" s="7"/>
      <c r="O507" s="7"/>
      <c r="P507" s="7"/>
      <c r="Q507" s="7"/>
      <c r="R507" s="7"/>
      <c r="S507" s="7"/>
    </row>
    <row r="508" spans="1:19" x14ac:dyDescent="0.2">
      <c r="A508" s="11"/>
      <c r="B508" s="10"/>
      <c r="C508" s="7"/>
      <c r="D508" s="7"/>
      <c r="E508" s="7"/>
      <c r="F508" s="7"/>
      <c r="G508" s="7"/>
      <c r="H508" s="7"/>
      <c r="I508" s="9"/>
      <c r="J508" s="9"/>
      <c r="K508" s="7"/>
      <c r="L508" s="7"/>
      <c r="M508" s="7"/>
      <c r="N508" s="7"/>
      <c r="O508" s="7"/>
      <c r="P508" s="7"/>
      <c r="Q508" s="7"/>
      <c r="R508" s="7"/>
      <c r="S508" s="7"/>
    </row>
    <row r="509" spans="1:19" x14ac:dyDescent="0.2">
      <c r="A509" s="11"/>
      <c r="B509" s="10"/>
      <c r="C509" s="7"/>
      <c r="D509" s="7"/>
      <c r="E509" s="7"/>
      <c r="F509" s="7"/>
      <c r="G509" s="7"/>
      <c r="H509" s="7"/>
      <c r="I509" s="9"/>
      <c r="J509" s="9"/>
      <c r="K509" s="7"/>
      <c r="L509" s="7"/>
      <c r="M509" s="7"/>
      <c r="N509" s="7"/>
      <c r="O509" s="7"/>
      <c r="P509" s="7"/>
      <c r="Q509" s="7"/>
      <c r="R509" s="7"/>
      <c r="S509" s="7"/>
    </row>
    <row r="510" spans="1:19" x14ac:dyDescent="0.2">
      <c r="A510" s="11"/>
      <c r="B510" s="10"/>
      <c r="C510" s="7"/>
      <c r="D510" s="7"/>
      <c r="E510" s="7"/>
      <c r="F510" s="7"/>
      <c r="G510" s="7"/>
      <c r="H510" s="7"/>
      <c r="I510" s="9"/>
      <c r="J510" s="9"/>
      <c r="K510" s="7"/>
      <c r="L510" s="7"/>
      <c r="M510" s="7"/>
      <c r="N510" s="7"/>
      <c r="O510" s="7"/>
      <c r="P510" s="7"/>
      <c r="Q510" s="7"/>
      <c r="R510" s="7"/>
      <c r="S510" s="7"/>
    </row>
    <row r="511" spans="1:19" x14ac:dyDescent="0.2">
      <c r="A511" s="11"/>
      <c r="B511" s="10"/>
      <c r="C511" s="7"/>
      <c r="D511" s="7"/>
      <c r="E511" s="7"/>
      <c r="F511" s="7"/>
      <c r="G511" s="7"/>
      <c r="H511" s="7"/>
      <c r="I511" s="9"/>
      <c r="J511" s="9"/>
      <c r="K511" s="7"/>
      <c r="L511" s="7"/>
      <c r="M511" s="7"/>
      <c r="N511" s="7"/>
      <c r="O511" s="7"/>
      <c r="P511" s="7"/>
      <c r="Q511" s="7"/>
      <c r="R511" s="7"/>
      <c r="S511" s="7"/>
    </row>
    <row r="512" spans="1:19" x14ac:dyDescent="0.2">
      <c r="A512" s="11"/>
      <c r="B512" s="10"/>
      <c r="C512" s="7"/>
      <c r="D512" s="7"/>
      <c r="E512" s="7"/>
      <c r="F512" s="7"/>
      <c r="G512" s="7"/>
      <c r="H512" s="7"/>
      <c r="I512" s="9"/>
      <c r="J512" s="9"/>
      <c r="K512" s="7"/>
      <c r="L512" s="7"/>
      <c r="M512" s="7"/>
      <c r="N512" s="7"/>
      <c r="O512" s="7"/>
      <c r="P512" s="7"/>
      <c r="Q512" s="7"/>
      <c r="R512" s="7"/>
      <c r="S512" s="7"/>
    </row>
    <row r="513" spans="1:19" x14ac:dyDescent="0.2">
      <c r="A513" s="11"/>
      <c r="B513" s="10"/>
      <c r="C513" s="7"/>
      <c r="D513" s="7"/>
      <c r="E513" s="7"/>
      <c r="F513" s="7"/>
      <c r="G513" s="7"/>
      <c r="H513" s="7"/>
      <c r="I513" s="9"/>
      <c r="J513" s="9"/>
      <c r="K513" s="7"/>
      <c r="L513" s="7"/>
      <c r="M513" s="7"/>
      <c r="N513" s="7"/>
      <c r="O513" s="7"/>
      <c r="P513" s="7"/>
      <c r="Q513" s="7"/>
      <c r="R513" s="7"/>
      <c r="S513" s="7"/>
    </row>
    <row r="514" spans="1:19" x14ac:dyDescent="0.2">
      <c r="A514" s="11"/>
      <c r="B514" s="10"/>
      <c r="C514" s="7"/>
      <c r="D514" s="7"/>
      <c r="E514" s="7"/>
      <c r="F514" s="7"/>
      <c r="G514" s="7"/>
      <c r="H514" s="7"/>
      <c r="I514" s="9"/>
      <c r="J514" s="9"/>
      <c r="K514" s="7"/>
      <c r="L514" s="7"/>
      <c r="M514" s="7"/>
      <c r="N514" s="7"/>
      <c r="O514" s="7"/>
      <c r="P514" s="7"/>
      <c r="Q514" s="7"/>
      <c r="R514" s="7"/>
      <c r="S514" s="7"/>
    </row>
    <row r="515" spans="1:19" x14ac:dyDescent="0.2">
      <c r="A515" s="11"/>
      <c r="B515" s="10"/>
      <c r="C515" s="7"/>
      <c r="D515" s="7"/>
      <c r="E515" s="7"/>
      <c r="F515" s="7"/>
      <c r="G515" s="7"/>
      <c r="H515" s="7"/>
      <c r="I515" s="9"/>
      <c r="J515" s="9"/>
      <c r="K515" s="7"/>
      <c r="L515" s="7"/>
      <c r="M515" s="7"/>
      <c r="N515" s="7"/>
      <c r="O515" s="7"/>
      <c r="P515" s="7"/>
      <c r="Q515" s="7"/>
      <c r="R515" s="7"/>
      <c r="S515" s="7"/>
    </row>
    <row r="516" spans="1:19" x14ac:dyDescent="0.2">
      <c r="A516" s="11"/>
      <c r="B516" s="10"/>
      <c r="C516" s="7"/>
      <c r="D516" s="7"/>
      <c r="E516" s="7"/>
      <c r="F516" s="7"/>
      <c r="G516" s="7"/>
      <c r="H516" s="7"/>
      <c r="I516" s="9"/>
      <c r="J516" s="9"/>
      <c r="K516" s="7"/>
      <c r="L516" s="7"/>
      <c r="M516" s="7"/>
      <c r="N516" s="7"/>
      <c r="O516" s="7"/>
      <c r="P516" s="7"/>
      <c r="Q516" s="7"/>
      <c r="R516" s="7"/>
      <c r="S516" s="7"/>
    </row>
    <row r="517" spans="1:19" x14ac:dyDescent="0.2">
      <c r="A517" s="11"/>
      <c r="B517" s="10"/>
      <c r="C517" s="7"/>
      <c r="D517" s="7"/>
      <c r="E517" s="7"/>
      <c r="F517" s="7"/>
      <c r="G517" s="7"/>
      <c r="H517" s="7"/>
      <c r="I517" s="9"/>
      <c r="J517" s="9"/>
      <c r="K517" s="7"/>
      <c r="L517" s="7"/>
      <c r="M517" s="7"/>
      <c r="N517" s="7"/>
      <c r="O517" s="7"/>
      <c r="P517" s="7"/>
      <c r="Q517" s="7"/>
      <c r="R517" s="7"/>
      <c r="S517" s="7"/>
    </row>
    <row r="518" spans="1:19" x14ac:dyDescent="0.2">
      <c r="A518" s="11"/>
      <c r="B518" s="10"/>
      <c r="C518" s="7"/>
      <c r="D518" s="7"/>
      <c r="E518" s="7"/>
      <c r="F518" s="7"/>
      <c r="G518" s="7"/>
      <c r="H518" s="7"/>
      <c r="I518" s="9"/>
      <c r="J518" s="9"/>
      <c r="K518" s="7"/>
      <c r="L518" s="7"/>
      <c r="M518" s="7"/>
      <c r="N518" s="7"/>
      <c r="O518" s="7"/>
      <c r="P518" s="7"/>
      <c r="Q518" s="7"/>
      <c r="R518" s="7"/>
      <c r="S518" s="7"/>
    </row>
    <row r="519" spans="1:19" x14ac:dyDescent="0.2">
      <c r="A519" s="11"/>
      <c r="B519" s="10"/>
      <c r="C519" s="7"/>
      <c r="D519" s="7"/>
      <c r="E519" s="7"/>
      <c r="F519" s="7"/>
      <c r="G519" s="7"/>
      <c r="H519" s="7"/>
      <c r="I519" s="9"/>
      <c r="J519" s="9"/>
      <c r="K519" s="7"/>
      <c r="L519" s="7"/>
      <c r="M519" s="7"/>
      <c r="N519" s="7"/>
      <c r="O519" s="7"/>
      <c r="P519" s="7"/>
      <c r="Q519" s="7"/>
      <c r="R519" s="7"/>
      <c r="S519" s="7"/>
    </row>
    <row r="520" spans="1:19" x14ac:dyDescent="0.2">
      <c r="A520" s="11"/>
      <c r="B520" s="10"/>
      <c r="C520" s="7"/>
      <c r="D520" s="7"/>
      <c r="E520" s="7"/>
      <c r="F520" s="7"/>
      <c r="G520" s="7"/>
      <c r="H520" s="7"/>
      <c r="I520" s="9"/>
      <c r="J520" s="9"/>
      <c r="K520" s="7"/>
      <c r="L520" s="7"/>
      <c r="M520" s="7"/>
      <c r="N520" s="7"/>
      <c r="O520" s="7"/>
      <c r="P520" s="7"/>
      <c r="Q520" s="7"/>
      <c r="R520" s="7"/>
      <c r="S520" s="7"/>
    </row>
    <row r="521" spans="1:19" x14ac:dyDescent="0.2">
      <c r="A521" s="11"/>
      <c r="B521" s="10"/>
      <c r="C521" s="7"/>
      <c r="D521" s="7"/>
      <c r="E521" s="7"/>
      <c r="F521" s="7"/>
      <c r="G521" s="7"/>
      <c r="H521" s="7"/>
      <c r="I521" s="9"/>
      <c r="J521" s="9"/>
      <c r="K521" s="7"/>
      <c r="L521" s="7"/>
      <c r="M521" s="7"/>
      <c r="N521" s="7"/>
      <c r="O521" s="7"/>
      <c r="P521" s="7"/>
      <c r="Q521" s="7"/>
      <c r="R521" s="7"/>
      <c r="S521" s="7"/>
    </row>
    <row r="522" spans="1:19" x14ac:dyDescent="0.2">
      <c r="A522" s="11"/>
      <c r="B522" s="10"/>
      <c r="C522" s="7"/>
      <c r="D522" s="7"/>
      <c r="E522" s="7"/>
      <c r="F522" s="7"/>
      <c r="G522" s="7"/>
      <c r="H522" s="7"/>
      <c r="I522" s="9"/>
      <c r="J522" s="9"/>
      <c r="K522" s="7"/>
      <c r="L522" s="7"/>
      <c r="M522" s="7"/>
      <c r="N522" s="7"/>
      <c r="O522" s="7"/>
      <c r="P522" s="7"/>
      <c r="Q522" s="7"/>
      <c r="R522" s="7"/>
      <c r="S522" s="7"/>
    </row>
    <row r="523" spans="1:19" x14ac:dyDescent="0.2">
      <c r="A523" s="11"/>
      <c r="B523" s="10"/>
      <c r="C523" s="7"/>
      <c r="D523" s="7"/>
      <c r="E523" s="7"/>
      <c r="F523" s="7"/>
      <c r="G523" s="7"/>
      <c r="H523" s="7"/>
      <c r="I523" s="9"/>
      <c r="J523" s="9"/>
      <c r="K523" s="7"/>
      <c r="L523" s="7"/>
      <c r="M523" s="7"/>
      <c r="N523" s="7"/>
      <c r="O523" s="7"/>
      <c r="P523" s="7"/>
      <c r="Q523" s="7"/>
      <c r="R523" s="7"/>
      <c r="S523" s="7"/>
    </row>
    <row r="524" spans="1:19" x14ac:dyDescent="0.2">
      <c r="A524" s="11"/>
      <c r="B524" s="10"/>
      <c r="C524" s="7"/>
      <c r="D524" s="7"/>
      <c r="E524" s="7"/>
      <c r="F524" s="7"/>
      <c r="G524" s="7"/>
      <c r="H524" s="7"/>
      <c r="I524" s="9"/>
      <c r="J524" s="9"/>
      <c r="K524" s="7"/>
      <c r="L524" s="7"/>
      <c r="M524" s="7"/>
      <c r="N524" s="7"/>
      <c r="O524" s="7"/>
      <c r="P524" s="7"/>
      <c r="Q524" s="7"/>
      <c r="R524" s="7"/>
      <c r="S524" s="7"/>
    </row>
    <row r="525" spans="1:19" x14ac:dyDescent="0.2">
      <c r="A525" s="11"/>
      <c r="B525" s="10"/>
      <c r="C525" s="7"/>
      <c r="D525" s="7"/>
      <c r="E525" s="7"/>
      <c r="F525" s="7"/>
      <c r="G525" s="7"/>
      <c r="H525" s="7"/>
      <c r="I525" s="9"/>
      <c r="J525" s="9"/>
      <c r="K525" s="7"/>
      <c r="L525" s="7"/>
      <c r="M525" s="7"/>
      <c r="N525" s="7"/>
      <c r="O525" s="7"/>
      <c r="P525" s="7"/>
      <c r="Q525" s="7"/>
      <c r="R525" s="7"/>
      <c r="S525" s="7"/>
    </row>
    <row r="526" spans="1:19" x14ac:dyDescent="0.2">
      <c r="A526" s="11"/>
      <c r="B526" s="10"/>
      <c r="C526" s="7"/>
      <c r="D526" s="7"/>
      <c r="E526" s="7"/>
      <c r="F526" s="7"/>
      <c r="G526" s="7"/>
      <c r="H526" s="7"/>
      <c r="I526" s="9"/>
      <c r="J526" s="9"/>
      <c r="K526" s="7"/>
      <c r="L526" s="7"/>
      <c r="M526" s="7"/>
      <c r="N526" s="7"/>
      <c r="O526" s="7"/>
      <c r="P526" s="7"/>
      <c r="Q526" s="7"/>
      <c r="R526" s="7"/>
      <c r="S526" s="7"/>
    </row>
    <row r="527" spans="1:19" x14ac:dyDescent="0.2">
      <c r="A527" s="11"/>
      <c r="B527" s="10"/>
      <c r="C527" s="7"/>
      <c r="D527" s="7"/>
      <c r="E527" s="7"/>
      <c r="F527" s="7"/>
      <c r="G527" s="7"/>
      <c r="H527" s="7"/>
      <c r="I527" s="9"/>
      <c r="J527" s="9"/>
      <c r="K527" s="7"/>
      <c r="L527" s="7"/>
      <c r="M527" s="7"/>
      <c r="N527" s="7"/>
      <c r="O527" s="7"/>
      <c r="P527" s="7"/>
      <c r="Q527" s="7"/>
      <c r="R527" s="7"/>
      <c r="S527" s="7"/>
    </row>
    <row r="528" spans="1:19" x14ac:dyDescent="0.2">
      <c r="A528" s="11"/>
      <c r="B528" s="10"/>
      <c r="C528" s="7"/>
      <c r="D528" s="7"/>
      <c r="E528" s="7"/>
      <c r="F528" s="7"/>
      <c r="G528" s="7"/>
      <c r="H528" s="7"/>
      <c r="I528" s="9"/>
      <c r="J528" s="9"/>
      <c r="K528" s="7"/>
      <c r="L528" s="7"/>
      <c r="M528" s="7"/>
      <c r="N528" s="7"/>
      <c r="O528" s="7"/>
      <c r="P528" s="7"/>
      <c r="Q528" s="7"/>
      <c r="R528" s="7"/>
      <c r="S528" s="7"/>
    </row>
    <row r="529" spans="1:19" x14ac:dyDescent="0.2">
      <c r="A529" s="11"/>
      <c r="B529" s="10"/>
      <c r="C529" s="7"/>
      <c r="D529" s="7"/>
      <c r="E529" s="7"/>
      <c r="F529" s="7"/>
      <c r="G529" s="7"/>
      <c r="H529" s="7"/>
      <c r="I529" s="9"/>
      <c r="J529" s="9"/>
      <c r="K529" s="7"/>
      <c r="L529" s="7"/>
      <c r="M529" s="7"/>
      <c r="N529" s="7"/>
      <c r="O529" s="7"/>
      <c r="P529" s="7"/>
      <c r="Q529" s="7"/>
      <c r="R529" s="7"/>
      <c r="S529" s="7"/>
    </row>
    <row r="530" spans="1:19" x14ac:dyDescent="0.2">
      <c r="A530" s="11"/>
      <c r="B530" s="10"/>
      <c r="C530" s="7"/>
      <c r="D530" s="7"/>
      <c r="E530" s="7"/>
      <c r="F530" s="7"/>
      <c r="G530" s="7"/>
      <c r="H530" s="7"/>
      <c r="I530" s="9"/>
      <c r="J530" s="9"/>
      <c r="K530" s="7"/>
      <c r="L530" s="7"/>
      <c r="M530" s="7"/>
      <c r="N530" s="7"/>
      <c r="O530" s="7"/>
      <c r="P530" s="7"/>
      <c r="Q530" s="7"/>
      <c r="R530" s="7"/>
      <c r="S530" s="7"/>
    </row>
    <row r="531" spans="1:19" x14ac:dyDescent="0.2">
      <c r="A531" s="11"/>
      <c r="B531" s="10"/>
      <c r="C531" s="7"/>
      <c r="D531" s="7"/>
      <c r="E531" s="7"/>
      <c r="F531" s="7"/>
      <c r="G531" s="7"/>
      <c r="H531" s="7"/>
      <c r="I531" s="9"/>
      <c r="J531" s="9"/>
      <c r="K531" s="7"/>
      <c r="L531" s="7"/>
      <c r="M531" s="7"/>
      <c r="N531" s="7"/>
      <c r="O531" s="7"/>
      <c r="P531" s="7"/>
      <c r="Q531" s="7"/>
      <c r="R531" s="7"/>
      <c r="S531" s="7"/>
    </row>
    <row r="532" spans="1:19" x14ac:dyDescent="0.2">
      <c r="A532" s="11"/>
      <c r="B532" s="10"/>
      <c r="C532" s="7"/>
      <c r="D532" s="7"/>
      <c r="E532" s="7"/>
      <c r="F532" s="7"/>
      <c r="G532" s="7"/>
      <c r="H532" s="7"/>
      <c r="I532" s="9"/>
      <c r="J532" s="9"/>
      <c r="K532" s="7"/>
      <c r="L532" s="7"/>
      <c r="M532" s="7"/>
      <c r="N532" s="7"/>
      <c r="O532" s="7"/>
      <c r="P532" s="7"/>
      <c r="Q532" s="7"/>
      <c r="R532" s="7"/>
      <c r="S532" s="7"/>
    </row>
    <row r="533" spans="1:19" x14ac:dyDescent="0.2">
      <c r="A533" s="11"/>
      <c r="B533" s="10"/>
      <c r="C533" s="7"/>
      <c r="D533" s="7"/>
      <c r="E533" s="7"/>
      <c r="F533" s="7"/>
      <c r="G533" s="7"/>
      <c r="H533" s="7"/>
      <c r="I533" s="9"/>
      <c r="J533" s="9"/>
      <c r="K533" s="7"/>
      <c r="L533" s="7"/>
      <c r="M533" s="7"/>
      <c r="N533" s="7"/>
      <c r="O533" s="7"/>
      <c r="P533" s="7"/>
      <c r="Q533" s="7"/>
      <c r="R533" s="7"/>
      <c r="S533" s="7"/>
    </row>
    <row r="534" spans="1:19" x14ac:dyDescent="0.2">
      <c r="A534" s="11"/>
      <c r="B534" s="10"/>
      <c r="C534" s="7"/>
      <c r="D534" s="7"/>
      <c r="E534" s="7"/>
      <c r="F534" s="7"/>
      <c r="G534" s="7"/>
      <c r="H534" s="7"/>
      <c r="I534" s="9"/>
      <c r="J534" s="9"/>
      <c r="K534" s="7"/>
      <c r="L534" s="7"/>
      <c r="M534" s="7"/>
      <c r="N534" s="7"/>
      <c r="O534" s="7"/>
      <c r="P534" s="7"/>
      <c r="Q534" s="7"/>
      <c r="R534" s="7"/>
      <c r="S534" s="7"/>
    </row>
    <row r="535" spans="1:19" x14ac:dyDescent="0.2">
      <c r="A535" s="11"/>
      <c r="B535" s="10"/>
      <c r="C535" s="7"/>
      <c r="D535" s="7"/>
      <c r="E535" s="7"/>
      <c r="F535" s="7"/>
      <c r="G535" s="7"/>
      <c r="H535" s="7"/>
      <c r="I535" s="9"/>
      <c r="J535" s="9"/>
      <c r="K535" s="7"/>
      <c r="L535" s="7"/>
      <c r="M535" s="7"/>
      <c r="N535" s="7"/>
      <c r="O535" s="7"/>
      <c r="P535" s="7"/>
      <c r="Q535" s="7"/>
      <c r="R535" s="7"/>
      <c r="S535" s="7"/>
    </row>
    <row r="536" spans="1:19" x14ac:dyDescent="0.2">
      <c r="A536" s="11"/>
      <c r="B536" s="10"/>
      <c r="C536" s="7"/>
      <c r="D536" s="7"/>
      <c r="E536" s="7"/>
      <c r="F536" s="7"/>
      <c r="G536" s="7"/>
      <c r="H536" s="7"/>
      <c r="I536" s="9"/>
      <c r="J536" s="9"/>
      <c r="K536" s="7"/>
      <c r="L536" s="7"/>
      <c r="M536" s="7"/>
      <c r="N536" s="7"/>
      <c r="O536" s="7"/>
      <c r="P536" s="7"/>
      <c r="Q536" s="7"/>
      <c r="R536" s="7"/>
      <c r="S536" s="7"/>
    </row>
    <row r="537" spans="1:19" x14ac:dyDescent="0.2">
      <c r="A537" s="11"/>
      <c r="B537" s="10"/>
      <c r="C537" s="7"/>
      <c r="D537" s="7"/>
      <c r="E537" s="7"/>
      <c r="F537" s="7"/>
      <c r="G537" s="7"/>
      <c r="H537" s="7"/>
      <c r="I537" s="9"/>
      <c r="J537" s="9"/>
      <c r="K537" s="7"/>
      <c r="L537" s="7"/>
      <c r="M537" s="7"/>
      <c r="N537" s="7"/>
      <c r="O537" s="7"/>
      <c r="P537" s="7"/>
      <c r="Q537" s="7"/>
      <c r="R537" s="7"/>
      <c r="S537" s="7"/>
    </row>
    <row r="538" spans="1:19" x14ac:dyDescent="0.2">
      <c r="A538" s="11"/>
      <c r="B538" s="10"/>
      <c r="C538" s="7"/>
      <c r="D538" s="7"/>
      <c r="E538" s="7"/>
      <c r="F538" s="7"/>
      <c r="G538" s="7"/>
      <c r="H538" s="7"/>
      <c r="I538" s="9"/>
      <c r="J538" s="9"/>
      <c r="K538" s="7"/>
      <c r="L538" s="7"/>
      <c r="M538" s="7"/>
      <c r="N538" s="7"/>
      <c r="O538" s="7"/>
      <c r="P538" s="7"/>
      <c r="Q538" s="7"/>
      <c r="R538" s="7"/>
      <c r="S538" s="7"/>
    </row>
    <row r="539" spans="1:19" x14ac:dyDescent="0.2">
      <c r="A539" s="11"/>
      <c r="B539" s="10"/>
      <c r="C539" s="7"/>
      <c r="D539" s="7"/>
      <c r="E539" s="7"/>
      <c r="F539" s="7"/>
      <c r="G539" s="7"/>
      <c r="H539" s="7"/>
      <c r="I539" s="9"/>
      <c r="J539" s="9"/>
      <c r="K539" s="7"/>
      <c r="L539" s="7"/>
      <c r="M539" s="7"/>
      <c r="N539" s="7"/>
      <c r="O539" s="7"/>
      <c r="P539" s="7"/>
      <c r="Q539" s="7"/>
      <c r="R539" s="7"/>
      <c r="S539" s="7"/>
    </row>
    <row r="540" spans="1:19" x14ac:dyDescent="0.2">
      <c r="A540" s="11"/>
      <c r="B540" s="10"/>
      <c r="C540" s="7"/>
      <c r="D540" s="7"/>
      <c r="E540" s="7"/>
      <c r="F540" s="7"/>
      <c r="G540" s="7"/>
      <c r="H540" s="7"/>
      <c r="I540" s="9"/>
      <c r="J540" s="9"/>
      <c r="K540" s="7"/>
      <c r="L540" s="7"/>
      <c r="M540" s="7"/>
      <c r="N540" s="7"/>
      <c r="O540" s="7"/>
      <c r="P540" s="7"/>
      <c r="Q540" s="7"/>
      <c r="R540" s="7"/>
      <c r="S540" s="7"/>
    </row>
    <row r="541" spans="1:19" x14ac:dyDescent="0.2">
      <c r="A541" s="11"/>
      <c r="B541" s="10"/>
      <c r="C541" s="7"/>
      <c r="D541" s="7"/>
      <c r="E541" s="7"/>
      <c r="F541" s="7"/>
      <c r="G541" s="7"/>
      <c r="H541" s="7"/>
      <c r="I541" s="9"/>
      <c r="J541" s="9"/>
      <c r="K541" s="7"/>
      <c r="L541" s="7"/>
      <c r="M541" s="7"/>
      <c r="N541" s="7"/>
      <c r="O541" s="7"/>
      <c r="P541" s="7"/>
      <c r="Q541" s="7"/>
      <c r="R541" s="7"/>
      <c r="S541" s="7"/>
    </row>
    <row r="542" spans="1:19" x14ac:dyDescent="0.2">
      <c r="A542" s="11"/>
      <c r="B542" s="10"/>
      <c r="C542" s="7"/>
      <c r="D542" s="7"/>
      <c r="E542" s="7"/>
      <c r="F542" s="7"/>
      <c r="G542" s="7"/>
      <c r="H542" s="7"/>
      <c r="I542" s="9"/>
      <c r="J542" s="9"/>
      <c r="K542" s="7"/>
      <c r="L542" s="7"/>
      <c r="M542" s="7"/>
      <c r="N542" s="7"/>
      <c r="O542" s="7"/>
      <c r="P542" s="7"/>
      <c r="Q542" s="7"/>
      <c r="R542" s="7"/>
      <c r="S542" s="7"/>
    </row>
    <row r="543" spans="1:19" x14ac:dyDescent="0.2">
      <c r="A543" s="11"/>
      <c r="B543" s="10"/>
      <c r="C543" s="7"/>
      <c r="D543" s="7"/>
      <c r="E543" s="7"/>
      <c r="F543" s="7"/>
      <c r="G543" s="7"/>
      <c r="H543" s="7"/>
      <c r="I543" s="9"/>
      <c r="J543" s="9"/>
      <c r="K543" s="7"/>
      <c r="L543" s="7"/>
      <c r="M543" s="7"/>
      <c r="N543" s="7"/>
      <c r="O543" s="7"/>
      <c r="P543" s="7"/>
      <c r="Q543" s="7"/>
      <c r="R543" s="7"/>
      <c r="S543" s="7"/>
    </row>
    <row r="544" spans="1:19" x14ac:dyDescent="0.2">
      <c r="A544" s="11"/>
      <c r="B544" s="10"/>
      <c r="C544" s="7"/>
      <c r="D544" s="7"/>
      <c r="E544" s="7"/>
      <c r="F544" s="7"/>
      <c r="G544" s="7"/>
      <c r="H544" s="7"/>
      <c r="I544" s="9"/>
      <c r="J544" s="9"/>
      <c r="K544" s="7"/>
      <c r="L544" s="7"/>
      <c r="M544" s="7"/>
      <c r="N544" s="7"/>
      <c r="O544" s="7"/>
      <c r="P544" s="7"/>
      <c r="Q544" s="7"/>
      <c r="R544" s="7"/>
      <c r="S544" s="7"/>
    </row>
    <row r="545" spans="1:19" x14ac:dyDescent="0.2">
      <c r="A545" s="11"/>
      <c r="B545" s="10"/>
      <c r="C545" s="7"/>
      <c r="D545" s="7"/>
      <c r="E545" s="7"/>
      <c r="F545" s="7"/>
      <c r="G545" s="7"/>
      <c r="H545" s="7"/>
      <c r="I545" s="9"/>
      <c r="J545" s="9"/>
      <c r="K545" s="7"/>
      <c r="L545" s="7"/>
      <c r="M545" s="7"/>
      <c r="N545" s="7"/>
      <c r="O545" s="7"/>
      <c r="P545" s="7"/>
      <c r="Q545" s="7"/>
      <c r="R545" s="7"/>
      <c r="S545" s="7"/>
    </row>
    <row r="546" spans="1:19" x14ac:dyDescent="0.2">
      <c r="A546" s="11"/>
      <c r="B546" s="10"/>
      <c r="C546" s="7"/>
      <c r="D546" s="7"/>
      <c r="E546" s="7"/>
      <c r="F546" s="7"/>
      <c r="G546" s="7"/>
      <c r="H546" s="7"/>
      <c r="I546" s="9"/>
      <c r="J546" s="9"/>
      <c r="K546" s="7"/>
      <c r="L546" s="7"/>
      <c r="M546" s="7"/>
      <c r="N546" s="7"/>
      <c r="O546" s="7"/>
      <c r="P546" s="7"/>
      <c r="Q546" s="7"/>
      <c r="R546" s="7"/>
      <c r="S546" s="7"/>
    </row>
    <row r="547" spans="1:19" x14ac:dyDescent="0.2">
      <c r="A547" s="11"/>
      <c r="B547" s="10"/>
      <c r="C547" s="7"/>
      <c r="D547" s="7"/>
      <c r="E547" s="7"/>
      <c r="F547" s="7"/>
      <c r="G547" s="7"/>
      <c r="H547" s="7"/>
      <c r="I547" s="9"/>
      <c r="J547" s="9"/>
      <c r="K547" s="7"/>
      <c r="L547" s="7"/>
      <c r="M547" s="7"/>
      <c r="N547" s="7"/>
      <c r="O547" s="7"/>
      <c r="P547" s="7"/>
      <c r="Q547" s="7"/>
      <c r="R547" s="7"/>
      <c r="S547" s="7"/>
    </row>
    <row r="548" spans="1:19" x14ac:dyDescent="0.2">
      <c r="A548" s="11"/>
      <c r="B548" s="10"/>
      <c r="C548" s="7"/>
      <c r="D548" s="7"/>
      <c r="E548" s="7"/>
      <c r="F548" s="7"/>
      <c r="G548" s="7"/>
      <c r="H548" s="7"/>
      <c r="I548" s="9"/>
      <c r="J548" s="9"/>
      <c r="K548" s="7"/>
      <c r="L548" s="7"/>
      <c r="M548" s="7"/>
      <c r="N548" s="7"/>
      <c r="O548" s="7"/>
      <c r="P548" s="7"/>
      <c r="Q548" s="7"/>
      <c r="R548" s="7"/>
      <c r="S548" s="7"/>
    </row>
    <row r="549" spans="1:19" x14ac:dyDescent="0.2">
      <c r="A549" s="11"/>
      <c r="B549" s="10"/>
      <c r="C549" s="7"/>
      <c r="D549" s="7"/>
      <c r="E549" s="7"/>
      <c r="F549" s="7"/>
      <c r="G549" s="7"/>
      <c r="H549" s="7"/>
      <c r="I549" s="9"/>
      <c r="J549" s="9"/>
      <c r="K549" s="7"/>
      <c r="L549" s="7"/>
      <c r="M549" s="7"/>
      <c r="N549" s="7"/>
      <c r="O549" s="7"/>
      <c r="P549" s="7"/>
      <c r="Q549" s="7"/>
      <c r="R549" s="7"/>
      <c r="S549" s="7"/>
    </row>
    <row r="550" spans="1:19" x14ac:dyDescent="0.2">
      <c r="A550" s="11"/>
      <c r="B550" s="10"/>
      <c r="C550" s="7"/>
      <c r="D550" s="7"/>
      <c r="E550" s="7"/>
      <c r="F550" s="7"/>
      <c r="G550" s="7"/>
      <c r="H550" s="7"/>
      <c r="I550" s="9"/>
      <c r="J550" s="9"/>
      <c r="K550" s="7"/>
      <c r="L550" s="7"/>
      <c r="M550" s="7"/>
      <c r="N550" s="7"/>
      <c r="O550" s="7"/>
      <c r="P550" s="7"/>
      <c r="Q550" s="7"/>
      <c r="R550" s="7"/>
      <c r="S550" s="7"/>
    </row>
    <row r="551" spans="1:19" x14ac:dyDescent="0.2">
      <c r="A551" s="11"/>
      <c r="B551" s="10"/>
      <c r="C551" s="7"/>
      <c r="D551" s="7"/>
      <c r="E551" s="7"/>
      <c r="F551" s="7"/>
      <c r="G551" s="7"/>
      <c r="H551" s="7"/>
      <c r="I551" s="9"/>
      <c r="J551" s="9"/>
      <c r="K551" s="7"/>
      <c r="L551" s="7"/>
      <c r="M551" s="7"/>
      <c r="N551" s="7"/>
      <c r="O551" s="7"/>
      <c r="P551" s="7"/>
      <c r="Q551" s="7"/>
      <c r="R551" s="7"/>
      <c r="S551" s="7"/>
    </row>
    <row r="552" spans="1:19" x14ac:dyDescent="0.2">
      <c r="A552" s="11"/>
      <c r="B552" s="10"/>
      <c r="C552" s="7"/>
      <c r="D552" s="7"/>
      <c r="E552" s="7"/>
      <c r="F552" s="7"/>
      <c r="G552" s="7"/>
      <c r="H552" s="7"/>
      <c r="I552" s="9"/>
      <c r="J552" s="9"/>
      <c r="K552" s="7"/>
      <c r="L552" s="7"/>
      <c r="M552" s="7"/>
      <c r="N552" s="7"/>
      <c r="O552" s="7"/>
      <c r="P552" s="7"/>
      <c r="Q552" s="7"/>
      <c r="R552" s="7"/>
      <c r="S552" s="7"/>
    </row>
    <row r="553" spans="1:19" x14ac:dyDescent="0.2">
      <c r="A553" s="11"/>
      <c r="B553" s="10"/>
      <c r="C553" s="7"/>
      <c r="D553" s="7"/>
      <c r="E553" s="7"/>
      <c r="F553" s="7"/>
      <c r="G553" s="7"/>
      <c r="H553" s="7"/>
      <c r="I553" s="9"/>
      <c r="J553" s="9"/>
      <c r="K553" s="7"/>
      <c r="L553" s="7"/>
      <c r="M553" s="7"/>
      <c r="N553" s="7"/>
      <c r="O553" s="7"/>
      <c r="P553" s="7"/>
      <c r="Q553" s="7"/>
      <c r="R553" s="7"/>
      <c r="S553" s="7"/>
    </row>
    <row r="554" spans="1:19" x14ac:dyDescent="0.2">
      <c r="A554" s="11"/>
      <c r="B554" s="10"/>
      <c r="C554" s="7"/>
      <c r="D554" s="7"/>
      <c r="E554" s="7"/>
      <c r="F554" s="7"/>
      <c r="G554" s="7"/>
      <c r="H554" s="7"/>
      <c r="I554" s="9"/>
      <c r="J554" s="9"/>
      <c r="K554" s="7"/>
      <c r="L554" s="7"/>
      <c r="M554" s="7"/>
      <c r="N554" s="7"/>
      <c r="O554" s="7"/>
      <c r="P554" s="7"/>
      <c r="Q554" s="7"/>
      <c r="R554" s="7"/>
      <c r="S554" s="7"/>
    </row>
    <row r="555" spans="1:19" x14ac:dyDescent="0.2">
      <c r="A555" s="11"/>
      <c r="B555" s="10"/>
      <c r="C555" s="7"/>
      <c r="D555" s="7"/>
      <c r="E555" s="7"/>
      <c r="F555" s="7"/>
      <c r="G555" s="7"/>
      <c r="H555" s="7"/>
      <c r="I555" s="9"/>
      <c r="J555" s="9"/>
      <c r="K555" s="7"/>
      <c r="L555" s="7"/>
      <c r="M555" s="7"/>
      <c r="N555" s="7"/>
      <c r="O555" s="7"/>
      <c r="P555" s="7"/>
      <c r="Q555" s="7"/>
      <c r="R555" s="7"/>
      <c r="S555" s="7"/>
    </row>
    <row r="556" spans="1:19" x14ac:dyDescent="0.2">
      <c r="A556" s="11"/>
      <c r="B556" s="10"/>
      <c r="C556" s="7"/>
      <c r="D556" s="7"/>
      <c r="E556" s="7"/>
      <c r="F556" s="7"/>
      <c r="G556" s="7"/>
      <c r="H556" s="7"/>
      <c r="I556" s="9"/>
      <c r="J556" s="9"/>
      <c r="K556" s="7"/>
      <c r="L556" s="7"/>
      <c r="M556" s="7"/>
      <c r="N556" s="7"/>
      <c r="O556" s="7"/>
      <c r="P556" s="7"/>
      <c r="Q556" s="7"/>
      <c r="R556" s="7"/>
      <c r="S556" s="7"/>
    </row>
    <row r="557" spans="1:19" x14ac:dyDescent="0.2">
      <c r="A557" s="11"/>
      <c r="B557" s="10"/>
      <c r="C557" s="7"/>
      <c r="D557" s="7"/>
      <c r="E557" s="7"/>
      <c r="F557" s="7"/>
      <c r="G557" s="7"/>
      <c r="H557" s="7"/>
      <c r="I557" s="9"/>
      <c r="J557" s="9"/>
      <c r="K557" s="7"/>
      <c r="L557" s="7"/>
      <c r="M557" s="7"/>
      <c r="N557" s="7"/>
      <c r="O557" s="7"/>
      <c r="P557" s="7"/>
      <c r="Q557" s="7"/>
      <c r="R557" s="7"/>
      <c r="S557" s="7"/>
    </row>
    <row r="558" spans="1:19" x14ac:dyDescent="0.2">
      <c r="A558" s="11"/>
      <c r="B558" s="10"/>
      <c r="C558" s="7"/>
      <c r="D558" s="7"/>
      <c r="E558" s="7"/>
      <c r="F558" s="7"/>
      <c r="G558" s="7"/>
      <c r="H558" s="7"/>
      <c r="I558" s="9"/>
      <c r="J558" s="9"/>
      <c r="K558" s="7"/>
      <c r="L558" s="7"/>
      <c r="M558" s="7"/>
      <c r="N558" s="7"/>
      <c r="O558" s="7"/>
      <c r="P558" s="7"/>
      <c r="Q558" s="7"/>
      <c r="R558" s="7"/>
      <c r="S558" s="7"/>
    </row>
    <row r="559" spans="1:19" x14ac:dyDescent="0.2">
      <c r="A559" s="11"/>
      <c r="B559" s="10"/>
      <c r="C559" s="7"/>
      <c r="D559" s="7"/>
      <c r="E559" s="7"/>
      <c r="F559" s="7"/>
      <c r="G559" s="7"/>
      <c r="H559" s="7"/>
      <c r="I559" s="9"/>
      <c r="J559" s="9"/>
      <c r="K559" s="7"/>
      <c r="L559" s="7"/>
      <c r="M559" s="7"/>
      <c r="N559" s="7"/>
      <c r="O559" s="7"/>
      <c r="P559" s="7"/>
      <c r="Q559" s="7"/>
      <c r="R559" s="7"/>
      <c r="S559" s="7"/>
    </row>
    <row r="560" spans="1:19" x14ac:dyDescent="0.2">
      <c r="A560" s="11"/>
      <c r="B560" s="10"/>
      <c r="C560" s="7"/>
      <c r="D560" s="7"/>
      <c r="E560" s="7"/>
      <c r="F560" s="7"/>
      <c r="G560" s="7"/>
      <c r="H560" s="7"/>
      <c r="I560" s="9"/>
      <c r="J560" s="9"/>
      <c r="K560" s="7"/>
      <c r="L560" s="7"/>
      <c r="M560" s="7"/>
      <c r="N560" s="7"/>
      <c r="O560" s="7"/>
      <c r="P560" s="7"/>
      <c r="Q560" s="7"/>
      <c r="R560" s="7"/>
      <c r="S560" s="7"/>
    </row>
    <row r="561" spans="1:19" x14ac:dyDescent="0.2">
      <c r="A561" s="11"/>
      <c r="B561" s="10"/>
      <c r="C561" s="7"/>
      <c r="D561" s="7"/>
      <c r="E561" s="7"/>
      <c r="F561" s="7"/>
      <c r="G561" s="7"/>
      <c r="H561" s="7"/>
      <c r="I561" s="9"/>
      <c r="J561" s="9"/>
      <c r="K561" s="7"/>
      <c r="L561" s="7"/>
      <c r="M561" s="7"/>
      <c r="N561" s="7"/>
      <c r="O561" s="7"/>
      <c r="P561" s="7"/>
      <c r="Q561" s="7"/>
      <c r="R561" s="7"/>
      <c r="S561" s="7"/>
    </row>
    <row r="562" spans="1:19" x14ac:dyDescent="0.2">
      <c r="A562" s="11"/>
      <c r="B562" s="10"/>
      <c r="C562" s="7"/>
      <c r="D562" s="7"/>
      <c r="E562" s="7"/>
      <c r="F562" s="7"/>
      <c r="G562" s="7"/>
      <c r="H562" s="7"/>
      <c r="I562" s="9"/>
      <c r="J562" s="9"/>
      <c r="K562" s="7"/>
      <c r="L562" s="7"/>
      <c r="M562" s="7"/>
      <c r="N562" s="7"/>
      <c r="O562" s="7"/>
      <c r="P562" s="7"/>
      <c r="Q562" s="7"/>
      <c r="R562" s="7"/>
      <c r="S562" s="7"/>
    </row>
    <row r="563" spans="1:19" x14ac:dyDescent="0.2">
      <c r="A563" s="11"/>
      <c r="B563" s="10"/>
      <c r="C563" s="7"/>
      <c r="D563" s="7"/>
      <c r="E563" s="7"/>
      <c r="F563" s="7"/>
      <c r="G563" s="7"/>
      <c r="H563" s="7"/>
      <c r="I563" s="9"/>
      <c r="J563" s="9"/>
      <c r="K563" s="7"/>
      <c r="L563" s="7"/>
      <c r="M563" s="7"/>
      <c r="N563" s="7"/>
      <c r="O563" s="7"/>
      <c r="P563" s="7"/>
      <c r="Q563" s="7"/>
      <c r="R563" s="7"/>
      <c r="S563" s="7"/>
    </row>
    <row r="564" spans="1:19" x14ac:dyDescent="0.2">
      <c r="A564" s="11"/>
      <c r="B564" s="10"/>
      <c r="C564" s="7"/>
      <c r="D564" s="7"/>
      <c r="E564" s="7"/>
      <c r="F564" s="7"/>
      <c r="G564" s="7"/>
      <c r="H564" s="7"/>
      <c r="I564" s="9"/>
      <c r="J564" s="9"/>
      <c r="K564" s="7"/>
      <c r="L564" s="7"/>
      <c r="M564" s="7"/>
      <c r="N564" s="7"/>
      <c r="O564" s="7"/>
      <c r="P564" s="7"/>
      <c r="Q564" s="7"/>
      <c r="R564" s="7"/>
      <c r="S564" s="7"/>
    </row>
    <row r="565" spans="1:19" x14ac:dyDescent="0.2">
      <c r="A565" s="11"/>
      <c r="B565" s="10"/>
      <c r="C565" s="7"/>
      <c r="D565" s="7"/>
      <c r="E565" s="7"/>
      <c r="F565" s="7"/>
      <c r="G565" s="7"/>
      <c r="H565" s="7"/>
      <c r="I565" s="9"/>
      <c r="J565" s="9"/>
      <c r="K565" s="7"/>
      <c r="L565" s="7"/>
      <c r="M565" s="7"/>
      <c r="N565" s="7"/>
      <c r="O565" s="7"/>
      <c r="P565" s="7"/>
      <c r="Q565" s="7"/>
      <c r="R565" s="7"/>
      <c r="S565" s="7"/>
    </row>
    <row r="566" spans="1:19" x14ac:dyDescent="0.2">
      <c r="A566" s="11"/>
      <c r="B566" s="10"/>
      <c r="C566" s="7"/>
      <c r="D566" s="7"/>
      <c r="E566" s="7"/>
      <c r="F566" s="7"/>
      <c r="G566" s="7"/>
      <c r="H566" s="7"/>
      <c r="I566" s="9"/>
      <c r="J566" s="9"/>
      <c r="K566" s="7"/>
      <c r="L566" s="7"/>
      <c r="M566" s="7"/>
      <c r="N566" s="7"/>
      <c r="O566" s="7"/>
      <c r="P566" s="7"/>
      <c r="Q566" s="7"/>
      <c r="R566" s="7"/>
      <c r="S566" s="7"/>
    </row>
    <row r="567" spans="1:19" x14ac:dyDescent="0.2">
      <c r="A567" s="11"/>
      <c r="B567" s="10"/>
      <c r="C567" s="7"/>
      <c r="D567" s="7"/>
      <c r="E567" s="7"/>
      <c r="F567" s="7"/>
      <c r="G567" s="7"/>
      <c r="H567" s="7"/>
      <c r="I567" s="9"/>
      <c r="J567" s="9"/>
      <c r="K567" s="7"/>
      <c r="L567" s="7"/>
      <c r="M567" s="7"/>
      <c r="N567" s="7"/>
      <c r="O567" s="7"/>
      <c r="P567" s="7"/>
      <c r="Q567" s="7"/>
      <c r="R567" s="7"/>
      <c r="S567" s="7"/>
    </row>
    <row r="568" spans="1:19" x14ac:dyDescent="0.2">
      <c r="A568" s="11"/>
      <c r="B568" s="10"/>
      <c r="C568" s="7"/>
      <c r="D568" s="7"/>
      <c r="E568" s="7"/>
      <c r="F568" s="7"/>
      <c r="G568" s="7"/>
      <c r="H568" s="7"/>
      <c r="I568" s="9"/>
      <c r="J568" s="9"/>
      <c r="K568" s="7"/>
      <c r="L568" s="7"/>
      <c r="M568" s="7"/>
      <c r="N568" s="7"/>
      <c r="O568" s="7"/>
      <c r="P568" s="7"/>
      <c r="Q568" s="7"/>
      <c r="R568" s="7"/>
      <c r="S568" s="7"/>
    </row>
    <row r="569" spans="1:19" x14ac:dyDescent="0.2">
      <c r="A569" s="11"/>
      <c r="B569" s="10"/>
      <c r="C569" s="7"/>
      <c r="D569" s="7"/>
      <c r="E569" s="7"/>
      <c r="F569" s="7"/>
      <c r="G569" s="7"/>
      <c r="H569" s="7"/>
      <c r="I569" s="9"/>
      <c r="J569" s="9"/>
      <c r="K569" s="7"/>
      <c r="L569" s="7"/>
      <c r="M569" s="7"/>
      <c r="N569" s="7"/>
      <c r="O569" s="7"/>
      <c r="P569" s="7"/>
      <c r="Q569" s="7"/>
      <c r="R569" s="7"/>
      <c r="S569" s="7"/>
    </row>
    <row r="570" spans="1:19" x14ac:dyDescent="0.2">
      <c r="A570" s="11"/>
      <c r="B570" s="10"/>
      <c r="C570" s="7"/>
      <c r="D570" s="7"/>
      <c r="E570" s="7"/>
      <c r="F570" s="7"/>
      <c r="G570" s="7"/>
      <c r="H570" s="7"/>
      <c r="I570" s="9"/>
      <c r="J570" s="9"/>
      <c r="K570" s="7"/>
      <c r="L570" s="7"/>
      <c r="M570" s="7"/>
      <c r="N570" s="7"/>
      <c r="O570" s="7"/>
      <c r="P570" s="7"/>
      <c r="Q570" s="7"/>
      <c r="R570" s="7"/>
      <c r="S570" s="7"/>
    </row>
    <row r="571" spans="1:19" x14ac:dyDescent="0.2">
      <c r="A571" s="11"/>
      <c r="B571" s="10"/>
      <c r="C571" s="7"/>
      <c r="D571" s="7"/>
      <c r="E571" s="7"/>
      <c r="F571" s="7"/>
      <c r="G571" s="7"/>
      <c r="H571" s="7"/>
      <c r="I571" s="9"/>
      <c r="J571" s="9"/>
      <c r="K571" s="7"/>
      <c r="L571" s="7"/>
      <c r="M571" s="7"/>
      <c r="N571" s="7"/>
      <c r="O571" s="7"/>
      <c r="P571" s="7"/>
      <c r="Q571" s="7"/>
      <c r="R571" s="7"/>
      <c r="S571" s="7"/>
    </row>
    <row r="572" spans="1:19" x14ac:dyDescent="0.2">
      <c r="A572" s="11"/>
      <c r="B572" s="10"/>
      <c r="C572" s="7"/>
      <c r="D572" s="7"/>
      <c r="E572" s="7"/>
      <c r="F572" s="7"/>
      <c r="G572" s="7"/>
      <c r="H572" s="7"/>
      <c r="I572" s="9"/>
      <c r="J572" s="9"/>
      <c r="K572" s="7"/>
      <c r="L572" s="7"/>
      <c r="M572" s="7"/>
      <c r="N572" s="7"/>
      <c r="O572" s="7"/>
      <c r="P572" s="7"/>
      <c r="Q572" s="7"/>
      <c r="R572" s="7"/>
      <c r="S572" s="7"/>
    </row>
    <row r="573" spans="1:19" x14ac:dyDescent="0.2">
      <c r="A573" s="11"/>
      <c r="B573" s="10"/>
      <c r="C573" s="7"/>
      <c r="D573" s="7"/>
      <c r="E573" s="7"/>
      <c r="F573" s="7"/>
      <c r="G573" s="7"/>
      <c r="H573" s="7"/>
      <c r="I573" s="9"/>
      <c r="J573" s="9"/>
      <c r="K573" s="7"/>
      <c r="L573" s="7"/>
      <c r="M573" s="7"/>
      <c r="N573" s="7"/>
      <c r="O573" s="7"/>
      <c r="P573" s="7"/>
      <c r="Q573" s="7"/>
      <c r="R573" s="7"/>
      <c r="S573" s="7"/>
    </row>
    <row r="574" spans="1:19" x14ac:dyDescent="0.2">
      <c r="A574" s="11"/>
      <c r="B574" s="10"/>
      <c r="C574" s="7"/>
      <c r="D574" s="7"/>
      <c r="E574" s="7"/>
      <c r="F574" s="7"/>
      <c r="G574" s="7"/>
      <c r="H574" s="7"/>
      <c r="I574" s="9"/>
      <c r="J574" s="9"/>
      <c r="K574" s="7"/>
      <c r="L574" s="7"/>
      <c r="M574" s="7"/>
      <c r="N574" s="7"/>
      <c r="O574" s="7"/>
      <c r="P574" s="7"/>
      <c r="Q574" s="7"/>
      <c r="R574" s="7"/>
      <c r="S574" s="7"/>
    </row>
    <row r="575" spans="1:19" x14ac:dyDescent="0.2">
      <c r="A575" s="11"/>
      <c r="B575" s="10"/>
      <c r="C575" s="7"/>
      <c r="D575" s="7"/>
      <c r="E575" s="7"/>
      <c r="F575" s="7"/>
      <c r="G575" s="7"/>
      <c r="H575" s="7"/>
      <c r="I575" s="9"/>
      <c r="J575" s="9"/>
      <c r="K575" s="7"/>
      <c r="L575" s="7"/>
      <c r="M575" s="7"/>
      <c r="N575" s="7"/>
      <c r="O575" s="7"/>
      <c r="P575" s="7"/>
      <c r="Q575" s="7"/>
      <c r="R575" s="7"/>
      <c r="S575" s="7"/>
    </row>
    <row r="576" spans="1:19" x14ac:dyDescent="0.2">
      <c r="A576" s="11"/>
      <c r="B576" s="10"/>
      <c r="C576" s="7"/>
      <c r="D576" s="7"/>
      <c r="E576" s="7"/>
      <c r="F576" s="7"/>
      <c r="G576" s="7"/>
      <c r="H576" s="7"/>
      <c r="I576" s="9"/>
      <c r="J576" s="9"/>
      <c r="K576" s="7"/>
      <c r="L576" s="7"/>
      <c r="M576" s="7"/>
      <c r="N576" s="7"/>
      <c r="O576" s="7"/>
      <c r="P576" s="7"/>
      <c r="Q576" s="7"/>
      <c r="R576" s="7"/>
      <c r="S576" s="7"/>
    </row>
    <row r="577" spans="1:19" x14ac:dyDescent="0.2">
      <c r="A577" s="11"/>
      <c r="B577" s="10"/>
      <c r="C577" s="7"/>
      <c r="D577" s="7"/>
      <c r="E577" s="7"/>
      <c r="F577" s="7"/>
      <c r="G577" s="7"/>
      <c r="H577" s="7"/>
      <c r="I577" s="9"/>
      <c r="J577" s="9"/>
      <c r="K577" s="7"/>
      <c r="L577" s="7"/>
      <c r="M577" s="7"/>
      <c r="N577" s="7"/>
      <c r="O577" s="7"/>
      <c r="P577" s="7"/>
      <c r="Q577" s="7"/>
      <c r="R577" s="7"/>
      <c r="S577" s="7"/>
    </row>
    <row r="578" spans="1:19" x14ac:dyDescent="0.2">
      <c r="A578" s="11"/>
      <c r="B578" s="10"/>
      <c r="C578" s="7"/>
      <c r="D578" s="7"/>
      <c r="E578" s="7"/>
      <c r="F578" s="7"/>
      <c r="G578" s="7"/>
      <c r="H578" s="7"/>
      <c r="I578" s="9"/>
      <c r="J578" s="9"/>
      <c r="K578" s="7"/>
      <c r="L578" s="7"/>
      <c r="M578" s="7"/>
      <c r="N578" s="7"/>
      <c r="O578" s="7"/>
      <c r="P578" s="7"/>
      <c r="Q578" s="7"/>
      <c r="R578" s="7"/>
      <c r="S578" s="7"/>
    </row>
    <row r="579" spans="1:19" x14ac:dyDescent="0.2">
      <c r="A579" s="11"/>
      <c r="B579" s="10"/>
      <c r="C579" s="7"/>
      <c r="D579" s="7"/>
      <c r="E579" s="7"/>
      <c r="F579" s="7"/>
      <c r="G579" s="7"/>
      <c r="H579" s="7"/>
      <c r="I579" s="9"/>
      <c r="J579" s="9"/>
      <c r="K579" s="7"/>
      <c r="L579" s="7"/>
      <c r="M579" s="7"/>
      <c r="N579" s="7"/>
      <c r="O579" s="7"/>
      <c r="P579" s="7"/>
      <c r="Q579" s="7"/>
      <c r="R579" s="7"/>
      <c r="S579" s="7"/>
    </row>
    <row r="580" spans="1:19" x14ac:dyDescent="0.2">
      <c r="A580" s="11"/>
      <c r="B580" s="10"/>
      <c r="C580" s="7"/>
      <c r="D580" s="7"/>
      <c r="E580" s="7"/>
      <c r="F580" s="7"/>
      <c r="G580" s="7"/>
      <c r="H580" s="7"/>
      <c r="I580" s="9"/>
      <c r="J580" s="9"/>
      <c r="K580" s="7"/>
      <c r="L580" s="7"/>
      <c r="M580" s="7"/>
      <c r="N580" s="7"/>
      <c r="O580" s="7"/>
      <c r="P580" s="7"/>
      <c r="Q580" s="7"/>
      <c r="R580" s="7"/>
      <c r="S580" s="7"/>
    </row>
    <row r="581" spans="1:19" x14ac:dyDescent="0.2">
      <c r="A581" s="11"/>
      <c r="B581" s="10"/>
      <c r="C581" s="7"/>
      <c r="D581" s="7"/>
      <c r="E581" s="7"/>
      <c r="F581" s="7"/>
      <c r="G581" s="7"/>
      <c r="H581" s="7"/>
      <c r="I581" s="9"/>
      <c r="J581" s="9"/>
      <c r="K581" s="7"/>
      <c r="L581" s="7"/>
      <c r="M581" s="7"/>
      <c r="N581" s="7"/>
      <c r="O581" s="7"/>
      <c r="P581" s="7"/>
      <c r="Q581" s="7"/>
      <c r="R581" s="7"/>
      <c r="S581" s="7"/>
    </row>
    <row r="582" spans="1:19" x14ac:dyDescent="0.2">
      <c r="A582" s="11"/>
      <c r="B582" s="10"/>
      <c r="C582" s="7"/>
      <c r="D582" s="7"/>
      <c r="E582" s="7"/>
      <c r="F582" s="7"/>
      <c r="G582" s="7"/>
      <c r="H582" s="7"/>
      <c r="I582" s="9"/>
      <c r="J582" s="9"/>
      <c r="K582" s="7"/>
      <c r="L582" s="7"/>
      <c r="M582" s="7"/>
      <c r="N582" s="7"/>
      <c r="O582" s="7"/>
      <c r="P582" s="7"/>
      <c r="Q582" s="7"/>
      <c r="R582" s="7"/>
      <c r="S582" s="7"/>
    </row>
    <row r="583" spans="1:19" x14ac:dyDescent="0.2">
      <c r="A583" s="11"/>
      <c r="B583" s="10"/>
      <c r="C583" s="7"/>
      <c r="D583" s="7"/>
      <c r="E583" s="7"/>
      <c r="F583" s="7"/>
      <c r="G583" s="7"/>
      <c r="H583" s="7"/>
      <c r="I583" s="9"/>
      <c r="J583" s="9"/>
      <c r="K583" s="7"/>
      <c r="L583" s="7"/>
      <c r="M583" s="7"/>
      <c r="N583" s="7"/>
      <c r="O583" s="7"/>
      <c r="P583" s="7"/>
      <c r="Q583" s="7"/>
      <c r="R583" s="7"/>
      <c r="S583" s="7"/>
    </row>
    <row r="584" spans="1:19" x14ac:dyDescent="0.2">
      <c r="A584" s="11"/>
      <c r="B584" s="10"/>
      <c r="C584" s="7"/>
      <c r="D584" s="7"/>
      <c r="E584" s="7"/>
      <c r="F584" s="7"/>
      <c r="G584" s="7"/>
      <c r="H584" s="7"/>
      <c r="I584" s="9"/>
      <c r="J584" s="9"/>
      <c r="K584" s="7"/>
      <c r="L584" s="7"/>
      <c r="M584" s="7"/>
      <c r="N584" s="7"/>
      <c r="O584" s="7"/>
      <c r="P584" s="7"/>
      <c r="Q584" s="7"/>
      <c r="R584" s="7"/>
      <c r="S584" s="7"/>
    </row>
    <row r="585" spans="1:19" x14ac:dyDescent="0.2">
      <c r="A585" s="11"/>
      <c r="B585" s="10"/>
      <c r="C585" s="7"/>
      <c r="D585" s="7"/>
      <c r="E585" s="7"/>
      <c r="F585" s="7"/>
      <c r="G585" s="7"/>
      <c r="H585" s="7"/>
      <c r="I585" s="9"/>
      <c r="J585" s="9"/>
      <c r="K585" s="7"/>
      <c r="L585" s="7"/>
      <c r="M585" s="7"/>
      <c r="N585" s="7"/>
      <c r="O585" s="7"/>
      <c r="P585" s="7"/>
      <c r="Q585" s="7"/>
      <c r="R585" s="7"/>
      <c r="S585" s="7"/>
    </row>
    <row r="586" spans="1:19" x14ac:dyDescent="0.2">
      <c r="A586" s="11"/>
      <c r="B586" s="10"/>
      <c r="C586" s="7"/>
      <c r="D586" s="7"/>
      <c r="E586" s="7"/>
      <c r="F586" s="7"/>
      <c r="G586" s="7"/>
      <c r="H586" s="7"/>
      <c r="I586" s="9"/>
      <c r="J586" s="9"/>
      <c r="K586" s="7"/>
      <c r="L586" s="7"/>
      <c r="M586" s="7"/>
      <c r="N586" s="7"/>
      <c r="O586" s="7"/>
      <c r="P586" s="7"/>
      <c r="Q586" s="7"/>
      <c r="R586" s="7"/>
      <c r="S586" s="7"/>
    </row>
    <row r="587" spans="1:19" x14ac:dyDescent="0.2">
      <c r="A587" s="11"/>
      <c r="B587" s="10"/>
      <c r="C587" s="7"/>
      <c r="D587" s="7"/>
      <c r="E587" s="7"/>
      <c r="F587" s="7"/>
      <c r="G587" s="7"/>
      <c r="H587" s="7"/>
      <c r="I587" s="9"/>
      <c r="J587" s="9"/>
      <c r="K587" s="7"/>
      <c r="L587" s="7"/>
      <c r="M587" s="7"/>
      <c r="N587" s="7"/>
      <c r="O587" s="7"/>
      <c r="P587" s="7"/>
      <c r="Q587" s="7"/>
      <c r="R587" s="7"/>
      <c r="S587" s="7"/>
    </row>
    <row r="588" spans="1:19" x14ac:dyDescent="0.2">
      <c r="A588" s="11"/>
      <c r="B588" s="10"/>
      <c r="C588" s="7"/>
      <c r="D588" s="7"/>
      <c r="E588" s="7"/>
      <c r="F588" s="7"/>
      <c r="G588" s="7"/>
      <c r="H588" s="7"/>
      <c r="I588" s="9"/>
      <c r="J588" s="9"/>
      <c r="K588" s="7"/>
      <c r="L588" s="7"/>
      <c r="M588" s="7"/>
      <c r="N588" s="7"/>
      <c r="O588" s="7"/>
      <c r="P588" s="7"/>
      <c r="Q588" s="7"/>
      <c r="R588" s="7"/>
      <c r="S588" s="7"/>
    </row>
    <row r="589" spans="1:19" x14ac:dyDescent="0.2">
      <c r="A589" s="11"/>
      <c r="B589" s="10"/>
      <c r="C589" s="7"/>
      <c r="D589" s="7"/>
      <c r="E589" s="7"/>
      <c r="F589" s="7"/>
      <c r="G589" s="7"/>
      <c r="H589" s="7"/>
      <c r="I589" s="9"/>
      <c r="J589" s="9"/>
      <c r="K589" s="7"/>
      <c r="L589" s="7"/>
      <c r="M589" s="7"/>
      <c r="N589" s="7"/>
      <c r="O589" s="7"/>
      <c r="P589" s="7"/>
      <c r="Q589" s="7"/>
      <c r="R589" s="7"/>
      <c r="S589" s="7"/>
    </row>
    <row r="590" spans="1:19" x14ac:dyDescent="0.2">
      <c r="A590" s="11"/>
      <c r="B590" s="10"/>
      <c r="C590" s="7"/>
      <c r="D590" s="7"/>
      <c r="E590" s="7"/>
      <c r="F590" s="7"/>
      <c r="G590" s="7"/>
      <c r="H590" s="7"/>
      <c r="I590" s="9"/>
      <c r="J590" s="9"/>
      <c r="K590" s="7"/>
      <c r="L590" s="7"/>
      <c r="M590" s="7"/>
      <c r="N590" s="7"/>
      <c r="O590" s="7"/>
      <c r="P590" s="7"/>
      <c r="Q590" s="7"/>
      <c r="R590" s="7"/>
      <c r="S590" s="7"/>
    </row>
    <row r="591" spans="1:19" x14ac:dyDescent="0.2">
      <c r="A591" s="11"/>
      <c r="B591" s="10"/>
      <c r="C591" s="7"/>
      <c r="D591" s="7"/>
      <c r="E591" s="7"/>
      <c r="F591" s="7"/>
      <c r="G591" s="7"/>
      <c r="H591" s="7"/>
      <c r="I591" s="9"/>
      <c r="J591" s="9"/>
      <c r="K591" s="7"/>
      <c r="L591" s="7"/>
      <c r="M591" s="7"/>
      <c r="N591" s="7"/>
      <c r="O591" s="7"/>
      <c r="P591" s="7"/>
      <c r="Q591" s="7"/>
      <c r="R591" s="7"/>
      <c r="S591" s="7"/>
    </row>
    <row r="592" spans="1:19" x14ac:dyDescent="0.2">
      <c r="A592" s="11"/>
      <c r="B592" s="10"/>
      <c r="C592" s="7"/>
      <c r="D592" s="7"/>
      <c r="E592" s="7"/>
      <c r="F592" s="7"/>
      <c r="G592" s="7"/>
      <c r="H592" s="7"/>
      <c r="I592" s="9"/>
      <c r="J592" s="9"/>
      <c r="K592" s="7"/>
      <c r="L592" s="7"/>
      <c r="M592" s="7"/>
      <c r="N592" s="7"/>
      <c r="O592" s="7"/>
      <c r="P592" s="7"/>
      <c r="Q592" s="7"/>
      <c r="R592" s="7"/>
      <c r="S592" s="7"/>
    </row>
    <row r="593" spans="1:19" x14ac:dyDescent="0.2">
      <c r="A593" s="11"/>
      <c r="B593" s="10"/>
      <c r="C593" s="7"/>
      <c r="D593" s="7"/>
      <c r="E593" s="7"/>
      <c r="F593" s="7"/>
      <c r="G593" s="7"/>
      <c r="H593" s="7"/>
      <c r="I593" s="9"/>
      <c r="J593" s="9"/>
      <c r="K593" s="7"/>
      <c r="L593" s="7"/>
      <c r="M593" s="7"/>
      <c r="N593" s="7"/>
      <c r="O593" s="7"/>
      <c r="P593" s="7"/>
      <c r="Q593" s="7"/>
      <c r="R593" s="7"/>
      <c r="S593" s="7"/>
    </row>
    <row r="594" spans="1:19" x14ac:dyDescent="0.2">
      <c r="A594" s="11"/>
      <c r="B594" s="10"/>
      <c r="C594" s="7"/>
      <c r="D594" s="7"/>
      <c r="E594" s="7"/>
      <c r="F594" s="7"/>
      <c r="G594" s="7"/>
      <c r="H594" s="7"/>
      <c r="I594" s="9"/>
      <c r="J594" s="9"/>
      <c r="K594" s="7"/>
      <c r="L594" s="7"/>
      <c r="M594" s="7"/>
      <c r="N594" s="7"/>
      <c r="O594" s="7"/>
      <c r="P594" s="7"/>
      <c r="Q594" s="7"/>
      <c r="R594" s="7"/>
      <c r="S594" s="7"/>
    </row>
    <row r="595" spans="1:19" x14ac:dyDescent="0.2">
      <c r="A595" s="11"/>
      <c r="B595" s="10"/>
      <c r="C595" s="7"/>
      <c r="D595" s="7"/>
      <c r="E595" s="7"/>
      <c r="F595" s="7"/>
      <c r="G595" s="7"/>
      <c r="H595" s="7"/>
      <c r="I595" s="9"/>
      <c r="J595" s="9"/>
      <c r="K595" s="7"/>
      <c r="L595" s="7"/>
      <c r="M595" s="7"/>
      <c r="N595" s="7"/>
      <c r="O595" s="7"/>
      <c r="P595" s="7"/>
      <c r="Q595" s="7"/>
      <c r="R595" s="7"/>
      <c r="S595" s="7"/>
    </row>
    <row r="596" spans="1:19" x14ac:dyDescent="0.2">
      <c r="A596" s="11"/>
      <c r="B596" s="10"/>
      <c r="C596" s="7"/>
      <c r="D596" s="7"/>
      <c r="E596" s="7"/>
      <c r="F596" s="7"/>
      <c r="G596" s="7"/>
      <c r="H596" s="7"/>
      <c r="I596" s="9"/>
      <c r="J596" s="9"/>
      <c r="K596" s="7"/>
      <c r="L596" s="7"/>
      <c r="M596" s="7"/>
      <c r="N596" s="7"/>
      <c r="O596" s="7"/>
      <c r="P596" s="7"/>
      <c r="Q596" s="7"/>
      <c r="R596" s="7"/>
      <c r="S596" s="7"/>
    </row>
    <row r="597" spans="1:19" x14ac:dyDescent="0.2">
      <c r="A597" s="11"/>
      <c r="B597" s="10"/>
      <c r="C597" s="7"/>
      <c r="D597" s="7"/>
      <c r="E597" s="7"/>
      <c r="F597" s="7"/>
      <c r="G597" s="7"/>
      <c r="H597" s="7"/>
      <c r="I597" s="9"/>
      <c r="J597" s="9"/>
      <c r="K597" s="7"/>
      <c r="L597" s="7"/>
      <c r="M597" s="7"/>
      <c r="N597" s="7"/>
      <c r="O597" s="7"/>
      <c r="P597" s="7"/>
      <c r="Q597" s="7"/>
      <c r="R597" s="7"/>
      <c r="S597" s="7"/>
    </row>
    <row r="598" spans="1:19" x14ac:dyDescent="0.2">
      <c r="A598" s="11"/>
      <c r="B598" s="10"/>
      <c r="C598" s="7"/>
      <c r="D598" s="7"/>
      <c r="E598" s="7"/>
      <c r="F598" s="7"/>
      <c r="G598" s="7"/>
      <c r="H598" s="7"/>
      <c r="I598" s="9"/>
      <c r="J598" s="9"/>
      <c r="K598" s="7"/>
      <c r="L598" s="7"/>
      <c r="M598" s="7"/>
      <c r="N598" s="7"/>
      <c r="O598" s="7"/>
      <c r="P598" s="7"/>
      <c r="Q598" s="7"/>
      <c r="R598" s="7"/>
      <c r="S598" s="7"/>
    </row>
    <row r="599" spans="1:19" x14ac:dyDescent="0.2">
      <c r="A599" s="11"/>
      <c r="B599" s="10"/>
      <c r="C599" s="7"/>
      <c r="D599" s="7"/>
      <c r="E599" s="7"/>
      <c r="F599" s="7"/>
      <c r="G599" s="7"/>
      <c r="H599" s="7"/>
      <c r="I599" s="9"/>
      <c r="J599" s="9"/>
      <c r="K599" s="7"/>
      <c r="L599" s="7"/>
      <c r="M599" s="7"/>
      <c r="N599" s="7"/>
      <c r="O599" s="7"/>
      <c r="P599" s="7"/>
      <c r="Q599" s="7"/>
      <c r="R599" s="7"/>
      <c r="S599" s="7"/>
    </row>
    <row r="600" spans="1:19" x14ac:dyDescent="0.2">
      <c r="A600" s="11"/>
      <c r="B600" s="10"/>
      <c r="C600" s="7"/>
      <c r="D600" s="7"/>
      <c r="E600" s="7"/>
      <c r="F600" s="7"/>
      <c r="G600" s="7"/>
      <c r="H600" s="7"/>
      <c r="I600" s="9"/>
      <c r="J600" s="9"/>
      <c r="K600" s="7"/>
      <c r="L600" s="7"/>
      <c r="M600" s="7"/>
      <c r="N600" s="7"/>
      <c r="O600" s="7"/>
      <c r="P600" s="7"/>
      <c r="Q600" s="7"/>
      <c r="R600" s="7"/>
      <c r="S600" s="7"/>
    </row>
    <row r="601" spans="1:19" x14ac:dyDescent="0.2">
      <c r="A601" s="11"/>
      <c r="B601" s="10"/>
      <c r="C601" s="7"/>
      <c r="D601" s="7"/>
      <c r="E601" s="7"/>
      <c r="F601" s="7"/>
      <c r="G601" s="7"/>
      <c r="H601" s="7"/>
      <c r="I601" s="9"/>
      <c r="J601" s="9"/>
      <c r="K601" s="7"/>
      <c r="L601" s="7"/>
      <c r="M601" s="7"/>
      <c r="N601" s="7"/>
      <c r="O601" s="7"/>
      <c r="P601" s="7"/>
      <c r="Q601" s="7"/>
      <c r="R601" s="7"/>
      <c r="S601" s="7"/>
    </row>
    <row r="602" spans="1:19" x14ac:dyDescent="0.2">
      <c r="A602" s="11"/>
      <c r="B602" s="10"/>
      <c r="C602" s="7"/>
      <c r="D602" s="7"/>
      <c r="E602" s="7"/>
      <c r="F602" s="7"/>
      <c r="G602" s="7"/>
      <c r="H602" s="7"/>
      <c r="I602" s="9"/>
      <c r="J602" s="9"/>
      <c r="K602" s="7"/>
      <c r="L602" s="7"/>
      <c r="M602" s="7"/>
      <c r="N602" s="7"/>
      <c r="O602" s="7"/>
      <c r="P602" s="7"/>
      <c r="Q602" s="7"/>
      <c r="R602" s="7"/>
      <c r="S602" s="7"/>
    </row>
    <row r="603" spans="1:19" x14ac:dyDescent="0.2">
      <c r="A603" s="11"/>
      <c r="B603" s="10"/>
      <c r="C603" s="7"/>
      <c r="D603" s="7"/>
      <c r="E603" s="7"/>
      <c r="F603" s="7"/>
      <c r="G603" s="7"/>
      <c r="H603" s="7"/>
      <c r="I603" s="9"/>
      <c r="J603" s="9"/>
      <c r="K603" s="7"/>
      <c r="L603" s="7"/>
      <c r="M603" s="7"/>
      <c r="N603" s="7"/>
      <c r="O603" s="7"/>
      <c r="P603" s="7"/>
      <c r="Q603" s="7"/>
      <c r="R603" s="7"/>
      <c r="S603" s="7"/>
    </row>
    <row r="604" spans="1:19" x14ac:dyDescent="0.2">
      <c r="A604" s="11"/>
      <c r="B604" s="10"/>
      <c r="C604" s="7"/>
      <c r="D604" s="7"/>
      <c r="E604" s="7"/>
      <c r="F604" s="7"/>
      <c r="G604" s="7"/>
      <c r="H604" s="7"/>
      <c r="I604" s="9"/>
      <c r="J604" s="9"/>
      <c r="K604" s="7"/>
      <c r="L604" s="7"/>
      <c r="M604" s="7"/>
      <c r="N604" s="7"/>
      <c r="O604" s="7"/>
      <c r="P604" s="7"/>
      <c r="Q604" s="7"/>
      <c r="R604" s="7"/>
      <c r="S604" s="7"/>
    </row>
    <row r="605" spans="1:19" x14ac:dyDescent="0.2">
      <c r="A605" s="11"/>
      <c r="B605" s="10"/>
      <c r="C605" s="7"/>
      <c r="D605" s="7"/>
      <c r="E605" s="7"/>
      <c r="F605" s="7"/>
      <c r="G605" s="7"/>
      <c r="H605" s="7"/>
      <c r="I605" s="9"/>
      <c r="J605" s="9"/>
      <c r="K605" s="7"/>
      <c r="L605" s="7"/>
      <c r="M605" s="7"/>
      <c r="N605" s="7"/>
      <c r="O605" s="7"/>
      <c r="P605" s="7"/>
      <c r="Q605" s="7"/>
      <c r="R605" s="7"/>
      <c r="S605" s="7"/>
    </row>
    <row r="606" spans="1:19" x14ac:dyDescent="0.2">
      <c r="A606" s="11"/>
      <c r="B606" s="10"/>
      <c r="C606" s="7"/>
      <c r="D606" s="7"/>
      <c r="E606" s="7"/>
      <c r="F606" s="7"/>
      <c r="G606" s="7"/>
      <c r="H606" s="7"/>
      <c r="I606" s="9"/>
      <c r="J606" s="9"/>
      <c r="K606" s="7"/>
      <c r="L606" s="7"/>
      <c r="M606" s="7"/>
      <c r="N606" s="7"/>
      <c r="O606" s="7"/>
      <c r="P606" s="7"/>
      <c r="Q606" s="7"/>
      <c r="R606" s="7"/>
      <c r="S606" s="7"/>
    </row>
    <row r="607" spans="1:19" x14ac:dyDescent="0.2">
      <c r="A607" s="11"/>
      <c r="B607" s="10"/>
      <c r="C607" s="7"/>
      <c r="D607" s="7"/>
      <c r="E607" s="7"/>
      <c r="F607" s="7"/>
      <c r="G607" s="7"/>
      <c r="H607" s="7"/>
      <c r="I607" s="9"/>
      <c r="J607" s="9"/>
      <c r="K607" s="7"/>
      <c r="L607" s="7"/>
      <c r="M607" s="7"/>
      <c r="N607" s="7"/>
      <c r="O607" s="7"/>
      <c r="P607" s="7"/>
      <c r="Q607" s="7"/>
      <c r="R607" s="7"/>
      <c r="S607" s="7"/>
    </row>
    <row r="608" spans="1:19" x14ac:dyDescent="0.2">
      <c r="A608" s="11"/>
      <c r="B608" s="10"/>
      <c r="C608" s="7"/>
      <c r="D608" s="7"/>
      <c r="E608" s="7"/>
      <c r="F608" s="7"/>
      <c r="G608" s="7"/>
      <c r="H608" s="7"/>
      <c r="I608" s="9"/>
      <c r="J608" s="9"/>
      <c r="K608" s="7"/>
      <c r="L608" s="7"/>
      <c r="M608" s="7"/>
      <c r="N608" s="7"/>
      <c r="O608" s="7"/>
      <c r="P608" s="7"/>
      <c r="Q608" s="7"/>
      <c r="R608" s="7"/>
      <c r="S608" s="7"/>
    </row>
    <row r="609" spans="1:19" x14ac:dyDescent="0.2">
      <c r="A609" s="11"/>
      <c r="B609" s="10"/>
      <c r="C609" s="7"/>
      <c r="D609" s="7"/>
      <c r="E609" s="7"/>
      <c r="F609" s="7"/>
      <c r="G609" s="7"/>
      <c r="H609" s="7"/>
      <c r="I609" s="9"/>
      <c r="J609" s="9"/>
      <c r="K609" s="7"/>
      <c r="L609" s="7"/>
      <c r="M609" s="7"/>
      <c r="N609" s="7"/>
      <c r="O609" s="7"/>
      <c r="P609" s="7"/>
      <c r="Q609" s="7"/>
      <c r="R609" s="7"/>
      <c r="S609" s="7"/>
    </row>
    <row r="610" spans="1:19" x14ac:dyDescent="0.2">
      <c r="A610" s="11"/>
      <c r="B610" s="10"/>
      <c r="C610" s="7"/>
      <c r="D610" s="7"/>
      <c r="E610" s="7"/>
      <c r="F610" s="7"/>
      <c r="G610" s="7"/>
      <c r="H610" s="7"/>
      <c r="I610" s="9"/>
      <c r="J610" s="9"/>
      <c r="K610" s="7"/>
      <c r="L610" s="7"/>
      <c r="M610" s="7"/>
      <c r="N610" s="7"/>
      <c r="O610" s="7"/>
      <c r="P610" s="7"/>
      <c r="Q610" s="7"/>
      <c r="R610" s="7"/>
      <c r="S610" s="7"/>
    </row>
    <row r="611" spans="1:19" x14ac:dyDescent="0.2">
      <c r="A611" s="11"/>
      <c r="B611" s="10"/>
      <c r="C611" s="7"/>
      <c r="D611" s="7"/>
      <c r="E611" s="7"/>
      <c r="F611" s="7"/>
      <c r="G611" s="7"/>
      <c r="H611" s="7"/>
      <c r="I611" s="9"/>
      <c r="J611" s="9"/>
      <c r="K611" s="7"/>
      <c r="L611" s="7"/>
      <c r="M611" s="7"/>
      <c r="N611" s="7"/>
      <c r="O611" s="7"/>
      <c r="P611" s="7"/>
      <c r="Q611" s="7"/>
      <c r="R611" s="7"/>
      <c r="S611" s="7"/>
    </row>
    <row r="612" spans="1:19" x14ac:dyDescent="0.2">
      <c r="A612" s="11"/>
      <c r="B612" s="10"/>
      <c r="C612" s="7"/>
      <c r="D612" s="7"/>
      <c r="E612" s="7"/>
      <c r="F612" s="7"/>
      <c r="G612" s="7"/>
      <c r="H612" s="7"/>
      <c r="I612" s="9"/>
      <c r="J612" s="9"/>
      <c r="K612" s="7"/>
      <c r="L612" s="7"/>
      <c r="M612" s="7"/>
      <c r="N612" s="7"/>
      <c r="O612" s="7"/>
      <c r="P612" s="7"/>
      <c r="Q612" s="7"/>
      <c r="R612" s="7"/>
      <c r="S612" s="7"/>
    </row>
    <row r="613" spans="1:19" x14ac:dyDescent="0.2">
      <c r="A613" s="11"/>
      <c r="B613" s="10"/>
      <c r="C613" s="7"/>
      <c r="D613" s="7"/>
      <c r="E613" s="7"/>
      <c r="F613" s="7"/>
      <c r="G613" s="7"/>
      <c r="H613" s="7"/>
      <c r="I613" s="9"/>
      <c r="J613" s="9"/>
      <c r="K613" s="7"/>
      <c r="L613" s="7"/>
      <c r="M613" s="7"/>
      <c r="N613" s="7"/>
      <c r="O613" s="7"/>
      <c r="P613" s="7"/>
      <c r="Q613" s="7"/>
      <c r="R613" s="7"/>
      <c r="S613" s="7"/>
    </row>
    <row r="614" spans="1:19" x14ac:dyDescent="0.2">
      <c r="A614" s="11"/>
      <c r="B614" s="10"/>
      <c r="C614" s="7"/>
      <c r="D614" s="7"/>
      <c r="E614" s="7"/>
      <c r="F614" s="7"/>
      <c r="G614" s="7"/>
      <c r="H614" s="7"/>
      <c r="I614" s="9"/>
      <c r="J614" s="9"/>
      <c r="K614" s="7"/>
      <c r="L614" s="7"/>
      <c r="M614" s="7"/>
      <c r="N614" s="7"/>
      <c r="O614" s="7"/>
      <c r="P614" s="7"/>
      <c r="Q614" s="7"/>
      <c r="R614" s="7"/>
      <c r="S614" s="7"/>
    </row>
    <row r="615" spans="1:19" x14ac:dyDescent="0.2">
      <c r="A615" s="11"/>
      <c r="B615" s="10"/>
      <c r="C615" s="7"/>
      <c r="D615" s="7"/>
      <c r="E615" s="7"/>
      <c r="F615" s="7"/>
      <c r="G615" s="7"/>
      <c r="H615" s="7"/>
      <c r="I615" s="9"/>
      <c r="J615" s="9"/>
      <c r="K615" s="7"/>
      <c r="L615" s="7"/>
      <c r="M615" s="7"/>
      <c r="N615" s="7"/>
      <c r="O615" s="7"/>
      <c r="P615" s="7"/>
      <c r="Q615" s="7"/>
      <c r="R615" s="7"/>
      <c r="S615" s="7"/>
    </row>
    <row r="616" spans="1:19" x14ac:dyDescent="0.2">
      <c r="A616" s="11"/>
      <c r="B616" s="10"/>
      <c r="C616" s="7"/>
      <c r="D616" s="7"/>
      <c r="E616" s="7"/>
      <c r="F616" s="7"/>
      <c r="G616" s="7"/>
      <c r="H616" s="7"/>
      <c r="I616" s="9"/>
      <c r="J616" s="9"/>
      <c r="K616" s="7"/>
      <c r="L616" s="7"/>
      <c r="M616" s="7"/>
      <c r="N616" s="7"/>
      <c r="O616" s="7"/>
      <c r="P616" s="7"/>
      <c r="Q616" s="7"/>
      <c r="R616" s="7"/>
      <c r="S616" s="7"/>
    </row>
    <row r="617" spans="1:19" x14ac:dyDescent="0.2">
      <c r="A617" s="11"/>
      <c r="B617" s="10"/>
      <c r="C617" s="7"/>
      <c r="D617" s="7"/>
      <c r="E617" s="7"/>
      <c r="F617" s="7"/>
      <c r="G617" s="7"/>
      <c r="H617" s="7"/>
      <c r="I617" s="9"/>
      <c r="J617" s="9"/>
      <c r="K617" s="7"/>
      <c r="L617" s="7"/>
      <c r="M617" s="7"/>
      <c r="N617" s="7"/>
      <c r="O617" s="7"/>
      <c r="P617" s="7"/>
      <c r="Q617" s="7"/>
      <c r="R617" s="7"/>
      <c r="S617" s="7"/>
    </row>
    <row r="618" spans="1:19" x14ac:dyDescent="0.2">
      <c r="A618" s="11"/>
      <c r="B618" s="10"/>
      <c r="C618" s="7"/>
      <c r="D618" s="7"/>
      <c r="E618" s="7"/>
      <c r="F618" s="7"/>
      <c r="G618" s="7"/>
      <c r="H618" s="7"/>
      <c r="I618" s="9"/>
      <c r="J618" s="9"/>
      <c r="K618" s="7"/>
      <c r="L618" s="7"/>
      <c r="M618" s="7"/>
      <c r="N618" s="7"/>
      <c r="O618" s="7"/>
      <c r="P618" s="7"/>
      <c r="Q618" s="7"/>
      <c r="R618" s="7"/>
      <c r="S618" s="7"/>
    </row>
    <row r="619" spans="1:19" x14ac:dyDescent="0.2">
      <c r="A619" s="11"/>
      <c r="B619" s="10"/>
      <c r="C619" s="7"/>
      <c r="D619" s="7"/>
      <c r="E619" s="7"/>
      <c r="F619" s="7"/>
      <c r="G619" s="7"/>
      <c r="H619" s="7"/>
      <c r="I619" s="9"/>
      <c r="J619" s="9"/>
      <c r="K619" s="7"/>
      <c r="L619" s="7"/>
      <c r="M619" s="7"/>
      <c r="N619" s="7"/>
      <c r="O619" s="7"/>
      <c r="P619" s="7"/>
      <c r="Q619" s="7"/>
      <c r="R619" s="7"/>
      <c r="S619" s="7"/>
    </row>
    <row r="620" spans="1:19" x14ac:dyDescent="0.2">
      <c r="A620" s="11"/>
      <c r="B620" s="10"/>
      <c r="C620" s="7"/>
      <c r="D620" s="7"/>
      <c r="E620" s="7"/>
      <c r="F620" s="7"/>
      <c r="G620" s="7"/>
      <c r="H620" s="7"/>
      <c r="I620" s="9"/>
      <c r="J620" s="9"/>
      <c r="K620" s="7"/>
      <c r="L620" s="7"/>
      <c r="M620" s="7"/>
      <c r="N620" s="7"/>
      <c r="O620" s="7"/>
      <c r="P620" s="7"/>
      <c r="Q620" s="7"/>
      <c r="R620" s="7"/>
      <c r="S620" s="7"/>
    </row>
    <row r="621" spans="1:19" x14ac:dyDescent="0.2">
      <c r="A621" s="11"/>
      <c r="B621" s="10"/>
      <c r="C621" s="7"/>
      <c r="D621" s="7"/>
      <c r="E621" s="7"/>
      <c r="F621" s="7"/>
      <c r="G621" s="7"/>
      <c r="H621" s="7"/>
      <c r="I621" s="9"/>
      <c r="J621" s="9"/>
      <c r="K621" s="7"/>
      <c r="L621" s="7"/>
      <c r="M621" s="7"/>
      <c r="N621" s="7"/>
      <c r="O621" s="7"/>
      <c r="P621" s="7"/>
      <c r="Q621" s="7"/>
      <c r="R621" s="7"/>
      <c r="S621" s="7"/>
    </row>
    <row r="622" spans="1:19" x14ac:dyDescent="0.2">
      <c r="A622" s="11"/>
      <c r="B622" s="10"/>
      <c r="C622" s="7"/>
      <c r="D622" s="7"/>
      <c r="E622" s="7"/>
      <c r="F622" s="7"/>
      <c r="G622" s="7"/>
      <c r="H622" s="7"/>
      <c r="I622" s="9"/>
      <c r="J622" s="9"/>
      <c r="K622" s="7"/>
      <c r="L622" s="7"/>
      <c r="M622" s="7"/>
      <c r="N622" s="7"/>
      <c r="O622" s="7"/>
      <c r="P622" s="7"/>
      <c r="Q622" s="7"/>
      <c r="R622" s="7"/>
      <c r="S622" s="7"/>
    </row>
    <row r="623" spans="1:19" x14ac:dyDescent="0.2">
      <c r="A623" s="11"/>
      <c r="B623" s="10"/>
      <c r="C623" s="7"/>
      <c r="D623" s="7"/>
      <c r="E623" s="7"/>
      <c r="F623" s="7"/>
      <c r="G623" s="7"/>
      <c r="H623" s="7"/>
      <c r="I623" s="9"/>
      <c r="J623" s="9"/>
      <c r="K623" s="7"/>
      <c r="L623" s="7"/>
      <c r="M623" s="7"/>
      <c r="N623" s="7"/>
      <c r="O623" s="7"/>
      <c r="P623" s="7"/>
      <c r="Q623" s="7"/>
      <c r="R623" s="7"/>
      <c r="S623" s="7"/>
    </row>
    <row r="624" spans="1:19" x14ac:dyDescent="0.2">
      <c r="A624" s="11"/>
      <c r="B624" s="10"/>
      <c r="C624" s="7"/>
      <c r="D624" s="7"/>
      <c r="E624" s="7"/>
      <c r="F624" s="7"/>
      <c r="G624" s="7"/>
      <c r="H624" s="7"/>
      <c r="I624" s="9"/>
      <c r="J624" s="9"/>
      <c r="K624" s="7"/>
      <c r="L624" s="7"/>
      <c r="M624" s="7"/>
      <c r="N624" s="7"/>
      <c r="O624" s="7"/>
      <c r="P624" s="7"/>
      <c r="Q624" s="7"/>
      <c r="R624" s="7"/>
      <c r="S624" s="7"/>
    </row>
    <row r="625" spans="1:19" x14ac:dyDescent="0.2">
      <c r="A625" s="11"/>
      <c r="B625" s="10"/>
      <c r="C625" s="7"/>
      <c r="D625" s="7"/>
      <c r="E625" s="7"/>
      <c r="F625" s="7"/>
      <c r="G625" s="7"/>
      <c r="H625" s="7"/>
      <c r="I625" s="9"/>
      <c r="J625" s="9"/>
      <c r="K625" s="7"/>
      <c r="L625" s="7"/>
      <c r="M625" s="7"/>
      <c r="N625" s="7"/>
      <c r="O625" s="7"/>
      <c r="P625" s="7"/>
      <c r="Q625" s="7"/>
      <c r="R625" s="7"/>
      <c r="S625" s="7"/>
    </row>
    <row r="626" spans="1:19" x14ac:dyDescent="0.2">
      <c r="A626" s="11"/>
      <c r="B626" s="10"/>
      <c r="C626" s="7"/>
      <c r="D626" s="7"/>
      <c r="E626" s="7"/>
      <c r="F626" s="7"/>
      <c r="G626" s="7"/>
      <c r="H626" s="7"/>
      <c r="I626" s="9"/>
      <c r="J626" s="9"/>
      <c r="K626" s="7"/>
      <c r="L626" s="7"/>
      <c r="M626" s="7"/>
      <c r="N626" s="7"/>
      <c r="O626" s="7"/>
      <c r="P626" s="7"/>
      <c r="Q626" s="7"/>
      <c r="R626" s="7"/>
      <c r="S626" s="7"/>
    </row>
    <row r="627" spans="1:19" x14ac:dyDescent="0.2">
      <c r="A627" s="11"/>
      <c r="B627" s="10"/>
      <c r="C627" s="7"/>
      <c r="D627" s="7"/>
      <c r="E627" s="7"/>
      <c r="F627" s="7"/>
      <c r="G627" s="7"/>
      <c r="H627" s="7"/>
      <c r="I627" s="9"/>
      <c r="J627" s="9"/>
      <c r="K627" s="7"/>
      <c r="L627" s="7"/>
      <c r="M627" s="7"/>
      <c r="N627" s="7"/>
      <c r="O627" s="7"/>
      <c r="P627" s="7"/>
      <c r="Q627" s="7"/>
      <c r="R627" s="7"/>
      <c r="S627" s="7"/>
    </row>
    <row r="628" spans="1:19" x14ac:dyDescent="0.2">
      <c r="A628" s="11"/>
      <c r="B628" s="10"/>
      <c r="C628" s="7"/>
      <c r="D628" s="7"/>
      <c r="E628" s="7"/>
      <c r="F628" s="7"/>
      <c r="G628" s="7"/>
      <c r="H628" s="7"/>
      <c r="I628" s="9"/>
      <c r="J628" s="9"/>
      <c r="K628" s="7"/>
      <c r="L628" s="7"/>
      <c r="M628" s="7"/>
      <c r="N628" s="7"/>
      <c r="O628" s="7"/>
      <c r="P628" s="7"/>
      <c r="Q628" s="7"/>
      <c r="R628" s="7"/>
      <c r="S628" s="7"/>
    </row>
    <row r="629" spans="1:19" x14ac:dyDescent="0.2">
      <c r="A629" s="11"/>
      <c r="B629" s="10"/>
      <c r="C629" s="7"/>
      <c r="D629" s="7"/>
      <c r="E629" s="7"/>
      <c r="F629" s="7"/>
      <c r="G629" s="7"/>
      <c r="H629" s="7"/>
      <c r="I629" s="9"/>
      <c r="J629" s="9"/>
      <c r="K629" s="7"/>
      <c r="L629" s="7"/>
      <c r="M629" s="7"/>
      <c r="N629" s="7"/>
      <c r="O629" s="7"/>
      <c r="P629" s="7"/>
      <c r="Q629" s="7"/>
      <c r="R629" s="7"/>
      <c r="S629" s="7"/>
    </row>
    <row r="630" spans="1:19" x14ac:dyDescent="0.2">
      <c r="A630" s="11"/>
      <c r="B630" s="10"/>
      <c r="C630" s="7"/>
      <c r="D630" s="7"/>
      <c r="E630" s="7"/>
      <c r="F630" s="7"/>
      <c r="G630" s="7"/>
      <c r="H630" s="7"/>
      <c r="I630" s="9"/>
      <c r="J630" s="9"/>
      <c r="K630" s="7"/>
      <c r="L630" s="7"/>
      <c r="M630" s="7"/>
      <c r="N630" s="7"/>
      <c r="O630" s="7"/>
      <c r="P630" s="7"/>
      <c r="Q630" s="7"/>
      <c r="R630" s="7"/>
      <c r="S630" s="7"/>
    </row>
    <row r="631" spans="1:19" x14ac:dyDescent="0.2">
      <c r="A631" s="11"/>
      <c r="B631" s="10"/>
      <c r="C631" s="7"/>
      <c r="D631" s="7"/>
      <c r="E631" s="7"/>
      <c r="F631" s="7"/>
      <c r="G631" s="7"/>
      <c r="H631" s="7"/>
      <c r="I631" s="9"/>
      <c r="J631" s="9"/>
      <c r="K631" s="7"/>
      <c r="L631" s="7"/>
      <c r="M631" s="7"/>
      <c r="N631" s="7"/>
      <c r="O631" s="7"/>
      <c r="P631" s="7"/>
      <c r="Q631" s="7"/>
      <c r="R631" s="7"/>
      <c r="S631" s="7"/>
    </row>
    <row r="632" spans="1:19" x14ac:dyDescent="0.2">
      <c r="A632" s="11"/>
      <c r="B632" s="10"/>
      <c r="C632" s="7"/>
      <c r="D632" s="7"/>
      <c r="E632" s="7"/>
      <c r="F632" s="7"/>
      <c r="G632" s="7"/>
      <c r="H632" s="7"/>
      <c r="I632" s="9"/>
      <c r="J632" s="9"/>
      <c r="K632" s="7"/>
      <c r="L632" s="7"/>
      <c r="M632" s="7"/>
      <c r="N632" s="7"/>
      <c r="O632" s="7"/>
      <c r="P632" s="7"/>
      <c r="Q632" s="7"/>
      <c r="R632" s="7"/>
      <c r="S632" s="7"/>
    </row>
    <row r="633" spans="1:19" x14ac:dyDescent="0.2">
      <c r="A633" s="11"/>
      <c r="B633" s="10"/>
      <c r="C633" s="7"/>
      <c r="D633" s="7"/>
      <c r="E633" s="7"/>
      <c r="F633" s="7"/>
      <c r="G633" s="7"/>
      <c r="H633" s="7"/>
      <c r="I633" s="9"/>
      <c r="J633" s="9"/>
      <c r="K633" s="7"/>
      <c r="L633" s="7"/>
      <c r="M633" s="7"/>
      <c r="N633" s="7"/>
      <c r="O633" s="7"/>
      <c r="P633" s="7"/>
      <c r="Q633" s="7"/>
      <c r="R633" s="7"/>
      <c r="S633" s="7"/>
    </row>
    <row r="634" spans="1:19" x14ac:dyDescent="0.2">
      <c r="A634" s="11"/>
      <c r="B634" s="10"/>
      <c r="C634" s="7"/>
      <c r="D634" s="7"/>
      <c r="E634" s="7"/>
      <c r="F634" s="7"/>
      <c r="G634" s="7"/>
      <c r="H634" s="7"/>
      <c r="I634" s="9"/>
      <c r="J634" s="9"/>
      <c r="K634" s="7"/>
      <c r="L634" s="7"/>
      <c r="M634" s="7"/>
      <c r="N634" s="7"/>
      <c r="O634" s="7"/>
      <c r="P634" s="7"/>
      <c r="Q634" s="7"/>
      <c r="R634" s="7"/>
      <c r="S634" s="7"/>
    </row>
    <row r="635" spans="1:19" x14ac:dyDescent="0.2">
      <c r="A635" s="11"/>
      <c r="B635" s="10"/>
      <c r="C635" s="7"/>
      <c r="D635" s="7"/>
      <c r="E635" s="7"/>
      <c r="F635" s="7"/>
      <c r="G635" s="7"/>
      <c r="H635" s="7"/>
      <c r="I635" s="9"/>
      <c r="J635" s="9"/>
      <c r="K635" s="7"/>
      <c r="L635" s="7"/>
      <c r="M635" s="7"/>
      <c r="N635" s="7"/>
      <c r="O635" s="7"/>
      <c r="P635" s="7"/>
      <c r="Q635" s="7"/>
      <c r="R635" s="7"/>
      <c r="S635" s="7"/>
    </row>
    <row r="636" spans="1:19" x14ac:dyDescent="0.2">
      <c r="A636" s="11"/>
      <c r="B636" s="10"/>
      <c r="C636" s="7"/>
      <c r="D636" s="7"/>
      <c r="E636" s="7"/>
      <c r="F636" s="7"/>
      <c r="G636" s="7"/>
      <c r="H636" s="7"/>
      <c r="I636" s="9"/>
      <c r="J636" s="9"/>
      <c r="K636" s="7"/>
      <c r="L636" s="7"/>
      <c r="M636" s="7"/>
      <c r="N636" s="7"/>
      <c r="O636" s="7"/>
      <c r="P636" s="7"/>
      <c r="Q636" s="7"/>
      <c r="R636" s="7"/>
      <c r="S636" s="7"/>
    </row>
    <row r="637" spans="1:19" x14ac:dyDescent="0.2">
      <c r="A637" s="11"/>
      <c r="B637" s="10"/>
      <c r="C637" s="7"/>
      <c r="D637" s="7"/>
      <c r="E637" s="7"/>
      <c r="F637" s="7"/>
      <c r="G637" s="7"/>
      <c r="H637" s="7"/>
      <c r="I637" s="9"/>
      <c r="J637" s="9"/>
      <c r="K637" s="7"/>
      <c r="L637" s="7"/>
      <c r="M637" s="7"/>
      <c r="N637" s="7"/>
      <c r="O637" s="7"/>
      <c r="P637" s="7"/>
      <c r="Q637" s="7"/>
      <c r="R637" s="7"/>
      <c r="S637" s="7"/>
    </row>
    <row r="638" spans="1:19" x14ac:dyDescent="0.2">
      <c r="A638" s="11"/>
      <c r="B638" s="10"/>
      <c r="C638" s="7"/>
      <c r="D638" s="7"/>
      <c r="E638" s="7"/>
      <c r="F638" s="7"/>
      <c r="G638" s="7"/>
      <c r="H638" s="7"/>
      <c r="I638" s="9"/>
      <c r="J638" s="9"/>
      <c r="K638" s="7"/>
      <c r="L638" s="7"/>
      <c r="M638" s="7"/>
      <c r="N638" s="7"/>
      <c r="O638" s="7"/>
      <c r="P638" s="7"/>
      <c r="Q638" s="7"/>
      <c r="R638" s="7"/>
      <c r="S638" s="7"/>
    </row>
    <row r="639" spans="1:19" x14ac:dyDescent="0.2">
      <c r="A639" s="11"/>
      <c r="B639" s="10"/>
      <c r="C639" s="7"/>
      <c r="D639" s="7"/>
      <c r="E639" s="7"/>
      <c r="F639" s="7"/>
      <c r="G639" s="7"/>
      <c r="H639" s="7"/>
      <c r="I639" s="9"/>
      <c r="J639" s="9"/>
      <c r="K639" s="7"/>
      <c r="L639" s="7"/>
      <c r="M639" s="7"/>
      <c r="N639" s="7"/>
      <c r="O639" s="7"/>
      <c r="P639" s="7"/>
      <c r="Q639" s="7"/>
      <c r="R639" s="7"/>
      <c r="S639" s="7"/>
    </row>
    <row r="640" spans="1:19" x14ac:dyDescent="0.2">
      <c r="A640" s="11"/>
      <c r="B640" s="10"/>
      <c r="C640" s="7"/>
      <c r="D640" s="7"/>
      <c r="E640" s="7"/>
      <c r="F640" s="7"/>
      <c r="G640" s="7"/>
      <c r="H640" s="7"/>
      <c r="I640" s="9"/>
      <c r="J640" s="9"/>
      <c r="K640" s="7"/>
      <c r="L640" s="7"/>
      <c r="M640" s="7"/>
      <c r="N640" s="7"/>
      <c r="O640" s="7"/>
      <c r="P640" s="7"/>
      <c r="Q640" s="7"/>
      <c r="R640" s="7"/>
      <c r="S640" s="7"/>
    </row>
    <row r="641" spans="1:19" x14ac:dyDescent="0.2">
      <c r="A641" s="11"/>
      <c r="B641" s="10"/>
      <c r="C641" s="7"/>
      <c r="D641" s="7"/>
      <c r="E641" s="7"/>
      <c r="F641" s="7"/>
      <c r="G641" s="7"/>
      <c r="H641" s="7"/>
      <c r="I641" s="9"/>
      <c r="J641" s="9"/>
      <c r="K641" s="7"/>
      <c r="L641" s="7"/>
      <c r="M641" s="7"/>
      <c r="N641" s="7"/>
      <c r="O641" s="7"/>
      <c r="P641" s="7"/>
      <c r="Q641" s="7"/>
      <c r="R641" s="7"/>
      <c r="S641" s="7"/>
    </row>
    <row r="642" spans="1:19" x14ac:dyDescent="0.2">
      <c r="A642" s="11"/>
      <c r="B642" s="10"/>
      <c r="C642" s="7"/>
      <c r="D642" s="7"/>
      <c r="E642" s="7"/>
      <c r="F642" s="7"/>
      <c r="G642" s="7"/>
      <c r="H642" s="7"/>
      <c r="I642" s="9"/>
      <c r="J642" s="9"/>
      <c r="K642" s="7"/>
      <c r="L642" s="7"/>
      <c r="M642" s="7"/>
      <c r="N642" s="7"/>
      <c r="O642" s="7"/>
      <c r="P642" s="7"/>
      <c r="Q642" s="7"/>
      <c r="R642" s="7"/>
      <c r="S642" s="7"/>
    </row>
    <row r="643" spans="1:19" x14ac:dyDescent="0.2">
      <c r="A643" s="11"/>
      <c r="B643" s="10"/>
      <c r="C643" s="7"/>
      <c r="D643" s="7"/>
      <c r="E643" s="7"/>
      <c r="F643" s="7"/>
      <c r="G643" s="7"/>
      <c r="H643" s="7"/>
      <c r="I643" s="9"/>
      <c r="J643" s="9"/>
      <c r="K643" s="7"/>
      <c r="L643" s="7"/>
      <c r="M643" s="7"/>
      <c r="N643" s="7"/>
      <c r="O643" s="7"/>
      <c r="P643" s="7"/>
      <c r="Q643" s="7"/>
      <c r="R643" s="7"/>
      <c r="S643" s="7"/>
    </row>
    <row r="644" spans="1:19" x14ac:dyDescent="0.2">
      <c r="A644" s="11"/>
      <c r="B644" s="10"/>
      <c r="C644" s="7"/>
      <c r="D644" s="7"/>
      <c r="E644" s="7"/>
      <c r="F644" s="7"/>
      <c r="G644" s="7"/>
      <c r="H644" s="7"/>
      <c r="I644" s="9"/>
      <c r="J644" s="9"/>
      <c r="K644" s="7"/>
      <c r="L644" s="7"/>
      <c r="M644" s="7"/>
      <c r="N644" s="7"/>
      <c r="O644" s="7"/>
      <c r="P644" s="7"/>
      <c r="Q644" s="7"/>
      <c r="R644" s="7"/>
      <c r="S644" s="7"/>
    </row>
    <row r="645" spans="1:19" x14ac:dyDescent="0.2">
      <c r="A645" s="11"/>
      <c r="B645" s="10"/>
      <c r="C645" s="7"/>
      <c r="D645" s="7"/>
      <c r="E645" s="7"/>
      <c r="F645" s="7"/>
      <c r="G645" s="7"/>
      <c r="H645" s="7"/>
      <c r="I645" s="9"/>
      <c r="J645" s="9"/>
      <c r="K645" s="7"/>
      <c r="L645" s="7"/>
      <c r="M645" s="7"/>
      <c r="N645" s="7"/>
      <c r="O645" s="7"/>
      <c r="P645" s="7"/>
      <c r="Q645" s="7"/>
      <c r="R645" s="7"/>
      <c r="S645" s="7"/>
    </row>
    <row r="646" spans="1:19" x14ac:dyDescent="0.2">
      <c r="A646" s="11"/>
      <c r="B646" s="10"/>
      <c r="C646" s="7"/>
      <c r="D646" s="7"/>
      <c r="E646" s="7"/>
      <c r="F646" s="7"/>
      <c r="G646" s="7"/>
      <c r="H646" s="7"/>
      <c r="I646" s="9"/>
      <c r="J646" s="9"/>
      <c r="K646" s="7"/>
      <c r="L646" s="7"/>
      <c r="M646" s="7"/>
      <c r="N646" s="7"/>
      <c r="O646" s="7"/>
      <c r="P646" s="7"/>
      <c r="Q646" s="7"/>
      <c r="R646" s="7"/>
      <c r="S646" s="7"/>
    </row>
    <row r="647" spans="1:19" x14ac:dyDescent="0.2">
      <c r="A647" s="11"/>
      <c r="B647" s="10"/>
      <c r="C647" s="7"/>
      <c r="D647" s="7"/>
      <c r="E647" s="7"/>
      <c r="F647" s="7"/>
      <c r="G647" s="7"/>
      <c r="H647" s="7"/>
      <c r="I647" s="9"/>
      <c r="J647" s="9"/>
      <c r="K647" s="7"/>
      <c r="L647" s="7"/>
      <c r="M647" s="7"/>
      <c r="N647" s="7"/>
      <c r="O647" s="7"/>
      <c r="P647" s="7"/>
      <c r="Q647" s="7"/>
      <c r="R647" s="7"/>
      <c r="S647" s="7"/>
    </row>
    <row r="648" spans="1:19" x14ac:dyDescent="0.2">
      <c r="A648" s="11"/>
      <c r="B648" s="10"/>
      <c r="C648" s="7"/>
      <c r="D648" s="7"/>
      <c r="E648" s="7"/>
      <c r="F648" s="7"/>
      <c r="G648" s="7"/>
      <c r="H648" s="7"/>
      <c r="I648" s="9"/>
      <c r="J648" s="9"/>
      <c r="K648" s="7"/>
      <c r="L648" s="7"/>
      <c r="M648" s="7"/>
      <c r="N648" s="7"/>
      <c r="O648" s="7"/>
      <c r="P648" s="7"/>
      <c r="Q648" s="7"/>
      <c r="R648" s="7"/>
      <c r="S648" s="7"/>
    </row>
    <row r="649" spans="1:19" x14ac:dyDescent="0.2">
      <c r="A649" s="11"/>
      <c r="B649" s="10"/>
      <c r="C649" s="7"/>
      <c r="D649" s="7"/>
      <c r="E649" s="7"/>
      <c r="F649" s="7"/>
      <c r="G649" s="7"/>
      <c r="H649" s="7"/>
      <c r="I649" s="9"/>
      <c r="J649" s="9"/>
      <c r="K649" s="7"/>
      <c r="L649" s="7"/>
      <c r="M649" s="7"/>
      <c r="N649" s="7"/>
      <c r="O649" s="7"/>
      <c r="P649" s="7"/>
      <c r="Q649" s="7"/>
      <c r="R649" s="7"/>
      <c r="S649" s="7"/>
    </row>
    <row r="650" spans="1:19" x14ac:dyDescent="0.2">
      <c r="A650" s="11"/>
      <c r="B650" s="10"/>
      <c r="C650" s="7"/>
      <c r="D650" s="7"/>
      <c r="E650" s="7"/>
      <c r="F650" s="7"/>
      <c r="G650" s="7"/>
      <c r="H650" s="7"/>
      <c r="I650" s="9"/>
      <c r="J650" s="9"/>
      <c r="K650" s="7"/>
      <c r="L650" s="7"/>
      <c r="M650" s="7"/>
      <c r="N650" s="7"/>
      <c r="O650" s="7"/>
      <c r="P650" s="7"/>
      <c r="Q650" s="7"/>
      <c r="R650" s="7"/>
      <c r="S650" s="7"/>
    </row>
    <row r="651" spans="1:19" x14ac:dyDescent="0.2">
      <c r="A651" s="11"/>
      <c r="B651" s="10"/>
      <c r="C651" s="7"/>
      <c r="D651" s="7"/>
      <c r="E651" s="7"/>
      <c r="F651" s="7"/>
      <c r="G651" s="7"/>
      <c r="H651" s="7"/>
      <c r="I651" s="9"/>
      <c r="J651" s="9"/>
      <c r="K651" s="7"/>
      <c r="L651" s="7"/>
      <c r="M651" s="7"/>
      <c r="N651" s="7"/>
      <c r="O651" s="7"/>
      <c r="P651" s="7"/>
      <c r="Q651" s="7"/>
      <c r="R651" s="7"/>
      <c r="S651" s="7"/>
    </row>
    <row r="652" spans="1:19" x14ac:dyDescent="0.2">
      <c r="A652" s="11"/>
      <c r="B652" s="10"/>
      <c r="C652" s="7"/>
      <c r="D652" s="7"/>
      <c r="E652" s="7"/>
      <c r="F652" s="7"/>
      <c r="G652" s="7"/>
      <c r="H652" s="7"/>
      <c r="I652" s="9"/>
      <c r="J652" s="9"/>
      <c r="K652" s="7"/>
      <c r="L652" s="7"/>
      <c r="M652" s="7"/>
      <c r="N652" s="7"/>
      <c r="O652" s="7"/>
      <c r="P652" s="7"/>
      <c r="Q652" s="7"/>
      <c r="R652" s="7"/>
      <c r="S652" s="7"/>
    </row>
    <row r="653" spans="1:19" x14ac:dyDescent="0.2">
      <c r="A653" s="11"/>
      <c r="B653" s="10"/>
      <c r="C653" s="7"/>
      <c r="D653" s="7"/>
      <c r="E653" s="7"/>
      <c r="F653" s="7"/>
      <c r="G653" s="7"/>
      <c r="H653" s="7"/>
      <c r="I653" s="9"/>
      <c r="J653" s="9"/>
      <c r="K653" s="7"/>
      <c r="L653" s="7"/>
      <c r="M653" s="7"/>
      <c r="N653" s="7"/>
      <c r="O653" s="7"/>
      <c r="P653" s="7"/>
      <c r="Q653" s="7"/>
      <c r="R653" s="7"/>
      <c r="S653" s="7"/>
    </row>
    <row r="654" spans="1:19" x14ac:dyDescent="0.2">
      <c r="A654" s="11"/>
      <c r="B654" s="10"/>
      <c r="C654" s="7"/>
      <c r="D654" s="7"/>
      <c r="E654" s="7"/>
      <c r="F654" s="7"/>
      <c r="G654" s="7"/>
      <c r="H654" s="7"/>
      <c r="I654" s="9"/>
      <c r="J654" s="9"/>
      <c r="K654" s="7"/>
      <c r="L654" s="7"/>
      <c r="M654" s="7"/>
      <c r="N654" s="7"/>
      <c r="O654" s="7"/>
      <c r="P654" s="7"/>
      <c r="Q654" s="7"/>
      <c r="R654" s="7"/>
      <c r="S654" s="7"/>
    </row>
    <row r="655" spans="1:19" x14ac:dyDescent="0.2">
      <c r="A655" s="11"/>
      <c r="B655" s="10"/>
      <c r="C655" s="7"/>
      <c r="D655" s="7"/>
      <c r="E655" s="7"/>
      <c r="F655" s="7"/>
      <c r="G655" s="7"/>
      <c r="H655" s="7"/>
      <c r="I655" s="9"/>
      <c r="J655" s="9"/>
      <c r="K655" s="7"/>
      <c r="L655" s="7"/>
      <c r="M655" s="7"/>
      <c r="N655" s="7"/>
      <c r="O655" s="7"/>
      <c r="P655" s="7"/>
      <c r="Q655" s="7"/>
      <c r="R655" s="7"/>
      <c r="S655" s="7"/>
    </row>
    <row r="656" spans="1:19" x14ac:dyDescent="0.2">
      <c r="A656" s="11"/>
      <c r="B656" s="10"/>
      <c r="C656" s="7"/>
      <c r="D656" s="7"/>
      <c r="E656" s="7"/>
      <c r="F656" s="7"/>
      <c r="G656" s="7"/>
      <c r="H656" s="7"/>
      <c r="I656" s="9"/>
      <c r="J656" s="9"/>
      <c r="K656" s="7"/>
      <c r="L656" s="7"/>
      <c r="M656" s="7"/>
      <c r="N656" s="7"/>
      <c r="O656" s="7"/>
      <c r="P656" s="7"/>
      <c r="Q656" s="7"/>
      <c r="R656" s="7"/>
      <c r="S656" s="7"/>
    </row>
    <row r="657" spans="1:19" x14ac:dyDescent="0.2">
      <c r="A657" s="11"/>
      <c r="B657" s="10"/>
      <c r="C657" s="7"/>
      <c r="D657" s="7"/>
      <c r="E657" s="7"/>
      <c r="F657" s="7"/>
      <c r="G657" s="7"/>
      <c r="H657" s="7"/>
      <c r="I657" s="9"/>
      <c r="J657" s="9"/>
      <c r="K657" s="7"/>
      <c r="L657" s="7"/>
      <c r="M657" s="7"/>
      <c r="N657" s="7"/>
      <c r="O657" s="7"/>
      <c r="P657" s="7"/>
      <c r="Q657" s="7"/>
      <c r="R657" s="7"/>
      <c r="S657" s="7"/>
    </row>
    <row r="658" spans="1:19" x14ac:dyDescent="0.2">
      <c r="A658" s="11"/>
      <c r="B658" s="10"/>
      <c r="C658" s="7"/>
      <c r="D658" s="7"/>
      <c r="E658" s="7"/>
      <c r="F658" s="7"/>
      <c r="G658" s="7"/>
      <c r="H658" s="7"/>
      <c r="I658" s="9"/>
      <c r="J658" s="9"/>
      <c r="K658" s="7"/>
      <c r="L658" s="7"/>
      <c r="M658" s="7"/>
      <c r="N658" s="7"/>
      <c r="O658" s="7"/>
      <c r="P658" s="7"/>
      <c r="Q658" s="7"/>
      <c r="R658" s="7"/>
      <c r="S658" s="7"/>
    </row>
    <row r="659" spans="1:19" x14ac:dyDescent="0.2">
      <c r="A659" s="11"/>
      <c r="B659" s="10"/>
      <c r="C659" s="7"/>
      <c r="D659" s="7"/>
      <c r="E659" s="7"/>
      <c r="F659" s="7"/>
      <c r="G659" s="7"/>
      <c r="H659" s="7"/>
      <c r="I659" s="9"/>
      <c r="J659" s="9"/>
      <c r="K659" s="7"/>
      <c r="L659" s="7"/>
      <c r="M659" s="7"/>
      <c r="N659" s="7"/>
      <c r="O659" s="7"/>
      <c r="P659" s="7"/>
      <c r="Q659" s="7"/>
      <c r="R659" s="7"/>
      <c r="S659" s="7"/>
    </row>
    <row r="660" spans="1:19" x14ac:dyDescent="0.2">
      <c r="A660" s="11"/>
      <c r="B660" s="10"/>
      <c r="C660" s="7"/>
      <c r="D660" s="7"/>
      <c r="E660" s="7"/>
      <c r="F660" s="7"/>
      <c r="G660" s="7"/>
      <c r="H660" s="7"/>
      <c r="I660" s="9"/>
      <c r="J660" s="9"/>
      <c r="K660" s="7"/>
      <c r="L660" s="7"/>
      <c r="M660" s="7"/>
      <c r="N660" s="7"/>
      <c r="O660" s="7"/>
      <c r="P660" s="7"/>
      <c r="Q660" s="7"/>
      <c r="R660" s="7"/>
      <c r="S660" s="7"/>
    </row>
    <row r="661" spans="1:19" x14ac:dyDescent="0.2">
      <c r="A661" s="11"/>
      <c r="B661" s="10"/>
      <c r="C661" s="7"/>
      <c r="D661" s="7"/>
      <c r="E661" s="7"/>
      <c r="F661" s="7"/>
      <c r="G661" s="7"/>
      <c r="H661" s="7"/>
      <c r="I661" s="9"/>
      <c r="J661" s="9"/>
      <c r="K661" s="7"/>
      <c r="L661" s="7"/>
      <c r="M661" s="7"/>
      <c r="N661" s="7"/>
      <c r="O661" s="7"/>
      <c r="P661" s="7"/>
      <c r="Q661" s="7"/>
      <c r="R661" s="7"/>
      <c r="S661" s="7"/>
    </row>
    <row r="662" spans="1:19" x14ac:dyDescent="0.2">
      <c r="A662" s="11"/>
      <c r="B662" s="10"/>
      <c r="C662" s="7"/>
      <c r="D662" s="7"/>
      <c r="E662" s="7"/>
      <c r="F662" s="7"/>
      <c r="G662" s="7"/>
      <c r="H662" s="7"/>
      <c r="I662" s="9"/>
      <c r="J662" s="9"/>
      <c r="K662" s="7"/>
      <c r="L662" s="7"/>
      <c r="M662" s="7"/>
      <c r="N662" s="7"/>
      <c r="O662" s="7"/>
      <c r="P662" s="7"/>
      <c r="Q662" s="7"/>
      <c r="R662" s="7"/>
      <c r="S662" s="7"/>
    </row>
    <row r="663" spans="1:19" x14ac:dyDescent="0.2">
      <c r="A663" s="11"/>
      <c r="B663" s="10"/>
      <c r="C663" s="7"/>
      <c r="D663" s="7"/>
      <c r="E663" s="7"/>
      <c r="F663" s="7"/>
      <c r="G663" s="7"/>
      <c r="H663" s="7"/>
      <c r="I663" s="9"/>
      <c r="J663" s="9"/>
      <c r="K663" s="7"/>
      <c r="L663" s="7"/>
      <c r="M663" s="7"/>
      <c r="N663" s="7"/>
      <c r="O663" s="7"/>
      <c r="P663" s="7"/>
      <c r="Q663" s="7"/>
      <c r="R663" s="7"/>
      <c r="S663" s="7"/>
    </row>
    <row r="664" spans="1:19" x14ac:dyDescent="0.2">
      <c r="A664" s="11"/>
      <c r="B664" s="10"/>
      <c r="C664" s="7"/>
      <c r="D664" s="7"/>
      <c r="E664" s="7"/>
      <c r="F664" s="7"/>
      <c r="G664" s="7"/>
      <c r="H664" s="7"/>
      <c r="I664" s="9"/>
      <c r="J664" s="9"/>
      <c r="K664" s="7"/>
      <c r="L664" s="7"/>
      <c r="M664" s="7"/>
      <c r="N664" s="7"/>
      <c r="O664" s="7"/>
      <c r="P664" s="7"/>
      <c r="Q664" s="7"/>
      <c r="R664" s="7"/>
      <c r="S664" s="7"/>
    </row>
    <row r="665" spans="1:19" x14ac:dyDescent="0.2">
      <c r="A665" s="11"/>
      <c r="B665" s="10"/>
      <c r="C665" s="7"/>
      <c r="D665" s="7"/>
      <c r="E665" s="7"/>
      <c r="F665" s="7"/>
      <c r="G665" s="7"/>
      <c r="H665" s="7"/>
      <c r="I665" s="9"/>
      <c r="J665" s="9"/>
      <c r="K665" s="7"/>
      <c r="L665" s="7"/>
      <c r="M665" s="7"/>
      <c r="N665" s="7"/>
      <c r="O665" s="7"/>
      <c r="P665" s="7"/>
      <c r="Q665" s="7"/>
      <c r="R665" s="7"/>
      <c r="S665" s="7"/>
    </row>
    <row r="666" spans="1:19" x14ac:dyDescent="0.2">
      <c r="A666" s="11"/>
      <c r="B666" s="10"/>
      <c r="C666" s="7"/>
      <c r="D666" s="7"/>
      <c r="E666" s="7"/>
      <c r="F666" s="7"/>
      <c r="G666" s="7"/>
      <c r="H666" s="7"/>
      <c r="I666" s="9"/>
      <c r="J666" s="9"/>
      <c r="K666" s="7"/>
      <c r="L666" s="7"/>
      <c r="M666" s="7"/>
      <c r="N666" s="7"/>
      <c r="O666" s="7"/>
      <c r="P666" s="7"/>
      <c r="Q666" s="7"/>
      <c r="R666" s="7"/>
      <c r="S666" s="7"/>
    </row>
    <row r="667" spans="1:19" x14ac:dyDescent="0.2">
      <c r="A667" s="11"/>
      <c r="B667" s="10"/>
      <c r="C667" s="7"/>
      <c r="D667" s="7"/>
      <c r="E667" s="7"/>
      <c r="F667" s="7"/>
      <c r="G667" s="7"/>
      <c r="H667" s="7"/>
      <c r="I667" s="9"/>
      <c r="J667" s="9"/>
      <c r="K667" s="7"/>
      <c r="L667" s="7"/>
      <c r="M667" s="7"/>
      <c r="N667" s="7"/>
      <c r="O667" s="7"/>
      <c r="P667" s="7"/>
      <c r="Q667" s="7"/>
      <c r="R667" s="7"/>
      <c r="S667" s="7"/>
    </row>
    <row r="668" spans="1:19" x14ac:dyDescent="0.2">
      <c r="A668" s="11"/>
      <c r="B668" s="10"/>
      <c r="C668" s="7"/>
      <c r="D668" s="7"/>
      <c r="E668" s="7"/>
      <c r="F668" s="7"/>
      <c r="G668" s="7"/>
      <c r="H668" s="7"/>
      <c r="I668" s="9"/>
      <c r="J668" s="9"/>
      <c r="K668" s="7"/>
      <c r="L668" s="7"/>
      <c r="M668" s="7"/>
      <c r="N668" s="7"/>
      <c r="O668" s="7"/>
      <c r="P668" s="7"/>
      <c r="Q668" s="7"/>
      <c r="R668" s="7"/>
      <c r="S668" s="7"/>
    </row>
    <row r="669" spans="1:19" x14ac:dyDescent="0.2">
      <c r="A669" s="11"/>
      <c r="B669" s="10"/>
      <c r="C669" s="7"/>
      <c r="D669" s="7"/>
      <c r="E669" s="7"/>
      <c r="F669" s="7"/>
      <c r="G669" s="7"/>
      <c r="H669" s="7"/>
      <c r="I669" s="9"/>
      <c r="J669" s="9"/>
      <c r="K669" s="7"/>
      <c r="L669" s="7"/>
      <c r="M669" s="7"/>
      <c r="N669" s="7"/>
      <c r="O669" s="7"/>
      <c r="P669" s="7"/>
      <c r="Q669" s="7"/>
      <c r="R669" s="7"/>
      <c r="S669" s="7"/>
    </row>
    <row r="670" spans="1:19" x14ac:dyDescent="0.2">
      <c r="A670" s="11"/>
      <c r="B670" s="10"/>
      <c r="C670" s="7"/>
      <c r="D670" s="7"/>
      <c r="E670" s="7"/>
      <c r="F670" s="7"/>
      <c r="G670" s="7"/>
      <c r="H670" s="7"/>
      <c r="I670" s="9"/>
      <c r="J670" s="9"/>
      <c r="K670" s="7"/>
      <c r="L670" s="7"/>
      <c r="M670" s="7"/>
      <c r="N670" s="7"/>
      <c r="O670" s="7"/>
      <c r="P670" s="7"/>
      <c r="Q670" s="7"/>
      <c r="R670" s="7"/>
      <c r="S670" s="7"/>
    </row>
    <row r="671" spans="1:19" x14ac:dyDescent="0.2">
      <c r="A671" s="11"/>
      <c r="B671" s="10"/>
      <c r="C671" s="7"/>
      <c r="D671" s="7"/>
      <c r="E671" s="7"/>
      <c r="F671" s="7"/>
      <c r="G671" s="7"/>
      <c r="H671" s="7"/>
      <c r="I671" s="9"/>
      <c r="J671" s="9"/>
      <c r="K671" s="7"/>
      <c r="L671" s="7"/>
      <c r="M671" s="7"/>
      <c r="N671" s="7"/>
      <c r="O671" s="7"/>
      <c r="P671" s="7"/>
      <c r="Q671" s="7"/>
      <c r="R671" s="7"/>
      <c r="S671" s="7"/>
    </row>
    <row r="672" spans="1:19" x14ac:dyDescent="0.2">
      <c r="A672" s="11"/>
      <c r="B672" s="10"/>
      <c r="C672" s="7"/>
      <c r="D672" s="7"/>
      <c r="E672" s="7"/>
      <c r="F672" s="7"/>
      <c r="G672" s="7"/>
      <c r="H672" s="7"/>
      <c r="I672" s="9"/>
      <c r="J672" s="9"/>
      <c r="K672" s="7"/>
      <c r="L672" s="7"/>
      <c r="M672" s="7"/>
      <c r="N672" s="7"/>
      <c r="O672" s="7"/>
      <c r="P672" s="7"/>
      <c r="Q672" s="7"/>
      <c r="R672" s="7"/>
      <c r="S672" s="7"/>
    </row>
    <row r="673" spans="1:19" x14ac:dyDescent="0.2">
      <c r="A673" s="11"/>
      <c r="B673" s="10"/>
      <c r="C673" s="7"/>
      <c r="D673" s="7"/>
      <c r="E673" s="7"/>
      <c r="F673" s="7"/>
      <c r="G673" s="7"/>
      <c r="H673" s="7"/>
      <c r="I673" s="9"/>
      <c r="J673" s="9"/>
      <c r="K673" s="7"/>
      <c r="L673" s="7"/>
      <c r="M673" s="7"/>
      <c r="N673" s="7"/>
      <c r="O673" s="7"/>
      <c r="P673" s="7"/>
      <c r="Q673" s="7"/>
      <c r="R673" s="7"/>
      <c r="S673" s="7"/>
    </row>
    <row r="674" spans="1:19" x14ac:dyDescent="0.2">
      <c r="A674" s="11"/>
      <c r="B674" s="10"/>
      <c r="C674" s="7"/>
      <c r="D674" s="7"/>
      <c r="E674" s="7"/>
      <c r="F674" s="7"/>
      <c r="G674" s="7"/>
      <c r="H674" s="7"/>
      <c r="I674" s="9"/>
      <c r="J674" s="9"/>
      <c r="K674" s="7"/>
      <c r="L674" s="7"/>
      <c r="M674" s="7"/>
      <c r="N674" s="7"/>
      <c r="O674" s="7"/>
      <c r="P674" s="7"/>
      <c r="Q674" s="7"/>
      <c r="R674" s="7"/>
      <c r="S674" s="7"/>
    </row>
    <row r="675" spans="1:19" x14ac:dyDescent="0.2">
      <c r="A675" s="11"/>
      <c r="B675" s="10"/>
      <c r="C675" s="7"/>
      <c r="D675" s="7"/>
      <c r="E675" s="7"/>
      <c r="F675" s="7"/>
      <c r="G675" s="7"/>
      <c r="H675" s="7"/>
      <c r="I675" s="9"/>
      <c r="J675" s="9"/>
      <c r="K675" s="7"/>
      <c r="L675" s="7"/>
      <c r="M675" s="7"/>
      <c r="N675" s="7"/>
      <c r="O675" s="7"/>
      <c r="P675" s="7"/>
      <c r="Q675" s="7"/>
      <c r="R675" s="7"/>
      <c r="S675" s="7"/>
    </row>
    <row r="676" spans="1:19" x14ac:dyDescent="0.2">
      <c r="A676" s="11"/>
      <c r="B676" s="10"/>
      <c r="C676" s="7"/>
      <c r="D676" s="7"/>
      <c r="E676" s="7"/>
      <c r="F676" s="7"/>
      <c r="G676" s="7"/>
      <c r="H676" s="7"/>
      <c r="I676" s="9"/>
      <c r="J676" s="9"/>
      <c r="K676" s="7"/>
      <c r="L676" s="7"/>
      <c r="M676" s="7"/>
      <c r="N676" s="7"/>
      <c r="O676" s="7"/>
      <c r="P676" s="7"/>
      <c r="Q676" s="7"/>
      <c r="R676" s="7"/>
      <c r="S676" s="7"/>
    </row>
    <row r="677" spans="1:19" x14ac:dyDescent="0.2">
      <c r="A677" s="11"/>
      <c r="B677" s="10"/>
      <c r="C677" s="7"/>
      <c r="D677" s="7"/>
      <c r="E677" s="7"/>
      <c r="F677" s="7"/>
      <c r="G677" s="7"/>
      <c r="H677" s="7"/>
      <c r="I677" s="9"/>
      <c r="J677" s="9"/>
      <c r="K677" s="7"/>
      <c r="L677" s="7"/>
      <c r="M677" s="7"/>
      <c r="N677" s="7"/>
      <c r="O677" s="7"/>
      <c r="P677" s="7"/>
      <c r="Q677" s="7"/>
      <c r="R677" s="7"/>
      <c r="S677" s="7"/>
    </row>
    <row r="678" spans="1:19" x14ac:dyDescent="0.2">
      <c r="A678" s="11"/>
      <c r="B678" s="10"/>
      <c r="C678" s="7"/>
      <c r="D678" s="7"/>
      <c r="E678" s="7"/>
      <c r="F678" s="7"/>
      <c r="G678" s="7"/>
      <c r="H678" s="7"/>
      <c r="I678" s="9"/>
      <c r="J678" s="9"/>
      <c r="K678" s="7"/>
      <c r="L678" s="7"/>
      <c r="M678" s="7"/>
      <c r="N678" s="7"/>
      <c r="O678" s="7"/>
      <c r="P678" s="7"/>
      <c r="Q678" s="7"/>
      <c r="R678" s="7"/>
      <c r="S678" s="7"/>
    </row>
    <row r="679" spans="1:19" x14ac:dyDescent="0.2">
      <c r="A679" s="11"/>
      <c r="B679" s="10"/>
      <c r="C679" s="7"/>
      <c r="D679" s="7"/>
      <c r="E679" s="7"/>
      <c r="F679" s="7"/>
      <c r="G679" s="7"/>
      <c r="H679" s="7"/>
      <c r="I679" s="9"/>
      <c r="J679" s="9"/>
      <c r="K679" s="7"/>
      <c r="L679" s="7"/>
      <c r="M679" s="7"/>
      <c r="N679" s="7"/>
      <c r="O679" s="7"/>
      <c r="P679" s="7"/>
      <c r="Q679" s="7"/>
      <c r="R679" s="7"/>
      <c r="S679" s="7"/>
    </row>
    <row r="680" spans="1:19" x14ac:dyDescent="0.2">
      <c r="A680" s="11"/>
      <c r="B680" s="10"/>
      <c r="C680" s="7"/>
      <c r="D680" s="7"/>
      <c r="E680" s="7"/>
      <c r="F680" s="7"/>
      <c r="G680" s="7"/>
      <c r="H680" s="7"/>
      <c r="I680" s="9"/>
      <c r="J680" s="9"/>
      <c r="K680" s="7"/>
      <c r="L680" s="7"/>
      <c r="M680" s="7"/>
      <c r="N680" s="7"/>
      <c r="O680" s="7"/>
      <c r="P680" s="7"/>
      <c r="Q680" s="7"/>
      <c r="R680" s="7"/>
      <c r="S680" s="7"/>
    </row>
    <row r="681" spans="1:19" x14ac:dyDescent="0.2">
      <c r="A681" s="11"/>
      <c r="B681" s="10"/>
      <c r="C681" s="7"/>
      <c r="D681" s="7"/>
      <c r="E681" s="7"/>
      <c r="F681" s="7"/>
      <c r="G681" s="7"/>
      <c r="H681" s="7"/>
      <c r="I681" s="9"/>
      <c r="J681" s="9"/>
      <c r="K681" s="7"/>
      <c r="L681" s="7"/>
      <c r="M681" s="7"/>
      <c r="N681" s="7"/>
      <c r="O681" s="7"/>
      <c r="P681" s="7"/>
      <c r="Q681" s="7"/>
      <c r="R681" s="7"/>
      <c r="S681" s="7"/>
    </row>
    <row r="682" spans="1:19" x14ac:dyDescent="0.2">
      <c r="A682" s="11"/>
      <c r="B682" s="10"/>
      <c r="C682" s="7"/>
      <c r="D682" s="7"/>
      <c r="E682" s="7"/>
      <c r="F682" s="7"/>
      <c r="G682" s="7"/>
      <c r="H682" s="7"/>
      <c r="I682" s="9"/>
      <c r="J682" s="9"/>
      <c r="K682" s="7"/>
      <c r="L682" s="7"/>
      <c r="M682" s="7"/>
      <c r="N682" s="7"/>
      <c r="O682" s="7"/>
      <c r="P682" s="7"/>
      <c r="Q682" s="7"/>
      <c r="R682" s="7"/>
      <c r="S682" s="7"/>
    </row>
    <row r="683" spans="1:19" x14ac:dyDescent="0.2">
      <c r="A683" s="11"/>
      <c r="B683" s="10"/>
      <c r="C683" s="7"/>
      <c r="D683" s="7"/>
      <c r="E683" s="7"/>
      <c r="F683" s="7"/>
      <c r="G683" s="7"/>
      <c r="H683" s="7"/>
      <c r="I683" s="9"/>
      <c r="J683" s="9"/>
      <c r="K683" s="7"/>
      <c r="L683" s="7"/>
      <c r="M683" s="7"/>
      <c r="N683" s="7"/>
      <c r="O683" s="7"/>
      <c r="P683" s="7"/>
      <c r="Q683" s="7"/>
      <c r="R683" s="7"/>
      <c r="S683" s="7"/>
    </row>
    <row r="684" spans="1:19" x14ac:dyDescent="0.2">
      <c r="A684" s="11"/>
      <c r="B684" s="10"/>
      <c r="C684" s="7"/>
      <c r="D684" s="7"/>
      <c r="E684" s="7"/>
      <c r="F684" s="7"/>
      <c r="G684" s="7"/>
      <c r="H684" s="7"/>
      <c r="I684" s="9"/>
      <c r="J684" s="9"/>
      <c r="K684" s="7"/>
      <c r="L684" s="7"/>
      <c r="M684" s="7"/>
      <c r="N684" s="7"/>
      <c r="O684" s="7"/>
      <c r="P684" s="7"/>
      <c r="Q684" s="7"/>
      <c r="R684" s="7"/>
      <c r="S684" s="7"/>
    </row>
    <row r="685" spans="1:19" x14ac:dyDescent="0.2">
      <c r="A685" s="11"/>
      <c r="B685" s="10"/>
      <c r="C685" s="7"/>
      <c r="D685" s="7"/>
      <c r="E685" s="7"/>
      <c r="F685" s="7"/>
      <c r="G685" s="7"/>
      <c r="H685" s="7"/>
      <c r="I685" s="9"/>
      <c r="J685" s="9"/>
      <c r="K685" s="7"/>
      <c r="L685" s="7"/>
      <c r="M685" s="7"/>
      <c r="N685" s="7"/>
      <c r="O685" s="7"/>
      <c r="P685" s="7"/>
      <c r="Q685" s="7"/>
      <c r="R685" s="7"/>
      <c r="S685" s="7"/>
    </row>
    <row r="686" spans="1:19" x14ac:dyDescent="0.2">
      <c r="A686" s="11"/>
      <c r="B686" s="10"/>
      <c r="C686" s="7"/>
      <c r="D686" s="7"/>
      <c r="E686" s="7"/>
      <c r="F686" s="7"/>
      <c r="G686" s="7"/>
      <c r="H686" s="7"/>
      <c r="I686" s="9"/>
      <c r="J686" s="9"/>
      <c r="K686" s="7"/>
      <c r="L686" s="7"/>
      <c r="M686" s="7"/>
      <c r="N686" s="7"/>
      <c r="O686" s="7"/>
      <c r="P686" s="7"/>
      <c r="Q686" s="7"/>
      <c r="R686" s="7"/>
      <c r="S686" s="7"/>
    </row>
    <row r="687" spans="1:19" x14ac:dyDescent="0.2">
      <c r="A687" s="11"/>
      <c r="B687" s="10"/>
      <c r="C687" s="7"/>
      <c r="D687" s="7"/>
      <c r="E687" s="7"/>
      <c r="F687" s="7"/>
      <c r="G687" s="7"/>
      <c r="H687" s="7"/>
      <c r="I687" s="9"/>
      <c r="J687" s="9"/>
      <c r="K687" s="7"/>
      <c r="L687" s="7"/>
      <c r="M687" s="7"/>
      <c r="N687" s="7"/>
      <c r="O687" s="7"/>
      <c r="P687" s="7"/>
      <c r="Q687" s="7"/>
      <c r="R687" s="7"/>
      <c r="S687" s="7"/>
    </row>
    <row r="688" spans="1:19" x14ac:dyDescent="0.2">
      <c r="A688" s="11"/>
      <c r="B688" s="10"/>
      <c r="C688" s="7"/>
      <c r="D688" s="7"/>
      <c r="E688" s="7"/>
      <c r="F688" s="7"/>
      <c r="G688" s="7"/>
      <c r="H688" s="7"/>
      <c r="I688" s="9"/>
      <c r="J688" s="9"/>
      <c r="K688" s="7"/>
      <c r="L688" s="7"/>
      <c r="M688" s="7"/>
      <c r="N688" s="7"/>
      <c r="O688" s="7"/>
      <c r="P688" s="7"/>
      <c r="Q688" s="7"/>
      <c r="R688" s="7"/>
      <c r="S688" s="7"/>
    </row>
    <row r="689" spans="1:19" x14ac:dyDescent="0.2">
      <c r="A689" s="11"/>
      <c r="B689" s="10"/>
      <c r="C689" s="7"/>
      <c r="D689" s="7"/>
      <c r="E689" s="7"/>
      <c r="F689" s="7"/>
      <c r="G689" s="7"/>
      <c r="H689" s="7"/>
      <c r="I689" s="9"/>
      <c r="J689" s="9"/>
      <c r="K689" s="7"/>
      <c r="L689" s="7"/>
      <c r="M689" s="7"/>
      <c r="N689" s="7"/>
      <c r="O689" s="7"/>
      <c r="P689" s="7"/>
      <c r="Q689" s="7"/>
      <c r="R689" s="7"/>
      <c r="S689" s="7"/>
    </row>
    <row r="690" spans="1:19" x14ac:dyDescent="0.2">
      <c r="A690" s="11"/>
      <c r="B690" s="10"/>
      <c r="C690" s="7"/>
      <c r="D690" s="7"/>
      <c r="E690" s="7"/>
      <c r="F690" s="7"/>
      <c r="G690" s="7"/>
      <c r="H690" s="7"/>
      <c r="I690" s="9"/>
      <c r="J690" s="9"/>
      <c r="K690" s="7"/>
      <c r="L690" s="7"/>
      <c r="M690" s="7"/>
      <c r="N690" s="7"/>
      <c r="O690" s="7"/>
      <c r="P690" s="7"/>
      <c r="Q690" s="7"/>
      <c r="R690" s="7"/>
      <c r="S690" s="7"/>
    </row>
    <row r="691" spans="1:19" x14ac:dyDescent="0.2">
      <c r="A691" s="11"/>
      <c r="B691" s="10"/>
      <c r="C691" s="7"/>
      <c r="D691" s="7"/>
      <c r="E691" s="7"/>
      <c r="F691" s="7"/>
      <c r="G691" s="7"/>
      <c r="H691" s="7"/>
      <c r="I691" s="9"/>
      <c r="J691" s="9"/>
      <c r="K691" s="7"/>
      <c r="L691" s="7"/>
      <c r="M691" s="7"/>
      <c r="N691" s="7"/>
      <c r="O691" s="7"/>
      <c r="P691" s="7"/>
      <c r="Q691" s="7"/>
      <c r="R691" s="7"/>
      <c r="S691" s="7"/>
    </row>
    <row r="692" spans="1:19" x14ac:dyDescent="0.2">
      <c r="A692" s="11"/>
      <c r="B692" s="10"/>
      <c r="C692" s="7"/>
      <c r="D692" s="7"/>
      <c r="E692" s="7"/>
      <c r="F692" s="7"/>
      <c r="G692" s="7"/>
      <c r="H692" s="7"/>
      <c r="I692" s="9"/>
      <c r="J692" s="9"/>
      <c r="K692" s="7"/>
      <c r="L692" s="7"/>
      <c r="M692" s="7"/>
      <c r="N692" s="7"/>
      <c r="O692" s="7"/>
      <c r="P692" s="7"/>
      <c r="Q692" s="7"/>
      <c r="R692" s="7"/>
      <c r="S692" s="7"/>
    </row>
    <row r="693" spans="1:19" x14ac:dyDescent="0.2">
      <c r="A693" s="11"/>
      <c r="B693" s="10"/>
      <c r="C693" s="7"/>
      <c r="D693" s="7"/>
      <c r="E693" s="7"/>
      <c r="F693" s="7"/>
      <c r="G693" s="7"/>
      <c r="H693" s="7"/>
      <c r="I693" s="9"/>
      <c r="J693" s="9"/>
      <c r="K693" s="7"/>
      <c r="L693" s="7"/>
      <c r="M693" s="7"/>
      <c r="N693" s="7"/>
      <c r="O693" s="7"/>
      <c r="P693" s="7"/>
      <c r="Q693" s="7"/>
      <c r="R693" s="7"/>
      <c r="S693" s="7"/>
    </row>
    <row r="694" spans="1:19" x14ac:dyDescent="0.2">
      <c r="A694" s="11"/>
      <c r="B694" s="10"/>
      <c r="C694" s="7"/>
      <c r="D694" s="7"/>
      <c r="E694" s="7"/>
      <c r="F694" s="7"/>
      <c r="G694" s="7"/>
      <c r="H694" s="7"/>
      <c r="I694" s="9"/>
      <c r="J694" s="9"/>
      <c r="K694" s="7"/>
      <c r="L694" s="7"/>
      <c r="M694" s="7"/>
      <c r="N694" s="7"/>
      <c r="O694" s="7"/>
      <c r="P694" s="7"/>
      <c r="Q694" s="7"/>
      <c r="R694" s="7"/>
      <c r="S694" s="7"/>
    </row>
    <row r="695" spans="1:19" x14ac:dyDescent="0.2">
      <c r="A695" s="11"/>
      <c r="B695" s="10"/>
      <c r="C695" s="7"/>
      <c r="D695" s="7"/>
      <c r="E695" s="7"/>
      <c r="F695" s="7"/>
      <c r="G695" s="7"/>
      <c r="H695" s="7"/>
      <c r="I695" s="9"/>
      <c r="J695" s="9"/>
      <c r="K695" s="7"/>
      <c r="L695" s="7"/>
      <c r="M695" s="7"/>
      <c r="N695" s="7"/>
      <c r="O695" s="7"/>
      <c r="P695" s="7"/>
      <c r="Q695" s="7"/>
      <c r="R695" s="7"/>
      <c r="S695" s="7"/>
    </row>
    <row r="696" spans="1:19" x14ac:dyDescent="0.2">
      <c r="A696" s="11"/>
      <c r="B696" s="10"/>
      <c r="C696" s="7"/>
      <c r="D696" s="7"/>
      <c r="E696" s="7"/>
      <c r="F696" s="7"/>
      <c r="G696" s="7"/>
      <c r="H696" s="7"/>
      <c r="I696" s="9"/>
      <c r="J696" s="9"/>
      <c r="K696" s="7"/>
      <c r="L696" s="7"/>
      <c r="M696" s="7"/>
      <c r="N696" s="7"/>
      <c r="O696" s="7"/>
      <c r="P696" s="7"/>
      <c r="Q696" s="7"/>
      <c r="R696" s="7"/>
      <c r="S696" s="7"/>
    </row>
    <row r="697" spans="1:19" x14ac:dyDescent="0.2">
      <c r="A697" s="11"/>
      <c r="B697" s="10"/>
      <c r="C697" s="7"/>
      <c r="D697" s="7"/>
      <c r="E697" s="7"/>
      <c r="F697" s="7"/>
      <c r="G697" s="7"/>
      <c r="H697" s="7"/>
      <c r="I697" s="9"/>
      <c r="J697" s="9"/>
      <c r="K697" s="7"/>
      <c r="L697" s="7"/>
      <c r="M697" s="7"/>
      <c r="N697" s="7"/>
      <c r="O697" s="7"/>
      <c r="P697" s="7"/>
      <c r="Q697" s="7"/>
      <c r="R697" s="7"/>
      <c r="S697" s="7"/>
    </row>
    <row r="698" spans="1:19" x14ac:dyDescent="0.2">
      <c r="A698" s="11"/>
      <c r="B698" s="10"/>
      <c r="C698" s="7"/>
      <c r="D698" s="7"/>
      <c r="E698" s="7"/>
      <c r="F698" s="7"/>
      <c r="G698" s="7"/>
      <c r="H698" s="7"/>
      <c r="I698" s="9"/>
      <c r="J698" s="9"/>
      <c r="K698" s="7"/>
      <c r="L698" s="7"/>
      <c r="M698" s="7"/>
      <c r="N698" s="7"/>
      <c r="O698" s="7"/>
      <c r="P698" s="7"/>
      <c r="Q698" s="7"/>
      <c r="R698" s="7"/>
      <c r="S698" s="7"/>
    </row>
    <row r="699" spans="1:19" x14ac:dyDescent="0.2">
      <c r="A699" s="11"/>
      <c r="B699" s="10"/>
      <c r="C699" s="7"/>
      <c r="D699" s="7"/>
      <c r="E699" s="7"/>
      <c r="F699" s="7"/>
      <c r="G699" s="7"/>
      <c r="H699" s="7"/>
      <c r="I699" s="9"/>
      <c r="J699" s="9"/>
      <c r="K699" s="7"/>
      <c r="L699" s="7"/>
      <c r="M699" s="7"/>
      <c r="N699" s="7"/>
      <c r="O699" s="7"/>
      <c r="P699" s="7"/>
      <c r="Q699" s="7"/>
      <c r="R699" s="7"/>
      <c r="S699" s="7"/>
    </row>
    <row r="700" spans="1:19" x14ac:dyDescent="0.2">
      <c r="A700" s="11"/>
      <c r="B700" s="10"/>
      <c r="C700" s="7"/>
      <c r="D700" s="7"/>
      <c r="E700" s="7"/>
      <c r="F700" s="7"/>
      <c r="G700" s="7"/>
      <c r="H700" s="7"/>
      <c r="I700" s="9"/>
      <c r="J700" s="9"/>
      <c r="K700" s="7"/>
      <c r="L700" s="7"/>
      <c r="M700" s="7"/>
      <c r="N700" s="7"/>
      <c r="O700" s="7"/>
      <c r="P700" s="7"/>
      <c r="Q700" s="7"/>
      <c r="R700" s="7"/>
      <c r="S700" s="7"/>
    </row>
    <row r="701" spans="1:19" x14ac:dyDescent="0.2">
      <c r="A701" s="11"/>
      <c r="B701" s="10"/>
      <c r="C701" s="7"/>
      <c r="D701" s="7"/>
      <c r="E701" s="7"/>
      <c r="F701" s="7"/>
      <c r="G701" s="7"/>
      <c r="H701" s="7"/>
      <c r="I701" s="9"/>
      <c r="J701" s="9"/>
      <c r="K701" s="7"/>
      <c r="L701" s="7"/>
      <c r="M701" s="7"/>
      <c r="N701" s="7"/>
      <c r="O701" s="7"/>
      <c r="P701" s="7"/>
      <c r="Q701" s="7"/>
      <c r="R701" s="7"/>
      <c r="S701" s="7"/>
    </row>
    <row r="702" spans="1:19" x14ac:dyDescent="0.2">
      <c r="A702" s="11"/>
      <c r="B702" s="10"/>
      <c r="C702" s="7"/>
      <c r="D702" s="7"/>
      <c r="E702" s="7"/>
      <c r="F702" s="7"/>
      <c r="G702" s="7"/>
      <c r="H702" s="7"/>
      <c r="I702" s="9"/>
      <c r="J702" s="9"/>
      <c r="K702" s="7"/>
      <c r="L702" s="7"/>
      <c r="M702" s="7"/>
      <c r="N702" s="7"/>
      <c r="O702" s="7"/>
      <c r="P702" s="7"/>
      <c r="Q702" s="7"/>
      <c r="R702" s="7"/>
      <c r="S702" s="7"/>
    </row>
    <row r="703" spans="1:19" x14ac:dyDescent="0.2">
      <c r="A703" s="11"/>
      <c r="B703" s="10"/>
      <c r="C703" s="7"/>
      <c r="D703" s="7"/>
      <c r="E703" s="7"/>
      <c r="F703" s="7"/>
      <c r="G703" s="7"/>
      <c r="H703" s="7"/>
      <c r="I703" s="9"/>
      <c r="J703" s="9"/>
      <c r="K703" s="7"/>
      <c r="L703" s="7"/>
      <c r="M703" s="7"/>
      <c r="N703" s="7"/>
      <c r="O703" s="7"/>
      <c r="P703" s="7"/>
      <c r="Q703" s="7"/>
      <c r="R703" s="7"/>
      <c r="S703" s="7"/>
    </row>
    <row r="704" spans="1:19" x14ac:dyDescent="0.2">
      <c r="A704" s="11"/>
      <c r="B704" s="10"/>
      <c r="C704" s="7"/>
      <c r="D704" s="7"/>
      <c r="E704" s="7"/>
      <c r="F704" s="7"/>
      <c r="G704" s="7"/>
      <c r="H704" s="7"/>
      <c r="I704" s="9"/>
      <c r="J704" s="9"/>
      <c r="K704" s="7"/>
      <c r="L704" s="7"/>
      <c r="M704" s="7"/>
      <c r="N704" s="7"/>
      <c r="O704" s="7"/>
      <c r="P704" s="7"/>
      <c r="Q704" s="7"/>
      <c r="R704" s="7"/>
      <c r="S704" s="7"/>
    </row>
    <row r="705" spans="1:19" x14ac:dyDescent="0.2">
      <c r="A705" s="11"/>
      <c r="B705" s="10"/>
      <c r="C705" s="7"/>
      <c r="D705" s="7"/>
      <c r="E705" s="7"/>
      <c r="F705" s="7"/>
      <c r="G705" s="7"/>
      <c r="H705" s="7"/>
      <c r="I705" s="9"/>
      <c r="J705" s="9"/>
      <c r="K705" s="7"/>
      <c r="L705" s="7"/>
      <c r="M705" s="7"/>
      <c r="N705" s="7"/>
      <c r="O705" s="7"/>
      <c r="P705" s="7"/>
      <c r="Q705" s="7"/>
      <c r="R705" s="7"/>
      <c r="S705" s="7"/>
    </row>
    <row r="706" spans="1:19" x14ac:dyDescent="0.2">
      <c r="A706" s="11"/>
      <c r="B706" s="10"/>
      <c r="C706" s="7"/>
      <c r="D706" s="7"/>
      <c r="E706" s="7"/>
      <c r="F706" s="7"/>
      <c r="G706" s="7"/>
      <c r="H706" s="7"/>
      <c r="I706" s="9"/>
      <c r="J706" s="9"/>
      <c r="K706" s="7"/>
      <c r="L706" s="7"/>
      <c r="M706" s="7"/>
      <c r="N706" s="7"/>
      <c r="O706" s="7"/>
      <c r="P706" s="7"/>
      <c r="Q706" s="7"/>
      <c r="R706" s="7"/>
      <c r="S706" s="7"/>
    </row>
    <row r="707" spans="1:19" x14ac:dyDescent="0.2">
      <c r="A707" s="11"/>
      <c r="B707" s="10"/>
      <c r="C707" s="7"/>
      <c r="D707" s="7"/>
      <c r="E707" s="7"/>
      <c r="F707" s="7"/>
      <c r="G707" s="7"/>
      <c r="H707" s="7"/>
      <c r="I707" s="9"/>
      <c r="J707" s="9"/>
      <c r="K707" s="7"/>
      <c r="L707" s="7"/>
      <c r="M707" s="7"/>
      <c r="N707" s="7"/>
      <c r="O707" s="7"/>
      <c r="P707" s="7"/>
      <c r="Q707" s="7"/>
      <c r="R707" s="7"/>
      <c r="S707" s="7"/>
    </row>
    <row r="708" spans="1:19" x14ac:dyDescent="0.2">
      <c r="A708" s="11"/>
      <c r="B708" s="10"/>
      <c r="C708" s="7"/>
      <c r="D708" s="7"/>
      <c r="E708" s="7"/>
      <c r="F708" s="7"/>
      <c r="G708" s="7"/>
      <c r="H708" s="7"/>
      <c r="I708" s="9"/>
      <c r="J708" s="9"/>
      <c r="K708" s="7"/>
      <c r="L708" s="7"/>
      <c r="M708" s="7"/>
      <c r="N708" s="7"/>
      <c r="O708" s="7"/>
      <c r="P708" s="7"/>
      <c r="Q708" s="7"/>
      <c r="R708" s="7"/>
      <c r="S708" s="7"/>
    </row>
    <row r="709" spans="1:19" x14ac:dyDescent="0.2">
      <c r="A709" s="11"/>
      <c r="B709" s="10"/>
      <c r="C709" s="7"/>
      <c r="D709" s="7"/>
      <c r="E709" s="7"/>
      <c r="F709" s="7"/>
      <c r="G709" s="7"/>
      <c r="H709" s="7"/>
      <c r="I709" s="9"/>
      <c r="J709" s="9"/>
      <c r="K709" s="7"/>
      <c r="L709" s="7"/>
      <c r="M709" s="7"/>
      <c r="N709" s="7"/>
      <c r="O709" s="7"/>
      <c r="P709" s="7"/>
      <c r="Q709" s="7"/>
      <c r="R709" s="7"/>
      <c r="S709" s="7"/>
    </row>
    <row r="710" spans="1:19" x14ac:dyDescent="0.2">
      <c r="A710" s="11"/>
      <c r="B710" s="10"/>
      <c r="C710" s="7"/>
      <c r="D710" s="7"/>
      <c r="E710" s="7"/>
      <c r="F710" s="7"/>
      <c r="G710" s="7"/>
      <c r="H710" s="7"/>
      <c r="I710" s="9"/>
      <c r="J710" s="9"/>
      <c r="K710" s="7"/>
      <c r="L710" s="7"/>
      <c r="M710" s="7"/>
      <c r="N710" s="7"/>
      <c r="O710" s="7"/>
      <c r="P710" s="7"/>
      <c r="Q710" s="7"/>
      <c r="R710" s="7"/>
      <c r="S710" s="7"/>
    </row>
    <row r="711" spans="1:19" x14ac:dyDescent="0.2">
      <c r="A711" s="11"/>
      <c r="B711" s="10"/>
      <c r="C711" s="7"/>
      <c r="D711" s="7"/>
      <c r="E711" s="7"/>
      <c r="F711" s="7"/>
      <c r="G711" s="7"/>
      <c r="H711" s="7"/>
      <c r="I711" s="9"/>
      <c r="J711" s="9"/>
      <c r="K711" s="7"/>
      <c r="L711" s="7"/>
      <c r="M711" s="7"/>
      <c r="N711" s="7"/>
      <c r="O711" s="7"/>
      <c r="P711" s="7"/>
      <c r="Q711" s="7"/>
      <c r="R711" s="7"/>
      <c r="S711" s="7"/>
    </row>
    <row r="712" spans="1:19" x14ac:dyDescent="0.2">
      <c r="A712" s="11"/>
      <c r="B712" s="10"/>
      <c r="C712" s="7"/>
      <c r="D712" s="7"/>
      <c r="E712" s="7"/>
      <c r="F712" s="7"/>
      <c r="G712" s="7"/>
      <c r="H712" s="7"/>
      <c r="I712" s="9"/>
      <c r="J712" s="9"/>
      <c r="K712" s="7"/>
      <c r="L712" s="7"/>
      <c r="M712" s="7"/>
      <c r="N712" s="7"/>
      <c r="O712" s="7"/>
      <c r="P712" s="7"/>
      <c r="Q712" s="7"/>
      <c r="R712" s="7"/>
      <c r="S712" s="7"/>
    </row>
    <row r="713" spans="1:19" x14ac:dyDescent="0.2">
      <c r="A713" s="11"/>
      <c r="B713" s="10"/>
      <c r="C713" s="7"/>
      <c r="D713" s="7"/>
      <c r="E713" s="7"/>
      <c r="F713" s="7"/>
      <c r="G713" s="7"/>
      <c r="H713" s="7"/>
      <c r="I713" s="9"/>
      <c r="J713" s="9"/>
      <c r="K713" s="7"/>
      <c r="L713" s="7"/>
      <c r="M713" s="7"/>
      <c r="N713" s="7"/>
      <c r="O713" s="7"/>
      <c r="P713" s="7"/>
      <c r="Q713" s="7"/>
      <c r="R713" s="7"/>
      <c r="S713" s="7"/>
    </row>
    <row r="714" spans="1:19" x14ac:dyDescent="0.2">
      <c r="A714" s="11"/>
      <c r="B714" s="10"/>
      <c r="C714" s="7"/>
      <c r="D714" s="7"/>
      <c r="E714" s="7"/>
      <c r="F714" s="7"/>
      <c r="G714" s="7"/>
      <c r="H714" s="7"/>
      <c r="I714" s="9"/>
      <c r="J714" s="9"/>
      <c r="K714" s="7"/>
      <c r="L714" s="7"/>
      <c r="M714" s="7"/>
      <c r="N714" s="7"/>
      <c r="O714" s="7"/>
      <c r="P714" s="7"/>
      <c r="Q714" s="7"/>
      <c r="R714" s="7"/>
      <c r="S714" s="7"/>
    </row>
    <row r="715" spans="1:19" x14ac:dyDescent="0.2">
      <c r="A715" s="11"/>
      <c r="B715" s="10"/>
      <c r="C715" s="7"/>
      <c r="D715" s="7"/>
      <c r="E715" s="7"/>
      <c r="F715" s="7"/>
      <c r="G715" s="7"/>
      <c r="H715" s="7"/>
      <c r="I715" s="9"/>
      <c r="J715" s="9"/>
      <c r="K715" s="7"/>
      <c r="L715" s="7"/>
      <c r="M715" s="7"/>
      <c r="N715" s="7"/>
      <c r="O715" s="7"/>
      <c r="P715" s="7"/>
      <c r="Q715" s="7"/>
      <c r="R715" s="7"/>
      <c r="S715" s="7"/>
    </row>
    <row r="716" spans="1:19" x14ac:dyDescent="0.2">
      <c r="A716" s="11"/>
      <c r="B716" s="10"/>
      <c r="C716" s="7"/>
      <c r="D716" s="7"/>
      <c r="E716" s="7"/>
      <c r="F716" s="7"/>
      <c r="G716" s="7"/>
      <c r="H716" s="7"/>
      <c r="I716" s="9"/>
      <c r="J716" s="9"/>
      <c r="K716" s="7"/>
      <c r="L716" s="7"/>
      <c r="M716" s="7"/>
      <c r="N716" s="7"/>
      <c r="O716" s="7"/>
      <c r="P716" s="7"/>
      <c r="Q716" s="7"/>
      <c r="R716" s="7"/>
      <c r="S716" s="7"/>
    </row>
    <row r="717" spans="1:19" x14ac:dyDescent="0.2">
      <c r="A717" s="11"/>
      <c r="B717" s="10"/>
      <c r="C717" s="7"/>
      <c r="D717" s="7"/>
      <c r="E717" s="7"/>
      <c r="F717" s="7"/>
      <c r="G717" s="7"/>
      <c r="H717" s="7"/>
      <c r="I717" s="9"/>
      <c r="J717" s="9"/>
      <c r="K717" s="7"/>
      <c r="L717" s="7"/>
      <c r="M717" s="7"/>
      <c r="N717" s="7"/>
      <c r="O717" s="7"/>
      <c r="P717" s="7"/>
      <c r="Q717" s="7"/>
      <c r="R717" s="7"/>
      <c r="S717" s="7"/>
    </row>
    <row r="718" spans="1:19" x14ac:dyDescent="0.2">
      <c r="A718" s="11"/>
      <c r="B718" s="10"/>
      <c r="C718" s="7"/>
      <c r="D718" s="7"/>
      <c r="E718" s="7"/>
      <c r="F718" s="7"/>
      <c r="G718" s="7"/>
      <c r="H718" s="7"/>
      <c r="I718" s="9"/>
      <c r="J718" s="9"/>
      <c r="K718" s="7"/>
      <c r="L718" s="7"/>
      <c r="M718" s="7"/>
      <c r="N718" s="7"/>
      <c r="O718" s="7"/>
      <c r="P718" s="7"/>
      <c r="Q718" s="7"/>
      <c r="R718" s="7"/>
      <c r="S718" s="7"/>
    </row>
    <row r="719" spans="1:19" x14ac:dyDescent="0.2">
      <c r="A719" s="11"/>
      <c r="B719" s="10"/>
      <c r="C719" s="7"/>
      <c r="D719" s="7"/>
      <c r="E719" s="7"/>
      <c r="F719" s="7"/>
      <c r="G719" s="7"/>
      <c r="H719" s="7"/>
      <c r="I719" s="9"/>
      <c r="J719" s="9"/>
      <c r="K719" s="7"/>
      <c r="L719" s="7"/>
      <c r="M719" s="7"/>
      <c r="N719" s="7"/>
      <c r="O719" s="7"/>
      <c r="P719" s="7"/>
      <c r="Q719" s="7"/>
      <c r="R719" s="7"/>
      <c r="S719" s="7"/>
    </row>
    <row r="720" spans="1:19" x14ac:dyDescent="0.2">
      <c r="A720" s="11"/>
      <c r="B720" s="10"/>
      <c r="C720" s="7"/>
      <c r="D720" s="7"/>
      <c r="E720" s="7"/>
      <c r="F720" s="7"/>
      <c r="G720" s="7"/>
      <c r="H720" s="7"/>
      <c r="I720" s="9"/>
      <c r="J720" s="9"/>
      <c r="K720" s="7"/>
      <c r="L720" s="7"/>
      <c r="M720" s="7"/>
      <c r="N720" s="7"/>
      <c r="O720" s="7"/>
      <c r="P720" s="7"/>
      <c r="Q720" s="7"/>
      <c r="R720" s="7"/>
      <c r="S720" s="7"/>
    </row>
    <row r="721" spans="1:19" x14ac:dyDescent="0.2">
      <c r="A721" s="11"/>
      <c r="B721" s="10"/>
      <c r="C721" s="7"/>
      <c r="D721" s="7"/>
      <c r="E721" s="7"/>
      <c r="F721" s="7"/>
      <c r="G721" s="7"/>
      <c r="H721" s="7"/>
      <c r="I721" s="9"/>
      <c r="J721" s="9"/>
      <c r="K721" s="7"/>
      <c r="L721" s="7"/>
      <c r="M721" s="7"/>
      <c r="N721" s="7"/>
      <c r="O721" s="7"/>
      <c r="P721" s="7"/>
      <c r="Q721" s="7"/>
      <c r="R721" s="7"/>
      <c r="S721" s="7"/>
    </row>
    <row r="722" spans="1:19" x14ac:dyDescent="0.2">
      <c r="A722" s="11"/>
      <c r="B722" s="10"/>
      <c r="C722" s="7"/>
      <c r="D722" s="7"/>
      <c r="E722" s="7"/>
      <c r="F722" s="7"/>
      <c r="G722" s="7"/>
      <c r="H722" s="7"/>
      <c r="I722" s="9"/>
      <c r="J722" s="9"/>
      <c r="K722" s="7"/>
      <c r="L722" s="7"/>
      <c r="M722" s="7"/>
      <c r="N722" s="7"/>
      <c r="O722" s="7"/>
      <c r="P722" s="7"/>
      <c r="Q722" s="7"/>
      <c r="R722" s="7"/>
      <c r="S722" s="7"/>
    </row>
    <row r="723" spans="1:19" x14ac:dyDescent="0.2">
      <c r="A723" s="11"/>
      <c r="B723" s="10"/>
      <c r="C723" s="7"/>
      <c r="D723" s="7"/>
      <c r="E723" s="7"/>
      <c r="F723" s="7"/>
      <c r="G723" s="7"/>
      <c r="H723" s="7"/>
      <c r="I723" s="9"/>
      <c r="J723" s="9"/>
      <c r="K723" s="7"/>
      <c r="L723" s="7"/>
      <c r="M723" s="7"/>
      <c r="N723" s="7"/>
      <c r="O723" s="7"/>
      <c r="P723" s="7"/>
      <c r="Q723" s="7"/>
      <c r="R723" s="7"/>
      <c r="S723" s="7"/>
    </row>
    <row r="724" spans="1:19" x14ac:dyDescent="0.2">
      <c r="A724" s="11"/>
      <c r="B724" s="10"/>
      <c r="C724" s="7"/>
      <c r="D724" s="7"/>
      <c r="E724" s="7"/>
      <c r="F724" s="7"/>
      <c r="G724" s="7"/>
      <c r="H724" s="7"/>
      <c r="I724" s="9"/>
      <c r="J724" s="9"/>
      <c r="K724" s="7"/>
      <c r="L724" s="7"/>
      <c r="M724" s="7"/>
      <c r="N724" s="7"/>
      <c r="O724" s="7"/>
      <c r="P724" s="7"/>
      <c r="Q724" s="7"/>
      <c r="R724" s="7"/>
      <c r="S724" s="7"/>
    </row>
    <row r="725" spans="1:19" x14ac:dyDescent="0.2">
      <c r="A725" s="11"/>
      <c r="B725" s="10"/>
      <c r="C725" s="7"/>
      <c r="D725" s="7"/>
      <c r="E725" s="7"/>
      <c r="F725" s="7"/>
      <c r="G725" s="7"/>
      <c r="H725" s="7"/>
      <c r="I725" s="9"/>
      <c r="J725" s="9"/>
      <c r="K725" s="7"/>
      <c r="L725" s="7"/>
      <c r="M725" s="7"/>
      <c r="N725" s="7"/>
      <c r="O725" s="7"/>
      <c r="P725" s="7"/>
      <c r="Q725" s="7"/>
      <c r="R725" s="7"/>
      <c r="S725" s="7"/>
    </row>
    <row r="726" spans="1:19" x14ac:dyDescent="0.2">
      <c r="A726" s="11"/>
      <c r="B726" s="10"/>
      <c r="C726" s="7"/>
      <c r="D726" s="7"/>
      <c r="E726" s="7"/>
      <c r="F726" s="7"/>
      <c r="G726" s="7"/>
      <c r="H726" s="7"/>
      <c r="I726" s="9"/>
      <c r="J726" s="9"/>
      <c r="K726" s="7"/>
      <c r="L726" s="7"/>
      <c r="M726" s="7"/>
      <c r="N726" s="7"/>
      <c r="O726" s="7"/>
      <c r="P726" s="7"/>
      <c r="Q726" s="7"/>
      <c r="R726" s="7"/>
      <c r="S726" s="7"/>
    </row>
    <row r="727" spans="1:19" x14ac:dyDescent="0.2">
      <c r="A727" s="11"/>
      <c r="B727" s="10"/>
      <c r="C727" s="7"/>
      <c r="D727" s="7"/>
      <c r="E727" s="7"/>
      <c r="F727" s="7"/>
      <c r="G727" s="7"/>
      <c r="H727" s="7"/>
      <c r="I727" s="9"/>
      <c r="J727" s="9"/>
      <c r="K727" s="7"/>
      <c r="L727" s="7"/>
      <c r="M727" s="7"/>
      <c r="N727" s="7"/>
      <c r="O727" s="7"/>
      <c r="P727" s="7"/>
      <c r="Q727" s="7"/>
      <c r="R727" s="7"/>
      <c r="S727" s="7"/>
    </row>
    <row r="728" spans="1:19" x14ac:dyDescent="0.2">
      <c r="A728" s="11"/>
      <c r="B728" s="10"/>
      <c r="C728" s="7"/>
      <c r="D728" s="7"/>
      <c r="E728" s="7"/>
      <c r="F728" s="7"/>
      <c r="G728" s="7"/>
      <c r="H728" s="7"/>
      <c r="I728" s="9"/>
      <c r="J728" s="9"/>
      <c r="K728" s="7"/>
      <c r="L728" s="7"/>
      <c r="M728" s="7"/>
      <c r="N728" s="7"/>
      <c r="O728" s="7"/>
      <c r="P728" s="7"/>
      <c r="Q728" s="7"/>
      <c r="R728" s="7"/>
      <c r="S728" s="7"/>
    </row>
    <row r="729" spans="1:19" x14ac:dyDescent="0.2">
      <c r="A729" s="11"/>
      <c r="B729" s="10"/>
      <c r="C729" s="7"/>
      <c r="D729" s="7"/>
      <c r="E729" s="7"/>
      <c r="F729" s="7"/>
      <c r="G729" s="7"/>
      <c r="H729" s="7"/>
      <c r="I729" s="9"/>
      <c r="J729" s="9"/>
      <c r="K729" s="7"/>
      <c r="L729" s="7"/>
      <c r="M729" s="7"/>
      <c r="N729" s="7"/>
      <c r="O729" s="7"/>
      <c r="P729" s="7"/>
      <c r="Q729" s="7"/>
      <c r="R729" s="7"/>
      <c r="S729" s="7"/>
    </row>
    <row r="730" spans="1:19" x14ac:dyDescent="0.2">
      <c r="A730" s="11"/>
      <c r="B730" s="10"/>
      <c r="C730" s="7"/>
      <c r="D730" s="7"/>
      <c r="E730" s="7"/>
      <c r="F730" s="7"/>
      <c r="G730" s="7"/>
      <c r="H730" s="7"/>
      <c r="I730" s="9"/>
      <c r="J730" s="9"/>
      <c r="K730" s="7"/>
      <c r="L730" s="7"/>
      <c r="M730" s="7"/>
      <c r="N730" s="7"/>
      <c r="O730" s="7"/>
      <c r="P730" s="7"/>
      <c r="Q730" s="7"/>
      <c r="R730" s="7"/>
      <c r="S730" s="7"/>
    </row>
    <row r="731" spans="1:19" x14ac:dyDescent="0.2">
      <c r="A731" s="11"/>
      <c r="B731" s="10"/>
      <c r="C731" s="7"/>
      <c r="D731" s="7"/>
      <c r="E731" s="7"/>
      <c r="F731" s="7"/>
      <c r="G731" s="7"/>
      <c r="H731" s="7"/>
      <c r="I731" s="9"/>
      <c r="J731" s="9"/>
      <c r="K731" s="7"/>
      <c r="L731" s="7"/>
      <c r="M731" s="7"/>
      <c r="N731" s="7"/>
      <c r="O731" s="7"/>
      <c r="P731" s="7"/>
      <c r="Q731" s="7"/>
      <c r="R731" s="7"/>
      <c r="S731" s="7"/>
    </row>
    <row r="732" spans="1:19" x14ac:dyDescent="0.2">
      <c r="A732" s="11"/>
      <c r="B732" s="10"/>
      <c r="C732" s="7"/>
      <c r="D732" s="7"/>
      <c r="E732" s="7"/>
      <c r="F732" s="7"/>
      <c r="G732" s="7"/>
      <c r="H732" s="7"/>
      <c r="I732" s="9"/>
      <c r="J732" s="9"/>
      <c r="K732" s="7"/>
      <c r="L732" s="7"/>
      <c r="M732" s="7"/>
      <c r="N732" s="7"/>
      <c r="O732" s="7"/>
      <c r="P732" s="7"/>
      <c r="Q732" s="7"/>
      <c r="R732" s="7"/>
      <c r="S732" s="7"/>
    </row>
    <row r="733" spans="1:19" x14ac:dyDescent="0.2">
      <c r="A733" s="11"/>
      <c r="B733" s="10"/>
      <c r="C733" s="7"/>
      <c r="D733" s="7"/>
      <c r="E733" s="7"/>
      <c r="F733" s="7"/>
      <c r="G733" s="7"/>
      <c r="H733" s="7"/>
      <c r="I733" s="9"/>
      <c r="J733" s="9"/>
      <c r="K733" s="7"/>
      <c r="L733" s="7"/>
      <c r="M733" s="7"/>
      <c r="N733" s="7"/>
      <c r="O733" s="7"/>
      <c r="P733" s="7"/>
      <c r="Q733" s="7"/>
      <c r="R733" s="7"/>
      <c r="S733" s="7"/>
    </row>
    <row r="734" spans="1:19" x14ac:dyDescent="0.2">
      <c r="A734" s="11"/>
      <c r="B734" s="10"/>
      <c r="C734" s="7"/>
      <c r="D734" s="7"/>
      <c r="E734" s="7"/>
      <c r="F734" s="7"/>
      <c r="G734" s="7"/>
      <c r="H734" s="7"/>
      <c r="I734" s="9"/>
      <c r="J734" s="9"/>
      <c r="K734" s="7"/>
      <c r="L734" s="7"/>
      <c r="M734" s="7"/>
      <c r="N734" s="7"/>
      <c r="O734" s="7"/>
      <c r="P734" s="7"/>
      <c r="Q734" s="7"/>
      <c r="R734" s="7"/>
      <c r="S734" s="7"/>
    </row>
    <row r="735" spans="1:19" x14ac:dyDescent="0.2">
      <c r="A735" s="11"/>
      <c r="B735" s="10"/>
      <c r="C735" s="7"/>
      <c r="D735" s="7"/>
      <c r="E735" s="7"/>
      <c r="F735" s="7"/>
      <c r="G735" s="7"/>
      <c r="H735" s="7"/>
      <c r="I735" s="9"/>
      <c r="J735" s="9"/>
      <c r="K735" s="7"/>
      <c r="L735" s="7"/>
      <c r="M735" s="7"/>
      <c r="N735" s="7"/>
      <c r="O735" s="7"/>
      <c r="P735" s="7"/>
      <c r="Q735" s="7"/>
      <c r="R735" s="7"/>
      <c r="S735" s="7"/>
    </row>
    <row r="736" spans="1:19" x14ac:dyDescent="0.2">
      <c r="A736" s="11"/>
      <c r="B736" s="10"/>
      <c r="C736" s="7"/>
      <c r="D736" s="7"/>
      <c r="E736" s="7"/>
      <c r="F736" s="7"/>
      <c r="G736" s="7"/>
      <c r="H736" s="7"/>
      <c r="I736" s="9"/>
      <c r="J736" s="9"/>
      <c r="K736" s="7"/>
      <c r="L736" s="7"/>
      <c r="M736" s="7"/>
      <c r="N736" s="7"/>
      <c r="O736" s="7"/>
      <c r="P736" s="7"/>
      <c r="Q736" s="7"/>
      <c r="R736" s="7"/>
      <c r="S736" s="7"/>
    </row>
    <row r="737" spans="1:19" x14ac:dyDescent="0.2">
      <c r="A737" s="11"/>
      <c r="B737" s="10"/>
      <c r="C737" s="7"/>
      <c r="D737" s="7"/>
      <c r="E737" s="7"/>
      <c r="F737" s="7"/>
      <c r="G737" s="7"/>
      <c r="H737" s="7"/>
      <c r="I737" s="9"/>
      <c r="J737" s="9"/>
      <c r="K737" s="7"/>
      <c r="L737" s="7"/>
      <c r="M737" s="7"/>
      <c r="N737" s="7"/>
      <c r="O737" s="7"/>
      <c r="P737" s="7"/>
      <c r="Q737" s="7"/>
      <c r="R737" s="7"/>
      <c r="S737" s="7"/>
    </row>
    <row r="738" spans="1:19" x14ac:dyDescent="0.2">
      <c r="A738" s="11"/>
      <c r="B738" s="10"/>
      <c r="C738" s="7"/>
      <c r="D738" s="7"/>
      <c r="E738" s="7"/>
      <c r="F738" s="7"/>
      <c r="G738" s="7"/>
      <c r="H738" s="7"/>
      <c r="I738" s="9"/>
      <c r="J738" s="9"/>
      <c r="K738" s="7"/>
      <c r="L738" s="7"/>
      <c r="M738" s="7"/>
      <c r="N738" s="7"/>
      <c r="O738" s="7"/>
      <c r="P738" s="7"/>
      <c r="Q738" s="7"/>
      <c r="R738" s="7"/>
      <c r="S738" s="7"/>
    </row>
    <row r="739" spans="1:19" x14ac:dyDescent="0.2">
      <c r="A739" s="11"/>
      <c r="B739" s="10"/>
      <c r="C739" s="7"/>
      <c r="D739" s="7"/>
      <c r="E739" s="7"/>
      <c r="F739" s="7"/>
      <c r="G739" s="7"/>
      <c r="H739" s="7"/>
      <c r="I739" s="9"/>
      <c r="J739" s="9"/>
      <c r="K739" s="7"/>
      <c r="L739" s="7"/>
      <c r="M739" s="7"/>
      <c r="N739" s="7"/>
      <c r="O739" s="7"/>
      <c r="P739" s="7"/>
      <c r="Q739" s="7"/>
      <c r="R739" s="7"/>
      <c r="S739" s="7"/>
    </row>
    <row r="740" spans="1:19" x14ac:dyDescent="0.2">
      <c r="A740" s="11"/>
      <c r="B740" s="10"/>
      <c r="C740" s="7"/>
      <c r="D740" s="7"/>
      <c r="E740" s="7"/>
      <c r="F740" s="7"/>
      <c r="G740" s="7"/>
      <c r="H740" s="7"/>
      <c r="I740" s="9"/>
      <c r="J740" s="9"/>
      <c r="K740" s="7"/>
      <c r="L740" s="7"/>
      <c r="M740" s="7"/>
      <c r="N740" s="7"/>
      <c r="O740" s="7"/>
      <c r="P740" s="7"/>
      <c r="Q740" s="7"/>
      <c r="R740" s="7"/>
      <c r="S740" s="7"/>
    </row>
    <row r="741" spans="1:19" x14ac:dyDescent="0.2">
      <c r="A741" s="11"/>
      <c r="B741" s="10"/>
      <c r="C741" s="7"/>
      <c r="D741" s="7"/>
      <c r="E741" s="7"/>
      <c r="F741" s="7"/>
      <c r="G741" s="7"/>
      <c r="H741" s="7"/>
      <c r="I741" s="9"/>
      <c r="J741" s="9"/>
      <c r="K741" s="7"/>
      <c r="L741" s="7"/>
      <c r="M741" s="7"/>
      <c r="N741" s="7"/>
      <c r="O741" s="7"/>
      <c r="P741" s="7"/>
      <c r="Q741" s="7"/>
      <c r="R741" s="7"/>
      <c r="S741" s="7"/>
    </row>
    <row r="742" spans="1:19" x14ac:dyDescent="0.2">
      <c r="A742" s="11"/>
      <c r="B742" s="10"/>
      <c r="C742" s="7"/>
      <c r="D742" s="7"/>
      <c r="E742" s="7"/>
      <c r="F742" s="7"/>
      <c r="G742" s="7"/>
      <c r="H742" s="7"/>
      <c r="I742" s="9"/>
      <c r="J742" s="9"/>
      <c r="K742" s="7"/>
      <c r="L742" s="7"/>
      <c r="M742" s="7"/>
      <c r="N742" s="7"/>
      <c r="O742" s="7"/>
      <c r="P742" s="7"/>
      <c r="Q742" s="7"/>
      <c r="R742" s="7"/>
      <c r="S742" s="7"/>
    </row>
    <row r="743" spans="1:19" x14ac:dyDescent="0.2">
      <c r="A743" s="11"/>
      <c r="B743" s="10"/>
      <c r="C743" s="7"/>
      <c r="D743" s="7"/>
      <c r="E743" s="7"/>
      <c r="F743" s="7"/>
      <c r="G743" s="7"/>
      <c r="H743" s="7"/>
      <c r="I743" s="9"/>
      <c r="J743" s="9"/>
      <c r="K743" s="7"/>
      <c r="L743" s="7"/>
      <c r="M743" s="7"/>
      <c r="N743" s="7"/>
      <c r="O743" s="7"/>
      <c r="P743" s="7"/>
      <c r="Q743" s="7"/>
      <c r="R743" s="7"/>
      <c r="S743" s="7"/>
    </row>
    <row r="744" spans="1:19" x14ac:dyDescent="0.2">
      <c r="A744" s="11"/>
      <c r="B744" s="10"/>
      <c r="C744" s="7"/>
      <c r="D744" s="7"/>
      <c r="E744" s="7"/>
      <c r="F744" s="7"/>
      <c r="G744" s="7"/>
      <c r="H744" s="7"/>
      <c r="I744" s="9"/>
      <c r="J744" s="9"/>
      <c r="K744" s="7"/>
      <c r="L744" s="7"/>
      <c r="M744" s="7"/>
      <c r="N744" s="7"/>
      <c r="O744" s="7"/>
      <c r="P744" s="7"/>
      <c r="Q744" s="7"/>
      <c r="R744" s="7"/>
      <c r="S744" s="7"/>
    </row>
    <row r="745" spans="1:19" x14ac:dyDescent="0.2">
      <c r="A745" s="11"/>
      <c r="B745" s="10"/>
      <c r="C745" s="7"/>
      <c r="D745" s="7"/>
      <c r="E745" s="7"/>
      <c r="F745" s="7"/>
      <c r="G745" s="7"/>
      <c r="H745" s="7"/>
      <c r="I745" s="9"/>
      <c r="J745" s="9"/>
      <c r="K745" s="7"/>
      <c r="L745" s="7"/>
      <c r="M745" s="7"/>
      <c r="N745" s="7"/>
      <c r="O745" s="7"/>
      <c r="P745" s="7"/>
      <c r="Q745" s="7"/>
      <c r="R745" s="7"/>
      <c r="S745" s="7"/>
    </row>
    <row r="746" spans="1:19" x14ac:dyDescent="0.2">
      <c r="A746" s="11"/>
      <c r="B746" s="10"/>
      <c r="C746" s="7"/>
      <c r="D746" s="7"/>
      <c r="E746" s="7"/>
      <c r="F746" s="7"/>
      <c r="G746" s="7"/>
      <c r="H746" s="7"/>
      <c r="I746" s="9"/>
      <c r="J746" s="9"/>
      <c r="K746" s="7"/>
      <c r="L746" s="7"/>
      <c r="M746" s="7"/>
      <c r="N746" s="7"/>
      <c r="O746" s="7"/>
      <c r="P746" s="7"/>
      <c r="Q746" s="7"/>
      <c r="R746" s="7"/>
      <c r="S746" s="7"/>
    </row>
    <row r="747" spans="1:19" x14ac:dyDescent="0.2">
      <c r="A747" s="11"/>
      <c r="B747" s="10"/>
      <c r="C747" s="7"/>
      <c r="D747" s="7"/>
      <c r="E747" s="7"/>
      <c r="F747" s="7"/>
      <c r="G747" s="7"/>
      <c r="H747" s="7"/>
      <c r="I747" s="9"/>
      <c r="J747" s="9"/>
      <c r="K747" s="7"/>
      <c r="L747" s="7"/>
      <c r="M747" s="7"/>
      <c r="N747" s="7"/>
      <c r="O747" s="7"/>
      <c r="P747" s="7"/>
      <c r="Q747" s="7"/>
      <c r="R747" s="7"/>
      <c r="S747" s="7"/>
    </row>
    <row r="748" spans="1:19" x14ac:dyDescent="0.2">
      <c r="A748" s="11"/>
      <c r="B748" s="10"/>
      <c r="C748" s="7"/>
      <c r="D748" s="7"/>
      <c r="E748" s="7"/>
      <c r="F748" s="7"/>
      <c r="G748" s="7"/>
      <c r="H748" s="7"/>
      <c r="I748" s="9"/>
      <c r="J748" s="9"/>
      <c r="K748" s="7"/>
      <c r="L748" s="7"/>
      <c r="M748" s="7"/>
      <c r="N748" s="7"/>
      <c r="O748" s="7"/>
      <c r="P748" s="7"/>
      <c r="Q748" s="7"/>
      <c r="R748" s="7"/>
      <c r="S748" s="7"/>
    </row>
    <row r="749" spans="1:19" x14ac:dyDescent="0.2">
      <c r="A749" s="11"/>
      <c r="B749" s="10"/>
      <c r="C749" s="7"/>
      <c r="D749" s="7"/>
      <c r="E749" s="7"/>
      <c r="F749" s="7"/>
      <c r="G749" s="7"/>
      <c r="H749" s="7"/>
      <c r="I749" s="9"/>
      <c r="J749" s="9"/>
      <c r="K749" s="7"/>
      <c r="L749" s="7"/>
      <c r="M749" s="7"/>
      <c r="N749" s="7"/>
      <c r="O749" s="7"/>
      <c r="P749" s="7"/>
      <c r="Q749" s="7"/>
      <c r="R749" s="7"/>
      <c r="S749" s="7"/>
    </row>
    <row r="750" spans="1:19" x14ac:dyDescent="0.2">
      <c r="A750" s="11"/>
      <c r="B750" s="10"/>
      <c r="C750" s="7"/>
      <c r="D750" s="7"/>
      <c r="E750" s="7"/>
      <c r="F750" s="7"/>
      <c r="G750" s="7"/>
      <c r="H750" s="7"/>
      <c r="I750" s="9"/>
      <c r="J750" s="9"/>
      <c r="K750" s="7"/>
      <c r="L750" s="7"/>
      <c r="M750" s="7"/>
      <c r="N750" s="7"/>
      <c r="O750" s="7"/>
      <c r="P750" s="7"/>
      <c r="Q750" s="7"/>
      <c r="R750" s="7"/>
      <c r="S750" s="7"/>
    </row>
    <row r="751" spans="1:19" x14ac:dyDescent="0.2">
      <c r="A751" s="11"/>
      <c r="B751" s="10"/>
      <c r="C751" s="7"/>
      <c r="D751" s="7"/>
      <c r="E751" s="7"/>
      <c r="F751" s="7"/>
      <c r="G751" s="7"/>
      <c r="H751" s="7"/>
      <c r="I751" s="9"/>
      <c r="J751" s="9"/>
      <c r="K751" s="7"/>
      <c r="L751" s="7"/>
      <c r="M751" s="7"/>
      <c r="N751" s="7"/>
      <c r="O751" s="7"/>
      <c r="P751" s="7"/>
      <c r="Q751" s="7"/>
      <c r="R751" s="7"/>
      <c r="S751" s="7"/>
    </row>
    <row r="752" spans="1:19" x14ac:dyDescent="0.2">
      <c r="A752" s="11"/>
      <c r="B752" s="10"/>
      <c r="C752" s="7"/>
      <c r="D752" s="7"/>
      <c r="E752" s="7"/>
      <c r="F752" s="7"/>
      <c r="G752" s="7"/>
      <c r="H752" s="7"/>
      <c r="I752" s="9"/>
      <c r="J752" s="9"/>
      <c r="K752" s="7"/>
      <c r="L752" s="7"/>
      <c r="M752" s="7"/>
      <c r="N752" s="7"/>
      <c r="O752" s="7"/>
      <c r="P752" s="7"/>
      <c r="Q752" s="7"/>
      <c r="R752" s="7"/>
      <c r="S752" s="7"/>
    </row>
    <row r="753" spans="1:19" x14ac:dyDescent="0.2">
      <c r="A753" s="11"/>
      <c r="B753" s="10"/>
      <c r="C753" s="7"/>
      <c r="D753" s="7"/>
      <c r="E753" s="7"/>
      <c r="F753" s="7"/>
      <c r="G753" s="7"/>
      <c r="H753" s="7"/>
      <c r="I753" s="9"/>
      <c r="J753" s="9"/>
      <c r="K753" s="7"/>
      <c r="L753" s="7"/>
      <c r="M753" s="7"/>
      <c r="N753" s="7"/>
      <c r="O753" s="7"/>
      <c r="P753" s="7"/>
      <c r="Q753" s="7"/>
      <c r="R753" s="7"/>
      <c r="S753" s="7"/>
    </row>
    <row r="754" spans="1:19" x14ac:dyDescent="0.2">
      <c r="A754" s="11"/>
      <c r="B754" s="10"/>
      <c r="C754" s="7"/>
      <c r="D754" s="7"/>
      <c r="E754" s="7"/>
      <c r="F754" s="7"/>
      <c r="G754" s="7"/>
      <c r="H754" s="7"/>
      <c r="I754" s="9"/>
      <c r="J754" s="9"/>
      <c r="K754" s="7"/>
      <c r="L754" s="7"/>
      <c r="M754" s="7"/>
      <c r="N754" s="7"/>
      <c r="O754" s="7"/>
      <c r="P754" s="7"/>
      <c r="Q754" s="7"/>
      <c r="R754" s="7"/>
      <c r="S754" s="7"/>
    </row>
    <row r="755" spans="1:19" x14ac:dyDescent="0.2">
      <c r="A755" s="11"/>
      <c r="B755" s="10"/>
      <c r="C755" s="7"/>
      <c r="D755" s="7"/>
      <c r="E755" s="7"/>
      <c r="F755" s="7"/>
      <c r="G755" s="7"/>
      <c r="H755" s="7"/>
      <c r="I755" s="9"/>
      <c r="J755" s="9"/>
      <c r="K755" s="7"/>
      <c r="L755" s="7"/>
      <c r="M755" s="7"/>
      <c r="N755" s="7"/>
      <c r="O755" s="7"/>
      <c r="P755" s="7"/>
      <c r="Q755" s="7"/>
      <c r="R755" s="7"/>
      <c r="S755" s="7"/>
    </row>
    <row r="756" spans="1:19" x14ac:dyDescent="0.2">
      <c r="A756" s="11"/>
      <c r="B756" s="10"/>
      <c r="C756" s="7"/>
      <c r="D756" s="7"/>
      <c r="E756" s="7"/>
      <c r="F756" s="7"/>
      <c r="G756" s="7"/>
      <c r="H756" s="7"/>
      <c r="I756" s="9"/>
      <c r="J756" s="9"/>
      <c r="K756" s="7"/>
      <c r="L756" s="7"/>
      <c r="M756" s="7"/>
      <c r="N756" s="7"/>
      <c r="O756" s="7"/>
      <c r="P756" s="7"/>
      <c r="Q756" s="7"/>
      <c r="R756" s="7"/>
      <c r="S756" s="7"/>
    </row>
    <row r="757" spans="1:19" x14ac:dyDescent="0.2">
      <c r="A757" s="11"/>
      <c r="B757" s="10"/>
      <c r="C757" s="7"/>
      <c r="D757" s="7"/>
      <c r="E757" s="7"/>
      <c r="F757" s="7"/>
      <c r="G757" s="7"/>
      <c r="H757" s="7"/>
      <c r="I757" s="9"/>
      <c r="J757" s="9"/>
      <c r="K757" s="7"/>
      <c r="L757" s="7"/>
      <c r="M757" s="7"/>
      <c r="N757" s="7"/>
      <c r="O757" s="7"/>
      <c r="P757" s="7"/>
      <c r="Q757" s="7"/>
      <c r="R757" s="7"/>
      <c r="S757" s="7"/>
    </row>
    <row r="758" spans="1:19" x14ac:dyDescent="0.2">
      <c r="A758" s="11"/>
      <c r="B758" s="10"/>
      <c r="C758" s="7"/>
      <c r="D758" s="7"/>
      <c r="E758" s="7"/>
      <c r="F758" s="7"/>
      <c r="G758" s="7"/>
      <c r="H758" s="7"/>
      <c r="I758" s="9"/>
      <c r="J758" s="9"/>
      <c r="K758" s="7"/>
      <c r="L758" s="7"/>
      <c r="M758" s="7"/>
      <c r="N758" s="7"/>
      <c r="O758" s="7"/>
      <c r="P758" s="7"/>
      <c r="Q758" s="7"/>
      <c r="R758" s="7"/>
      <c r="S758" s="7"/>
    </row>
    <row r="759" spans="1:19" x14ac:dyDescent="0.2">
      <c r="A759" s="11"/>
      <c r="B759" s="10"/>
      <c r="C759" s="7"/>
      <c r="D759" s="7"/>
      <c r="E759" s="7"/>
      <c r="F759" s="7"/>
      <c r="G759" s="7"/>
      <c r="H759" s="7"/>
      <c r="I759" s="9"/>
      <c r="J759" s="9"/>
      <c r="K759" s="7"/>
      <c r="L759" s="7"/>
      <c r="M759" s="7"/>
      <c r="N759" s="7"/>
      <c r="O759" s="7"/>
      <c r="P759" s="7"/>
      <c r="Q759" s="7"/>
      <c r="R759" s="7"/>
      <c r="S759" s="7"/>
    </row>
    <row r="760" spans="1:19" x14ac:dyDescent="0.2">
      <c r="A760" s="11"/>
      <c r="B760" s="10"/>
      <c r="C760" s="7"/>
      <c r="D760" s="7"/>
      <c r="E760" s="7"/>
      <c r="F760" s="7"/>
      <c r="G760" s="7"/>
      <c r="H760" s="7"/>
      <c r="I760" s="9"/>
      <c r="J760" s="9"/>
      <c r="K760" s="7"/>
      <c r="L760" s="7"/>
      <c r="M760" s="7"/>
      <c r="N760" s="7"/>
      <c r="O760" s="7"/>
      <c r="P760" s="7"/>
      <c r="Q760" s="7"/>
      <c r="R760" s="7"/>
      <c r="S760" s="7"/>
    </row>
    <row r="761" spans="1:19" x14ac:dyDescent="0.2">
      <c r="A761" s="11"/>
      <c r="B761" s="10"/>
      <c r="C761" s="7"/>
      <c r="D761" s="7"/>
      <c r="E761" s="7"/>
      <c r="F761" s="7"/>
      <c r="G761" s="7"/>
      <c r="H761" s="7"/>
      <c r="I761" s="9"/>
      <c r="J761" s="9"/>
      <c r="K761" s="7"/>
      <c r="L761" s="7"/>
      <c r="M761" s="7"/>
      <c r="N761" s="7"/>
      <c r="O761" s="7"/>
      <c r="P761" s="7"/>
      <c r="Q761" s="7"/>
      <c r="R761" s="7"/>
      <c r="S761" s="7"/>
    </row>
    <row r="762" spans="1:19" x14ac:dyDescent="0.2">
      <c r="A762" s="11"/>
      <c r="B762" s="10"/>
      <c r="C762" s="7"/>
      <c r="D762" s="7"/>
      <c r="E762" s="7"/>
      <c r="F762" s="7"/>
      <c r="G762" s="7"/>
      <c r="H762" s="7"/>
      <c r="I762" s="9"/>
      <c r="J762" s="9"/>
      <c r="K762" s="7"/>
      <c r="L762" s="7"/>
      <c r="M762" s="7"/>
      <c r="N762" s="7"/>
      <c r="O762" s="7"/>
      <c r="P762" s="7"/>
      <c r="Q762" s="7"/>
      <c r="R762" s="7"/>
      <c r="S762" s="7"/>
    </row>
    <row r="763" spans="1:19" x14ac:dyDescent="0.2">
      <c r="A763" s="11"/>
      <c r="B763" s="10"/>
      <c r="C763" s="7"/>
      <c r="D763" s="7"/>
      <c r="E763" s="7"/>
      <c r="F763" s="7"/>
      <c r="G763" s="7"/>
      <c r="H763" s="7"/>
      <c r="I763" s="9"/>
      <c r="J763" s="9"/>
      <c r="K763" s="7"/>
      <c r="L763" s="7"/>
      <c r="M763" s="7"/>
      <c r="N763" s="7"/>
      <c r="O763" s="7"/>
      <c r="P763" s="7"/>
      <c r="Q763" s="7"/>
      <c r="R763" s="7"/>
      <c r="S763" s="7"/>
    </row>
    <row r="764" spans="1:19" x14ac:dyDescent="0.2">
      <c r="A764" s="11"/>
      <c r="B764" s="10"/>
      <c r="C764" s="7"/>
      <c r="D764" s="7"/>
      <c r="E764" s="7"/>
      <c r="F764" s="7"/>
      <c r="G764" s="7"/>
      <c r="H764" s="7"/>
      <c r="I764" s="9"/>
      <c r="J764" s="9"/>
      <c r="K764" s="7"/>
      <c r="L764" s="7"/>
      <c r="M764" s="7"/>
      <c r="N764" s="7"/>
      <c r="O764" s="7"/>
      <c r="P764" s="7"/>
      <c r="Q764" s="7"/>
      <c r="R764" s="7"/>
      <c r="S764" s="7"/>
    </row>
    <row r="765" spans="1:19" x14ac:dyDescent="0.2">
      <c r="A765" s="11"/>
      <c r="B765" s="10"/>
      <c r="C765" s="7"/>
      <c r="D765" s="7"/>
      <c r="E765" s="7"/>
      <c r="F765" s="7"/>
      <c r="G765" s="7"/>
      <c r="H765" s="7"/>
      <c r="I765" s="9"/>
      <c r="J765" s="9"/>
      <c r="K765" s="7"/>
      <c r="L765" s="7"/>
      <c r="M765" s="7"/>
      <c r="N765" s="7"/>
      <c r="O765" s="7"/>
      <c r="P765" s="7"/>
      <c r="Q765" s="7"/>
      <c r="R765" s="7"/>
      <c r="S765" s="7"/>
    </row>
    <row r="766" spans="1:19" x14ac:dyDescent="0.2">
      <c r="A766" s="11"/>
      <c r="B766" s="10"/>
      <c r="C766" s="7"/>
      <c r="D766" s="7"/>
      <c r="E766" s="7"/>
      <c r="F766" s="7"/>
      <c r="G766" s="7"/>
      <c r="H766" s="7"/>
      <c r="I766" s="9"/>
      <c r="J766" s="9"/>
      <c r="K766" s="7"/>
      <c r="L766" s="7"/>
      <c r="M766" s="7"/>
      <c r="N766" s="7"/>
      <c r="O766" s="7"/>
      <c r="P766" s="7"/>
      <c r="Q766" s="7"/>
      <c r="R766" s="7"/>
      <c r="S766" s="7"/>
    </row>
    <row r="767" spans="1:19" x14ac:dyDescent="0.2">
      <c r="A767" s="11"/>
      <c r="B767" s="10"/>
      <c r="C767" s="7"/>
      <c r="D767" s="7"/>
      <c r="E767" s="7"/>
      <c r="F767" s="7"/>
      <c r="G767" s="7"/>
      <c r="H767" s="7"/>
      <c r="I767" s="9"/>
      <c r="J767" s="9"/>
      <c r="K767" s="7"/>
      <c r="L767" s="7"/>
      <c r="M767" s="7"/>
      <c r="N767" s="7"/>
      <c r="O767" s="7"/>
      <c r="P767" s="7"/>
      <c r="Q767" s="7"/>
      <c r="R767" s="7"/>
      <c r="S767" s="7"/>
    </row>
    <row r="768" spans="1:19" x14ac:dyDescent="0.2">
      <c r="A768" s="11"/>
      <c r="B768" s="10"/>
      <c r="C768" s="7"/>
      <c r="D768" s="7"/>
      <c r="E768" s="7"/>
      <c r="F768" s="7"/>
      <c r="G768" s="7"/>
      <c r="H768" s="7"/>
      <c r="I768" s="9"/>
      <c r="J768" s="9"/>
      <c r="K768" s="7"/>
      <c r="L768" s="7"/>
      <c r="M768" s="7"/>
      <c r="N768" s="7"/>
      <c r="O768" s="7"/>
      <c r="P768" s="7"/>
      <c r="Q768" s="7"/>
      <c r="R768" s="7"/>
      <c r="S768" s="7"/>
    </row>
    <row r="769" spans="1:19" x14ac:dyDescent="0.2">
      <c r="A769" s="11"/>
      <c r="B769" s="10"/>
      <c r="C769" s="7"/>
      <c r="D769" s="7"/>
      <c r="E769" s="7"/>
      <c r="F769" s="7"/>
      <c r="G769" s="7"/>
      <c r="H769" s="7"/>
      <c r="I769" s="9"/>
      <c r="J769" s="9"/>
      <c r="K769" s="7"/>
      <c r="L769" s="7"/>
      <c r="M769" s="7"/>
      <c r="N769" s="7"/>
      <c r="O769" s="7"/>
      <c r="P769" s="7"/>
      <c r="Q769" s="7"/>
      <c r="R769" s="7"/>
      <c r="S769" s="7"/>
    </row>
    <row r="770" spans="1:19" x14ac:dyDescent="0.2">
      <c r="A770" s="11"/>
      <c r="B770" s="10"/>
      <c r="C770" s="7"/>
      <c r="D770" s="7"/>
      <c r="E770" s="7"/>
      <c r="F770" s="7"/>
      <c r="G770" s="7"/>
      <c r="H770" s="7"/>
      <c r="I770" s="9"/>
      <c r="J770" s="9"/>
      <c r="K770" s="7"/>
      <c r="L770" s="7"/>
      <c r="M770" s="7"/>
      <c r="N770" s="7"/>
      <c r="O770" s="7"/>
      <c r="P770" s="7"/>
      <c r="Q770" s="7"/>
      <c r="R770" s="7"/>
      <c r="S770" s="7"/>
    </row>
    <row r="771" spans="1:19" x14ac:dyDescent="0.2">
      <c r="A771" s="11"/>
      <c r="B771" s="10"/>
      <c r="C771" s="7"/>
      <c r="D771" s="7"/>
      <c r="E771" s="7"/>
      <c r="F771" s="7"/>
      <c r="G771" s="7"/>
      <c r="H771" s="7"/>
      <c r="I771" s="9"/>
      <c r="J771" s="9"/>
      <c r="K771" s="7"/>
      <c r="L771" s="7"/>
      <c r="M771" s="7"/>
      <c r="N771" s="7"/>
      <c r="O771" s="7"/>
      <c r="P771" s="7"/>
      <c r="Q771" s="7"/>
      <c r="R771" s="7"/>
      <c r="S771" s="7"/>
    </row>
    <row r="772" spans="1:19" x14ac:dyDescent="0.2">
      <c r="A772" s="11"/>
      <c r="B772" s="10"/>
      <c r="C772" s="7"/>
      <c r="D772" s="7"/>
      <c r="E772" s="7"/>
      <c r="F772" s="7"/>
      <c r="G772" s="7"/>
      <c r="H772" s="7"/>
      <c r="I772" s="9"/>
      <c r="J772" s="9"/>
      <c r="K772" s="7"/>
      <c r="L772" s="7"/>
      <c r="M772" s="7"/>
      <c r="N772" s="7"/>
      <c r="O772" s="7"/>
      <c r="P772" s="7"/>
      <c r="Q772" s="7"/>
      <c r="R772" s="7"/>
      <c r="S772" s="7"/>
    </row>
    <row r="773" spans="1:19" x14ac:dyDescent="0.2">
      <c r="A773" s="11"/>
      <c r="B773" s="10"/>
      <c r="C773" s="7"/>
      <c r="D773" s="7"/>
      <c r="E773" s="7"/>
      <c r="F773" s="7"/>
      <c r="G773" s="7"/>
      <c r="H773" s="7"/>
      <c r="I773" s="9"/>
      <c r="J773" s="9"/>
      <c r="K773" s="7"/>
      <c r="L773" s="7"/>
      <c r="M773" s="7"/>
      <c r="N773" s="7"/>
      <c r="O773" s="7"/>
      <c r="P773" s="7"/>
      <c r="Q773" s="7"/>
      <c r="R773" s="7"/>
      <c r="S773" s="7"/>
    </row>
    <row r="774" spans="1:19" x14ac:dyDescent="0.2">
      <c r="A774" s="11"/>
      <c r="B774" s="10"/>
      <c r="C774" s="7"/>
      <c r="D774" s="7"/>
      <c r="E774" s="7"/>
      <c r="F774" s="7"/>
      <c r="G774" s="7"/>
      <c r="H774" s="7"/>
      <c r="I774" s="9"/>
      <c r="J774" s="9"/>
      <c r="K774" s="7"/>
      <c r="L774" s="7"/>
      <c r="M774" s="7"/>
      <c r="N774" s="7"/>
      <c r="O774" s="7"/>
      <c r="P774" s="7"/>
      <c r="Q774" s="7"/>
      <c r="R774" s="7"/>
      <c r="S774" s="7"/>
    </row>
    <row r="775" spans="1:19" x14ac:dyDescent="0.2">
      <c r="A775" s="11"/>
      <c r="B775" s="10"/>
      <c r="C775" s="7"/>
      <c r="D775" s="7"/>
      <c r="E775" s="7"/>
      <c r="F775" s="7"/>
      <c r="G775" s="7"/>
      <c r="H775" s="7"/>
      <c r="I775" s="9"/>
      <c r="J775" s="9"/>
      <c r="K775" s="7"/>
      <c r="L775" s="7"/>
      <c r="M775" s="7"/>
      <c r="N775" s="7"/>
      <c r="O775" s="7"/>
      <c r="P775" s="7"/>
      <c r="Q775" s="7"/>
      <c r="R775" s="7"/>
      <c r="S775" s="7"/>
    </row>
    <row r="776" spans="1:19" x14ac:dyDescent="0.2">
      <c r="A776" s="11"/>
      <c r="B776" s="10"/>
      <c r="C776" s="7"/>
      <c r="D776" s="7"/>
      <c r="E776" s="7"/>
      <c r="F776" s="7"/>
      <c r="G776" s="7"/>
      <c r="H776" s="7"/>
      <c r="I776" s="9"/>
      <c r="J776" s="9"/>
      <c r="K776" s="7"/>
      <c r="L776" s="7"/>
      <c r="M776" s="7"/>
      <c r="N776" s="7"/>
      <c r="O776" s="7"/>
      <c r="P776" s="7"/>
      <c r="Q776" s="7"/>
      <c r="R776" s="7"/>
      <c r="S776" s="7"/>
    </row>
    <row r="777" spans="1:19" x14ac:dyDescent="0.2">
      <c r="A777" s="11"/>
      <c r="B777" s="10"/>
      <c r="C777" s="7"/>
      <c r="D777" s="7"/>
      <c r="E777" s="7"/>
      <c r="F777" s="7"/>
      <c r="G777" s="7"/>
      <c r="H777" s="7"/>
      <c r="I777" s="9"/>
      <c r="J777" s="9"/>
      <c r="K777" s="7"/>
      <c r="L777" s="7"/>
      <c r="M777" s="7"/>
      <c r="N777" s="7"/>
      <c r="O777" s="7"/>
      <c r="P777" s="7"/>
      <c r="Q777" s="7"/>
      <c r="R777" s="7"/>
      <c r="S777" s="7"/>
    </row>
    <row r="778" spans="1:19" x14ac:dyDescent="0.2">
      <c r="A778" s="11"/>
      <c r="B778" s="10"/>
      <c r="C778" s="7"/>
      <c r="D778" s="7"/>
      <c r="E778" s="7"/>
      <c r="F778" s="7"/>
      <c r="G778" s="7"/>
      <c r="H778" s="7"/>
      <c r="I778" s="9"/>
      <c r="J778" s="9"/>
      <c r="K778" s="7"/>
      <c r="L778" s="7"/>
      <c r="M778" s="7"/>
      <c r="N778" s="7"/>
      <c r="O778" s="7"/>
      <c r="P778" s="7"/>
      <c r="Q778" s="7"/>
      <c r="R778" s="7"/>
      <c r="S778" s="7"/>
    </row>
    <row r="779" spans="1:19" x14ac:dyDescent="0.2">
      <c r="A779" s="11"/>
      <c r="B779" s="10"/>
      <c r="C779" s="7"/>
      <c r="D779" s="7"/>
      <c r="E779" s="7"/>
      <c r="F779" s="7"/>
      <c r="G779" s="7"/>
      <c r="H779" s="7"/>
      <c r="I779" s="9"/>
      <c r="J779" s="9"/>
      <c r="K779" s="7"/>
      <c r="L779" s="7"/>
      <c r="M779" s="7"/>
      <c r="N779" s="7"/>
      <c r="O779" s="7"/>
      <c r="P779" s="7"/>
      <c r="Q779" s="7"/>
      <c r="R779" s="7"/>
      <c r="S779" s="7"/>
    </row>
    <row r="780" spans="1:19" x14ac:dyDescent="0.2">
      <c r="A780" s="11"/>
      <c r="B780" s="10"/>
      <c r="C780" s="7"/>
      <c r="D780" s="7"/>
      <c r="E780" s="7"/>
      <c r="F780" s="7"/>
      <c r="G780" s="7"/>
      <c r="H780" s="7"/>
      <c r="I780" s="9"/>
      <c r="J780" s="9"/>
      <c r="K780" s="7"/>
      <c r="L780" s="7"/>
      <c r="M780" s="7"/>
      <c r="N780" s="7"/>
      <c r="O780" s="7"/>
      <c r="P780" s="7"/>
      <c r="Q780" s="7"/>
      <c r="R780" s="7"/>
      <c r="S780" s="7"/>
    </row>
    <row r="781" spans="1:19" x14ac:dyDescent="0.2">
      <c r="A781" s="11"/>
      <c r="B781" s="10"/>
      <c r="C781" s="7"/>
      <c r="D781" s="7"/>
      <c r="E781" s="7"/>
      <c r="F781" s="7"/>
      <c r="G781" s="7"/>
      <c r="H781" s="7"/>
      <c r="I781" s="9"/>
      <c r="J781" s="9"/>
      <c r="K781" s="7"/>
      <c r="L781" s="7"/>
      <c r="M781" s="7"/>
      <c r="N781" s="7"/>
      <c r="O781" s="7"/>
      <c r="P781" s="7"/>
      <c r="Q781" s="7"/>
      <c r="R781" s="7"/>
      <c r="S781" s="7"/>
    </row>
    <row r="782" spans="1:19" x14ac:dyDescent="0.2">
      <c r="A782" s="11"/>
      <c r="B782" s="10"/>
      <c r="C782" s="7"/>
      <c r="D782" s="7"/>
      <c r="E782" s="7"/>
      <c r="F782" s="7"/>
      <c r="G782" s="7"/>
      <c r="H782" s="7"/>
      <c r="I782" s="9"/>
      <c r="J782" s="9"/>
      <c r="K782" s="7"/>
      <c r="L782" s="7"/>
      <c r="M782" s="7"/>
      <c r="N782" s="7"/>
      <c r="O782" s="7"/>
      <c r="P782" s="7"/>
      <c r="Q782" s="7"/>
      <c r="R782" s="7"/>
      <c r="S782" s="7"/>
    </row>
    <row r="783" spans="1:19" x14ac:dyDescent="0.2">
      <c r="A783" s="11"/>
      <c r="B783" s="10"/>
      <c r="C783" s="7"/>
      <c r="D783" s="7"/>
      <c r="E783" s="7"/>
      <c r="F783" s="7"/>
      <c r="G783" s="7"/>
      <c r="H783" s="7"/>
      <c r="I783" s="9"/>
      <c r="J783" s="9"/>
      <c r="K783" s="7"/>
      <c r="L783" s="7"/>
      <c r="M783" s="7"/>
      <c r="N783" s="7"/>
      <c r="O783" s="7"/>
      <c r="P783" s="7"/>
      <c r="Q783" s="7"/>
      <c r="R783" s="7"/>
      <c r="S783" s="7"/>
    </row>
    <row r="784" spans="1:19" x14ac:dyDescent="0.2">
      <c r="A784" s="11"/>
      <c r="B784" s="10"/>
      <c r="C784" s="7"/>
      <c r="D784" s="7"/>
      <c r="E784" s="7"/>
      <c r="F784" s="7"/>
      <c r="G784" s="7"/>
      <c r="H784" s="7"/>
      <c r="I784" s="9"/>
      <c r="J784" s="9"/>
      <c r="K784" s="7"/>
      <c r="L784" s="7"/>
      <c r="M784" s="7"/>
      <c r="N784" s="7"/>
      <c r="O784" s="7"/>
      <c r="P784" s="7"/>
      <c r="Q784" s="7"/>
      <c r="R784" s="7"/>
      <c r="S784" s="7"/>
    </row>
    <row r="785" spans="1:19" x14ac:dyDescent="0.2">
      <c r="A785" s="11"/>
      <c r="B785" s="10"/>
      <c r="C785" s="7"/>
      <c r="D785" s="7"/>
      <c r="E785" s="7"/>
      <c r="F785" s="7"/>
      <c r="G785" s="7"/>
      <c r="H785" s="7"/>
      <c r="I785" s="9"/>
      <c r="J785" s="9"/>
      <c r="K785" s="7"/>
      <c r="L785" s="7"/>
      <c r="M785" s="7"/>
      <c r="N785" s="7"/>
      <c r="O785" s="7"/>
      <c r="P785" s="7"/>
      <c r="Q785" s="7"/>
      <c r="R785" s="7"/>
      <c r="S785" s="7"/>
    </row>
    <row r="786" spans="1:19" x14ac:dyDescent="0.2">
      <c r="A786" s="11"/>
      <c r="B786" s="10"/>
      <c r="C786" s="7"/>
      <c r="D786" s="7"/>
      <c r="E786" s="7"/>
      <c r="F786" s="7"/>
      <c r="G786" s="7"/>
      <c r="H786" s="7"/>
      <c r="I786" s="9"/>
      <c r="J786" s="9"/>
      <c r="K786" s="7"/>
      <c r="L786" s="7"/>
      <c r="M786" s="7"/>
      <c r="N786" s="7"/>
      <c r="O786" s="7"/>
      <c r="P786" s="7"/>
      <c r="Q786" s="7"/>
      <c r="R786" s="7"/>
      <c r="S786" s="7"/>
    </row>
    <row r="787" spans="1:19" x14ac:dyDescent="0.2">
      <c r="A787" s="11"/>
      <c r="B787" s="10"/>
      <c r="C787" s="7"/>
      <c r="D787" s="7"/>
      <c r="E787" s="7"/>
      <c r="F787" s="7"/>
      <c r="G787" s="7"/>
      <c r="H787" s="7"/>
      <c r="I787" s="9"/>
      <c r="J787" s="9"/>
      <c r="K787" s="7"/>
      <c r="L787" s="7"/>
      <c r="M787" s="7"/>
      <c r="N787" s="7"/>
      <c r="O787" s="7"/>
      <c r="P787" s="7"/>
      <c r="Q787" s="7"/>
      <c r="R787" s="7"/>
      <c r="S787" s="7"/>
    </row>
    <row r="788" spans="1:19" x14ac:dyDescent="0.2">
      <c r="A788" s="11"/>
      <c r="B788" s="10"/>
      <c r="C788" s="7"/>
      <c r="D788" s="7"/>
      <c r="E788" s="7"/>
      <c r="F788" s="7"/>
      <c r="G788" s="7"/>
      <c r="H788" s="7"/>
      <c r="I788" s="9"/>
      <c r="J788" s="9"/>
      <c r="K788" s="7"/>
      <c r="L788" s="7"/>
      <c r="M788" s="7"/>
      <c r="N788" s="7"/>
      <c r="O788" s="7"/>
      <c r="P788" s="7"/>
      <c r="Q788" s="7"/>
      <c r="R788" s="7"/>
      <c r="S788" s="7"/>
    </row>
    <row r="789" spans="1:19" x14ac:dyDescent="0.2">
      <c r="A789" s="11"/>
      <c r="B789" s="10"/>
      <c r="C789" s="7"/>
      <c r="D789" s="7"/>
      <c r="E789" s="7"/>
      <c r="F789" s="7"/>
      <c r="G789" s="7"/>
      <c r="H789" s="7"/>
      <c r="I789" s="9"/>
      <c r="J789" s="9"/>
      <c r="K789" s="7"/>
      <c r="L789" s="7"/>
      <c r="M789" s="7"/>
      <c r="N789" s="7"/>
      <c r="O789" s="7"/>
      <c r="P789" s="7"/>
      <c r="Q789" s="7"/>
      <c r="R789" s="7"/>
      <c r="S789" s="7"/>
    </row>
    <row r="790" spans="1:19" x14ac:dyDescent="0.2">
      <c r="A790" s="11"/>
      <c r="B790" s="10"/>
      <c r="C790" s="7"/>
      <c r="D790" s="7"/>
      <c r="E790" s="7"/>
      <c r="F790" s="7"/>
      <c r="G790" s="7"/>
      <c r="H790" s="7"/>
      <c r="I790" s="9"/>
      <c r="J790" s="9"/>
      <c r="K790" s="7"/>
      <c r="L790" s="7"/>
      <c r="M790" s="7"/>
      <c r="N790" s="7"/>
      <c r="O790" s="7"/>
      <c r="P790" s="7"/>
      <c r="Q790" s="7"/>
      <c r="R790" s="7"/>
      <c r="S790" s="7"/>
    </row>
    <row r="791" spans="1:19" x14ac:dyDescent="0.2">
      <c r="A791" s="11"/>
      <c r="B791" s="10"/>
      <c r="C791" s="7"/>
      <c r="D791" s="7"/>
      <c r="E791" s="7"/>
      <c r="F791" s="7"/>
      <c r="G791" s="7"/>
      <c r="H791" s="7"/>
      <c r="I791" s="9"/>
      <c r="J791" s="9"/>
      <c r="K791" s="7"/>
      <c r="L791" s="7"/>
      <c r="M791" s="7"/>
      <c r="N791" s="7"/>
      <c r="O791" s="7"/>
      <c r="P791" s="7"/>
      <c r="Q791" s="7"/>
      <c r="R791" s="7"/>
      <c r="S791" s="7"/>
    </row>
    <row r="792" spans="1:19" x14ac:dyDescent="0.2">
      <c r="A792" s="11"/>
      <c r="B792" s="10"/>
      <c r="C792" s="7"/>
      <c r="D792" s="7"/>
      <c r="E792" s="7"/>
      <c r="F792" s="7"/>
      <c r="G792" s="7"/>
      <c r="H792" s="7"/>
      <c r="I792" s="9"/>
      <c r="J792" s="9"/>
      <c r="K792" s="7"/>
      <c r="L792" s="7"/>
      <c r="M792" s="7"/>
      <c r="N792" s="7"/>
      <c r="O792" s="7"/>
      <c r="P792" s="7"/>
      <c r="Q792" s="7"/>
      <c r="R792" s="7"/>
      <c r="S792" s="7"/>
    </row>
    <row r="793" spans="1:19" x14ac:dyDescent="0.2">
      <c r="A793" s="11"/>
      <c r="B793" s="10"/>
      <c r="C793" s="7"/>
      <c r="D793" s="7"/>
      <c r="E793" s="7"/>
      <c r="F793" s="7"/>
      <c r="G793" s="7"/>
      <c r="H793" s="7"/>
      <c r="I793" s="9"/>
      <c r="J793" s="9"/>
      <c r="K793" s="7"/>
      <c r="L793" s="7"/>
      <c r="M793" s="7"/>
      <c r="N793" s="7"/>
      <c r="O793" s="7"/>
      <c r="P793" s="7"/>
      <c r="Q793" s="7"/>
      <c r="R793" s="7"/>
      <c r="S793" s="7"/>
    </row>
    <row r="794" spans="1:19" x14ac:dyDescent="0.2">
      <c r="A794" s="11"/>
      <c r="B794" s="10"/>
      <c r="C794" s="7"/>
      <c r="D794" s="7"/>
      <c r="E794" s="7"/>
      <c r="F794" s="7"/>
      <c r="G794" s="7"/>
      <c r="H794" s="7"/>
      <c r="I794" s="9"/>
      <c r="J794" s="9"/>
      <c r="K794" s="7"/>
      <c r="L794" s="7"/>
      <c r="M794" s="7"/>
      <c r="N794" s="7"/>
      <c r="O794" s="7"/>
      <c r="P794" s="7"/>
      <c r="Q794" s="7"/>
      <c r="R794" s="7"/>
      <c r="S794" s="7"/>
    </row>
    <row r="795" spans="1:19" x14ac:dyDescent="0.2">
      <c r="A795" s="11"/>
      <c r="B795" s="10"/>
      <c r="C795" s="7"/>
      <c r="D795" s="7"/>
      <c r="E795" s="7"/>
      <c r="F795" s="7"/>
      <c r="G795" s="7"/>
      <c r="H795" s="7"/>
      <c r="I795" s="9"/>
      <c r="J795" s="9"/>
      <c r="K795" s="7"/>
      <c r="L795" s="7"/>
      <c r="M795" s="7"/>
      <c r="N795" s="7"/>
      <c r="O795" s="7"/>
      <c r="P795" s="7"/>
      <c r="Q795" s="7"/>
      <c r="R795" s="7"/>
      <c r="S795" s="7"/>
    </row>
    <row r="796" spans="1:19" x14ac:dyDescent="0.2">
      <c r="A796" s="11"/>
      <c r="B796" s="10"/>
      <c r="C796" s="7"/>
      <c r="D796" s="7"/>
      <c r="E796" s="7"/>
      <c r="F796" s="7"/>
      <c r="G796" s="7"/>
      <c r="H796" s="7"/>
      <c r="I796" s="9"/>
      <c r="J796" s="9"/>
      <c r="K796" s="7"/>
      <c r="L796" s="7"/>
      <c r="M796" s="7"/>
      <c r="N796" s="7"/>
      <c r="O796" s="7"/>
      <c r="P796" s="7"/>
      <c r="Q796" s="7"/>
      <c r="R796" s="7"/>
      <c r="S796" s="7"/>
    </row>
    <row r="797" spans="1:19" x14ac:dyDescent="0.2">
      <c r="A797" s="11"/>
      <c r="B797" s="10"/>
      <c r="C797" s="7"/>
      <c r="D797" s="7"/>
      <c r="E797" s="7"/>
      <c r="F797" s="7"/>
      <c r="G797" s="7"/>
      <c r="H797" s="7"/>
      <c r="I797" s="9"/>
      <c r="J797" s="9"/>
      <c r="K797" s="7"/>
      <c r="L797" s="7"/>
      <c r="M797" s="7"/>
      <c r="N797" s="7"/>
      <c r="O797" s="7"/>
      <c r="P797" s="7"/>
      <c r="Q797" s="7"/>
      <c r="R797" s="7"/>
      <c r="S797" s="7"/>
    </row>
    <row r="798" spans="1:19" x14ac:dyDescent="0.2">
      <c r="A798" s="11"/>
      <c r="B798" s="10"/>
      <c r="C798" s="7"/>
      <c r="D798" s="7"/>
      <c r="E798" s="7"/>
      <c r="F798" s="7"/>
      <c r="G798" s="7"/>
      <c r="H798" s="7"/>
      <c r="I798" s="9"/>
      <c r="J798" s="9"/>
      <c r="K798" s="7"/>
      <c r="L798" s="7"/>
      <c r="M798" s="7"/>
      <c r="N798" s="7"/>
      <c r="O798" s="7"/>
      <c r="P798" s="7"/>
      <c r="Q798" s="7"/>
      <c r="R798" s="7"/>
      <c r="S798" s="7"/>
    </row>
    <row r="799" spans="1:19" x14ac:dyDescent="0.2">
      <c r="A799" s="11"/>
      <c r="B799" s="10"/>
      <c r="C799" s="7"/>
      <c r="D799" s="7"/>
      <c r="E799" s="7"/>
      <c r="F799" s="7"/>
      <c r="G799" s="7"/>
      <c r="H799" s="7"/>
      <c r="I799" s="9"/>
      <c r="J799" s="9"/>
      <c r="K799" s="7"/>
      <c r="L799" s="7"/>
      <c r="M799" s="7"/>
      <c r="N799" s="7"/>
      <c r="O799" s="7"/>
      <c r="P799" s="7"/>
      <c r="Q799" s="7"/>
      <c r="R799" s="7"/>
      <c r="S799" s="7"/>
    </row>
    <row r="800" spans="1:19" x14ac:dyDescent="0.2">
      <c r="A800" s="11"/>
      <c r="B800" s="10"/>
      <c r="C800" s="7"/>
      <c r="D800" s="7"/>
      <c r="E800" s="7"/>
      <c r="F800" s="7"/>
      <c r="G800" s="7"/>
      <c r="H800" s="7"/>
      <c r="I800" s="9"/>
      <c r="J800" s="9"/>
      <c r="K800" s="7"/>
      <c r="L800" s="7"/>
      <c r="M800" s="7"/>
      <c r="N800" s="7"/>
      <c r="O800" s="7"/>
      <c r="P800" s="7"/>
      <c r="Q800" s="7"/>
      <c r="R800" s="7"/>
      <c r="S800" s="7"/>
    </row>
    <row r="801" spans="1:19" x14ac:dyDescent="0.2">
      <c r="A801" s="11"/>
      <c r="B801" s="10"/>
      <c r="C801" s="7"/>
      <c r="D801" s="7"/>
      <c r="E801" s="7"/>
      <c r="F801" s="7"/>
      <c r="G801" s="7"/>
      <c r="H801" s="7"/>
      <c r="I801" s="9"/>
      <c r="J801" s="9"/>
      <c r="K801" s="7"/>
      <c r="L801" s="7"/>
      <c r="M801" s="7"/>
      <c r="N801" s="7"/>
      <c r="O801" s="7"/>
      <c r="P801" s="7"/>
      <c r="Q801" s="7"/>
      <c r="R801" s="7"/>
      <c r="S801" s="7"/>
    </row>
    <row r="802" spans="1:19" x14ac:dyDescent="0.2">
      <c r="A802" s="11"/>
      <c r="B802" s="10"/>
      <c r="C802" s="7"/>
      <c r="D802" s="7"/>
      <c r="E802" s="7"/>
      <c r="F802" s="7"/>
      <c r="G802" s="7"/>
      <c r="H802" s="7"/>
      <c r="I802" s="9"/>
      <c r="J802" s="9"/>
      <c r="K802" s="7"/>
      <c r="L802" s="7"/>
      <c r="M802" s="7"/>
      <c r="N802" s="7"/>
      <c r="O802" s="7"/>
      <c r="P802" s="7"/>
      <c r="Q802" s="7"/>
      <c r="R802" s="7"/>
      <c r="S802" s="7"/>
    </row>
    <row r="803" spans="1:19" x14ac:dyDescent="0.2">
      <c r="A803" s="11"/>
      <c r="B803" s="10"/>
      <c r="C803" s="7"/>
      <c r="D803" s="7"/>
      <c r="E803" s="7"/>
      <c r="F803" s="7"/>
      <c r="G803" s="7"/>
      <c r="H803" s="7"/>
      <c r="I803" s="9"/>
      <c r="J803" s="9"/>
      <c r="K803" s="7"/>
      <c r="L803" s="7"/>
      <c r="M803" s="7"/>
      <c r="N803" s="7"/>
      <c r="O803" s="7"/>
      <c r="P803" s="7"/>
      <c r="Q803" s="7"/>
      <c r="R803" s="7"/>
      <c r="S803" s="7"/>
    </row>
    <row r="804" spans="1:19" x14ac:dyDescent="0.2">
      <c r="A804" s="11"/>
      <c r="B804" s="10"/>
      <c r="C804" s="7"/>
      <c r="D804" s="7"/>
      <c r="E804" s="7"/>
      <c r="F804" s="7"/>
      <c r="G804" s="7"/>
      <c r="H804" s="7"/>
      <c r="I804" s="9"/>
      <c r="J804" s="9"/>
      <c r="K804" s="7"/>
      <c r="L804" s="7"/>
      <c r="M804" s="7"/>
      <c r="N804" s="7"/>
      <c r="O804" s="7"/>
      <c r="P804" s="7"/>
      <c r="Q804" s="7"/>
      <c r="R804" s="7"/>
      <c r="S804" s="7"/>
    </row>
    <row r="805" spans="1:19" x14ac:dyDescent="0.2">
      <c r="A805" s="11"/>
      <c r="B805" s="10"/>
      <c r="C805" s="7"/>
      <c r="D805" s="7"/>
      <c r="E805" s="7"/>
      <c r="F805" s="7"/>
      <c r="G805" s="7"/>
      <c r="H805" s="7"/>
      <c r="I805" s="9"/>
      <c r="J805" s="9"/>
      <c r="K805" s="7"/>
      <c r="L805" s="7"/>
      <c r="M805" s="7"/>
      <c r="N805" s="7"/>
      <c r="O805" s="7"/>
      <c r="P805" s="7"/>
      <c r="Q805" s="7"/>
      <c r="R805" s="7"/>
      <c r="S805" s="7"/>
    </row>
    <row r="806" spans="1:19" x14ac:dyDescent="0.2">
      <c r="A806" s="11"/>
      <c r="B806" s="10"/>
      <c r="C806" s="7"/>
      <c r="D806" s="7"/>
      <c r="E806" s="7"/>
      <c r="F806" s="7"/>
      <c r="G806" s="7"/>
      <c r="H806" s="7"/>
      <c r="I806" s="9"/>
      <c r="J806" s="9"/>
      <c r="K806" s="7"/>
      <c r="L806" s="7"/>
      <c r="M806" s="7"/>
      <c r="N806" s="7"/>
      <c r="O806" s="7"/>
      <c r="P806" s="7"/>
      <c r="Q806" s="7"/>
      <c r="R806" s="7"/>
      <c r="S806" s="7"/>
    </row>
    <row r="807" spans="1:19" x14ac:dyDescent="0.2">
      <c r="A807" s="11"/>
      <c r="B807" s="10"/>
      <c r="C807" s="7"/>
      <c r="D807" s="7"/>
      <c r="E807" s="7"/>
      <c r="F807" s="7"/>
      <c r="G807" s="7"/>
      <c r="H807" s="7"/>
      <c r="I807" s="9"/>
      <c r="J807" s="9"/>
      <c r="K807" s="7"/>
      <c r="L807" s="7"/>
      <c r="M807" s="7"/>
      <c r="N807" s="7"/>
      <c r="O807" s="7"/>
      <c r="P807" s="7"/>
      <c r="Q807" s="7"/>
      <c r="R807" s="7"/>
      <c r="S807" s="7"/>
    </row>
    <row r="808" spans="1:19" x14ac:dyDescent="0.2">
      <c r="A808" s="11"/>
      <c r="B808" s="10"/>
      <c r="C808" s="7"/>
      <c r="D808" s="7"/>
      <c r="E808" s="7"/>
      <c r="F808" s="7"/>
      <c r="G808" s="7"/>
      <c r="H808" s="7"/>
      <c r="I808" s="9"/>
      <c r="J808" s="9"/>
      <c r="K808" s="7"/>
      <c r="L808" s="7"/>
      <c r="M808" s="7"/>
      <c r="N808" s="7"/>
      <c r="O808" s="7"/>
      <c r="P808" s="7"/>
      <c r="Q808" s="7"/>
      <c r="R808" s="7"/>
      <c r="S808" s="7"/>
    </row>
    <row r="809" spans="1:19" x14ac:dyDescent="0.2">
      <c r="A809" s="11"/>
      <c r="B809" s="10"/>
      <c r="C809" s="7"/>
      <c r="D809" s="7"/>
      <c r="E809" s="7"/>
      <c r="F809" s="7"/>
      <c r="G809" s="7"/>
      <c r="H809" s="7"/>
      <c r="I809" s="9"/>
      <c r="J809" s="9"/>
      <c r="K809" s="7"/>
      <c r="L809" s="7"/>
      <c r="M809" s="7"/>
      <c r="N809" s="7"/>
      <c r="O809" s="7"/>
      <c r="P809" s="7"/>
      <c r="Q809" s="7"/>
      <c r="R809" s="7"/>
      <c r="S809" s="7"/>
    </row>
    <row r="810" spans="1:19" x14ac:dyDescent="0.2">
      <c r="A810" s="11"/>
      <c r="B810" s="10"/>
      <c r="C810" s="7"/>
      <c r="D810" s="7"/>
      <c r="E810" s="7"/>
      <c r="F810" s="7"/>
      <c r="G810" s="7"/>
      <c r="H810" s="7"/>
      <c r="I810" s="9"/>
      <c r="J810" s="9"/>
      <c r="K810" s="7"/>
      <c r="L810" s="7"/>
      <c r="M810" s="7"/>
      <c r="N810" s="7"/>
      <c r="O810" s="7"/>
      <c r="P810" s="7"/>
      <c r="Q810" s="7"/>
      <c r="R810" s="7"/>
      <c r="S810" s="7"/>
    </row>
    <row r="811" spans="1:19" x14ac:dyDescent="0.2">
      <c r="A811" s="11"/>
      <c r="B811" s="10"/>
      <c r="C811" s="7"/>
      <c r="D811" s="7"/>
      <c r="E811" s="7"/>
      <c r="F811" s="7"/>
      <c r="G811" s="7"/>
      <c r="H811" s="7"/>
      <c r="I811" s="9"/>
      <c r="J811" s="9"/>
      <c r="K811" s="7"/>
      <c r="L811" s="7"/>
      <c r="M811" s="7"/>
      <c r="N811" s="7"/>
      <c r="O811" s="7"/>
      <c r="P811" s="7"/>
      <c r="Q811" s="7"/>
      <c r="R811" s="7"/>
      <c r="S811" s="7"/>
    </row>
    <row r="812" spans="1:19" x14ac:dyDescent="0.2">
      <c r="A812" s="11"/>
      <c r="B812" s="10"/>
      <c r="C812" s="7"/>
      <c r="D812" s="7"/>
      <c r="E812" s="7"/>
      <c r="F812" s="7"/>
      <c r="G812" s="7"/>
      <c r="H812" s="7"/>
      <c r="I812" s="9"/>
      <c r="J812" s="9"/>
      <c r="K812" s="7"/>
      <c r="L812" s="7"/>
      <c r="M812" s="7"/>
      <c r="N812" s="7"/>
      <c r="O812" s="7"/>
      <c r="P812" s="7"/>
      <c r="Q812" s="7"/>
      <c r="R812" s="7"/>
      <c r="S812" s="7"/>
    </row>
    <row r="813" spans="1:19" x14ac:dyDescent="0.2">
      <c r="A813" s="11"/>
      <c r="B813" s="10"/>
      <c r="C813" s="7"/>
      <c r="D813" s="7"/>
      <c r="E813" s="7"/>
      <c r="F813" s="7"/>
      <c r="G813" s="7"/>
      <c r="H813" s="7"/>
      <c r="I813" s="9"/>
      <c r="J813" s="9"/>
      <c r="K813" s="7"/>
      <c r="L813" s="7"/>
      <c r="M813" s="7"/>
      <c r="N813" s="7"/>
      <c r="O813" s="7"/>
      <c r="P813" s="7"/>
      <c r="Q813" s="7"/>
      <c r="R813" s="7"/>
      <c r="S813" s="7"/>
    </row>
    <row r="814" spans="1:19" x14ac:dyDescent="0.2">
      <c r="A814" s="11"/>
      <c r="B814" s="10"/>
      <c r="C814" s="7"/>
      <c r="D814" s="7"/>
      <c r="E814" s="7"/>
      <c r="F814" s="7"/>
      <c r="G814" s="7"/>
      <c r="H814" s="7"/>
      <c r="I814" s="9"/>
      <c r="J814" s="9"/>
      <c r="K814" s="7"/>
      <c r="L814" s="7"/>
      <c r="M814" s="7"/>
      <c r="N814" s="7"/>
      <c r="O814" s="7"/>
      <c r="P814" s="7"/>
      <c r="Q814" s="7"/>
      <c r="R814" s="7"/>
      <c r="S814" s="7"/>
    </row>
    <row r="815" spans="1:19" x14ac:dyDescent="0.2">
      <c r="A815" s="11"/>
      <c r="B815" s="10"/>
      <c r="C815" s="7"/>
      <c r="D815" s="7"/>
      <c r="E815" s="7"/>
      <c r="F815" s="7"/>
      <c r="G815" s="7"/>
      <c r="H815" s="7"/>
      <c r="I815" s="9"/>
      <c r="J815" s="9"/>
      <c r="K815" s="7"/>
      <c r="L815" s="7"/>
      <c r="M815" s="7"/>
      <c r="N815" s="7"/>
      <c r="O815" s="7"/>
      <c r="P815" s="7"/>
      <c r="Q815" s="7"/>
      <c r="R815" s="7"/>
      <c r="S815" s="7"/>
    </row>
    <row r="816" spans="1:19" x14ac:dyDescent="0.2">
      <c r="A816" s="11"/>
      <c r="B816" s="10"/>
      <c r="C816" s="7"/>
      <c r="D816" s="7"/>
      <c r="E816" s="7"/>
      <c r="F816" s="7"/>
      <c r="G816" s="7"/>
      <c r="H816" s="7"/>
      <c r="I816" s="9"/>
      <c r="J816" s="9"/>
      <c r="K816" s="7"/>
      <c r="L816" s="7"/>
      <c r="M816" s="7"/>
      <c r="N816" s="7"/>
      <c r="O816" s="7"/>
      <c r="P816" s="7"/>
      <c r="Q816" s="7"/>
      <c r="R816" s="7"/>
      <c r="S816" s="7"/>
    </row>
    <row r="817" spans="1:19" x14ac:dyDescent="0.2">
      <c r="A817" s="11"/>
      <c r="B817" s="10"/>
      <c r="C817" s="7"/>
      <c r="D817" s="7"/>
      <c r="E817" s="7"/>
      <c r="F817" s="7"/>
      <c r="G817" s="7"/>
      <c r="H817" s="7"/>
      <c r="I817" s="9"/>
      <c r="J817" s="9"/>
      <c r="K817" s="7"/>
      <c r="L817" s="7"/>
      <c r="M817" s="7"/>
      <c r="N817" s="7"/>
      <c r="O817" s="7"/>
      <c r="P817" s="7"/>
      <c r="Q817" s="7"/>
      <c r="R817" s="7"/>
      <c r="S817" s="7"/>
    </row>
    <row r="818" spans="1:19" x14ac:dyDescent="0.2">
      <c r="A818" s="11"/>
      <c r="B818" s="10"/>
      <c r="C818" s="7"/>
      <c r="D818" s="7"/>
      <c r="E818" s="7"/>
      <c r="F818" s="7"/>
      <c r="G818" s="7"/>
      <c r="H818" s="7"/>
      <c r="I818" s="9"/>
      <c r="J818" s="9"/>
      <c r="K818" s="7"/>
      <c r="L818" s="7"/>
      <c r="M818" s="7"/>
      <c r="N818" s="7"/>
      <c r="O818" s="7"/>
      <c r="P818" s="7"/>
      <c r="Q818" s="7"/>
      <c r="R818" s="7"/>
      <c r="S818" s="7"/>
    </row>
    <row r="819" spans="1:19" x14ac:dyDescent="0.2">
      <c r="A819" s="11"/>
      <c r="B819" s="10"/>
      <c r="C819" s="7"/>
      <c r="D819" s="7"/>
      <c r="E819" s="7"/>
      <c r="F819" s="7"/>
      <c r="G819" s="7"/>
      <c r="H819" s="7"/>
      <c r="I819" s="9"/>
      <c r="J819" s="9"/>
      <c r="K819" s="7"/>
      <c r="L819" s="7"/>
      <c r="M819" s="7"/>
      <c r="N819" s="7"/>
      <c r="O819" s="7"/>
      <c r="P819" s="7"/>
      <c r="Q819" s="7"/>
      <c r="R819" s="7"/>
      <c r="S819" s="7"/>
    </row>
    <row r="820" spans="1:19" x14ac:dyDescent="0.2">
      <c r="A820" s="11"/>
      <c r="B820" s="10"/>
      <c r="C820" s="7"/>
      <c r="D820" s="7"/>
      <c r="E820" s="7"/>
      <c r="F820" s="7"/>
      <c r="G820" s="7"/>
      <c r="H820" s="7"/>
      <c r="I820" s="9"/>
      <c r="J820" s="9"/>
      <c r="K820" s="7"/>
      <c r="L820" s="7"/>
      <c r="M820" s="7"/>
      <c r="N820" s="7"/>
      <c r="O820" s="7"/>
      <c r="P820" s="7"/>
      <c r="Q820" s="7"/>
      <c r="R820" s="7"/>
      <c r="S820" s="7"/>
    </row>
    <row r="821" spans="1:19" x14ac:dyDescent="0.2">
      <c r="A821" s="11"/>
      <c r="B821" s="10"/>
      <c r="C821" s="7"/>
      <c r="D821" s="7"/>
      <c r="E821" s="7"/>
      <c r="F821" s="7"/>
      <c r="G821" s="7"/>
      <c r="H821" s="7"/>
      <c r="I821" s="9"/>
      <c r="J821" s="9"/>
      <c r="K821" s="7"/>
      <c r="L821" s="7"/>
      <c r="M821" s="7"/>
      <c r="N821" s="7"/>
      <c r="O821" s="7"/>
      <c r="P821" s="7"/>
      <c r="Q821" s="7"/>
      <c r="R821" s="7"/>
      <c r="S821" s="7"/>
    </row>
    <row r="822" spans="1:19" x14ac:dyDescent="0.2">
      <c r="A822" s="11"/>
      <c r="B822" s="10"/>
      <c r="C822" s="7"/>
      <c r="D822" s="7"/>
      <c r="E822" s="7"/>
      <c r="F822" s="7"/>
      <c r="G822" s="7"/>
      <c r="H822" s="7"/>
      <c r="I822" s="9"/>
      <c r="J822" s="9"/>
      <c r="K822" s="7"/>
      <c r="L822" s="7"/>
      <c r="M822" s="7"/>
      <c r="N822" s="7"/>
      <c r="O822" s="7"/>
      <c r="P822" s="7"/>
      <c r="Q822" s="7"/>
      <c r="R822" s="7"/>
      <c r="S822" s="7"/>
    </row>
    <row r="823" spans="1:19" x14ac:dyDescent="0.2">
      <c r="A823" s="11"/>
      <c r="B823" s="10"/>
      <c r="C823" s="7"/>
      <c r="D823" s="7"/>
      <c r="E823" s="7"/>
      <c r="F823" s="7"/>
      <c r="G823" s="7"/>
      <c r="H823" s="7"/>
      <c r="I823" s="9"/>
      <c r="J823" s="9"/>
      <c r="K823" s="7"/>
      <c r="L823" s="7"/>
      <c r="M823" s="7"/>
      <c r="N823" s="7"/>
      <c r="O823" s="7"/>
      <c r="P823" s="7"/>
      <c r="Q823" s="7"/>
      <c r="R823" s="7"/>
      <c r="S823" s="7"/>
    </row>
    <row r="824" spans="1:19" x14ac:dyDescent="0.2">
      <c r="A824" s="11"/>
      <c r="B824" s="10"/>
      <c r="C824" s="7"/>
      <c r="D824" s="7"/>
      <c r="E824" s="7"/>
      <c r="F824" s="7"/>
      <c r="G824" s="7"/>
      <c r="H824" s="7"/>
      <c r="I824" s="9"/>
      <c r="J824" s="9"/>
      <c r="K824" s="7"/>
      <c r="L824" s="7"/>
      <c r="M824" s="7"/>
      <c r="N824" s="7"/>
      <c r="O824" s="7"/>
      <c r="P824" s="7"/>
      <c r="Q824" s="7"/>
      <c r="R824" s="7"/>
      <c r="S824" s="7"/>
    </row>
    <row r="825" spans="1:19" x14ac:dyDescent="0.2">
      <c r="A825" s="11"/>
      <c r="B825" s="10"/>
      <c r="C825" s="7"/>
      <c r="D825" s="7"/>
      <c r="E825" s="7"/>
      <c r="F825" s="7"/>
      <c r="G825" s="7"/>
      <c r="H825" s="7"/>
      <c r="I825" s="9"/>
      <c r="J825" s="9"/>
      <c r="K825" s="7"/>
      <c r="L825" s="7"/>
      <c r="M825" s="7"/>
      <c r="N825" s="7"/>
      <c r="O825" s="7"/>
      <c r="P825" s="7"/>
      <c r="Q825" s="7"/>
      <c r="R825" s="7"/>
      <c r="S825" s="7"/>
    </row>
    <row r="826" spans="1:19" x14ac:dyDescent="0.2">
      <c r="A826" s="11"/>
      <c r="B826" s="10"/>
      <c r="C826" s="7"/>
      <c r="D826" s="7"/>
      <c r="E826" s="7"/>
      <c r="F826" s="7"/>
      <c r="G826" s="7"/>
      <c r="H826" s="7"/>
      <c r="I826" s="9"/>
      <c r="J826" s="9"/>
      <c r="K826" s="7"/>
      <c r="L826" s="7"/>
      <c r="M826" s="7"/>
      <c r="N826" s="7"/>
      <c r="O826" s="7"/>
      <c r="P826" s="7"/>
      <c r="Q826" s="7"/>
      <c r="R826" s="7"/>
      <c r="S826" s="7"/>
    </row>
    <row r="827" spans="1:19" x14ac:dyDescent="0.2">
      <c r="A827" s="11"/>
      <c r="B827" s="10"/>
      <c r="C827" s="7"/>
      <c r="D827" s="7"/>
      <c r="E827" s="7"/>
      <c r="F827" s="7"/>
      <c r="G827" s="7"/>
      <c r="H827" s="7"/>
      <c r="I827" s="9"/>
      <c r="J827" s="9"/>
      <c r="K827" s="7"/>
      <c r="L827" s="7"/>
      <c r="M827" s="7"/>
      <c r="N827" s="7"/>
      <c r="O827" s="7"/>
      <c r="P827" s="7"/>
      <c r="Q827" s="7"/>
      <c r="R827" s="7"/>
      <c r="S827" s="7"/>
    </row>
    <row r="828" spans="1:19" x14ac:dyDescent="0.2">
      <c r="A828" s="11"/>
      <c r="B828" s="10"/>
      <c r="C828" s="7"/>
      <c r="D828" s="7"/>
      <c r="E828" s="7"/>
      <c r="F828" s="7"/>
      <c r="G828" s="7"/>
      <c r="H828" s="7"/>
      <c r="I828" s="9"/>
      <c r="J828" s="9"/>
      <c r="K828" s="7"/>
      <c r="L828" s="7"/>
      <c r="M828" s="7"/>
      <c r="N828" s="7"/>
      <c r="O828" s="7"/>
      <c r="P828" s="7"/>
      <c r="Q828" s="7"/>
      <c r="R828" s="7"/>
      <c r="S828" s="7"/>
    </row>
    <row r="829" spans="1:19" x14ac:dyDescent="0.2">
      <c r="A829" s="11"/>
      <c r="B829" s="10"/>
      <c r="C829" s="7"/>
      <c r="D829" s="7"/>
      <c r="E829" s="7"/>
      <c r="F829" s="7"/>
      <c r="G829" s="7"/>
      <c r="H829" s="7"/>
      <c r="I829" s="9"/>
      <c r="J829" s="9"/>
      <c r="K829" s="7"/>
      <c r="L829" s="7"/>
      <c r="M829" s="7"/>
      <c r="N829" s="7"/>
      <c r="O829" s="7"/>
      <c r="P829" s="7"/>
      <c r="Q829" s="7"/>
      <c r="R829" s="7"/>
      <c r="S829" s="7"/>
    </row>
    <row r="830" spans="1:19" x14ac:dyDescent="0.2">
      <c r="A830" s="11"/>
      <c r="B830" s="10"/>
      <c r="C830" s="7"/>
      <c r="D830" s="7"/>
      <c r="E830" s="7"/>
      <c r="F830" s="7"/>
      <c r="G830" s="7"/>
      <c r="H830" s="7"/>
      <c r="I830" s="9"/>
      <c r="J830" s="9"/>
      <c r="K830" s="7"/>
      <c r="L830" s="7"/>
      <c r="M830" s="7"/>
      <c r="N830" s="7"/>
      <c r="O830" s="7"/>
      <c r="P830" s="7"/>
      <c r="Q830" s="7"/>
      <c r="R830" s="7"/>
      <c r="S830" s="7"/>
    </row>
    <row r="831" spans="1:19" x14ac:dyDescent="0.2">
      <c r="A831" s="11"/>
      <c r="B831" s="10"/>
      <c r="C831" s="7"/>
      <c r="D831" s="7"/>
      <c r="E831" s="7"/>
      <c r="F831" s="7"/>
      <c r="G831" s="7"/>
      <c r="H831" s="7"/>
      <c r="I831" s="9"/>
      <c r="J831" s="9"/>
      <c r="K831" s="7"/>
      <c r="L831" s="7"/>
      <c r="M831" s="7"/>
      <c r="N831" s="7"/>
      <c r="O831" s="7"/>
      <c r="P831" s="7"/>
      <c r="Q831" s="7"/>
      <c r="R831" s="7"/>
      <c r="S831" s="7"/>
    </row>
    <row r="832" spans="1:19" x14ac:dyDescent="0.2">
      <c r="A832" s="11"/>
      <c r="B832" s="10"/>
      <c r="C832" s="7"/>
      <c r="D832" s="7"/>
      <c r="E832" s="7"/>
      <c r="F832" s="7"/>
      <c r="G832" s="7"/>
      <c r="H832" s="7"/>
      <c r="I832" s="9"/>
      <c r="J832" s="9"/>
      <c r="K832" s="7"/>
      <c r="L832" s="7"/>
      <c r="M832" s="7"/>
      <c r="N832" s="7"/>
      <c r="O832" s="7"/>
      <c r="P832" s="7"/>
      <c r="Q832" s="7"/>
      <c r="R832" s="7"/>
      <c r="S832" s="7"/>
    </row>
    <row r="833" spans="1:19" x14ac:dyDescent="0.2">
      <c r="A833" s="11"/>
      <c r="B833" s="10"/>
      <c r="C833" s="7"/>
      <c r="D833" s="7"/>
      <c r="E833" s="7"/>
      <c r="F833" s="7"/>
      <c r="G833" s="7"/>
      <c r="H833" s="7"/>
      <c r="I833" s="9"/>
      <c r="J833" s="9"/>
      <c r="K833" s="7"/>
      <c r="L833" s="7"/>
      <c r="M833" s="7"/>
      <c r="N833" s="7"/>
      <c r="O833" s="7"/>
      <c r="P833" s="7"/>
      <c r="Q833" s="7"/>
      <c r="R833" s="7"/>
      <c r="S833" s="7"/>
    </row>
    <row r="834" spans="1:19" x14ac:dyDescent="0.2">
      <c r="A834" s="11"/>
      <c r="B834" s="10"/>
      <c r="C834" s="7"/>
      <c r="D834" s="7"/>
      <c r="E834" s="7"/>
      <c r="F834" s="7"/>
      <c r="G834" s="7"/>
      <c r="H834" s="7"/>
      <c r="I834" s="9"/>
      <c r="J834" s="9"/>
      <c r="K834" s="7"/>
      <c r="L834" s="7"/>
      <c r="M834" s="7"/>
      <c r="N834" s="7"/>
      <c r="O834" s="7"/>
      <c r="P834" s="7"/>
      <c r="Q834" s="7"/>
      <c r="R834" s="7"/>
      <c r="S834" s="7"/>
    </row>
    <row r="835" spans="1:19" x14ac:dyDescent="0.2">
      <c r="A835" s="11"/>
      <c r="B835" s="10"/>
      <c r="C835" s="7"/>
      <c r="D835" s="7"/>
      <c r="E835" s="7"/>
      <c r="F835" s="7"/>
      <c r="G835" s="7"/>
      <c r="H835" s="7"/>
      <c r="I835" s="9"/>
      <c r="J835" s="9"/>
      <c r="K835" s="7"/>
      <c r="L835" s="7"/>
      <c r="M835" s="7"/>
      <c r="N835" s="7"/>
      <c r="O835" s="7"/>
      <c r="P835" s="7"/>
      <c r="Q835" s="7"/>
      <c r="R835" s="7"/>
      <c r="S835" s="7"/>
    </row>
    <row r="836" spans="1:19" x14ac:dyDescent="0.2">
      <c r="A836" s="11"/>
      <c r="B836" s="10"/>
      <c r="C836" s="7"/>
      <c r="D836" s="7"/>
      <c r="E836" s="7"/>
      <c r="F836" s="7"/>
      <c r="G836" s="7"/>
      <c r="H836" s="7"/>
      <c r="I836" s="9"/>
      <c r="J836" s="9"/>
      <c r="K836" s="7"/>
      <c r="L836" s="7"/>
      <c r="M836" s="7"/>
      <c r="N836" s="7"/>
      <c r="O836" s="7"/>
      <c r="P836" s="7"/>
      <c r="Q836" s="7"/>
      <c r="R836" s="7"/>
      <c r="S836" s="7"/>
    </row>
    <row r="837" spans="1:19" x14ac:dyDescent="0.2">
      <c r="A837" s="11"/>
      <c r="B837" s="10"/>
      <c r="C837" s="7"/>
      <c r="D837" s="7"/>
      <c r="E837" s="7"/>
      <c r="F837" s="7"/>
      <c r="G837" s="7"/>
      <c r="H837" s="7"/>
      <c r="I837" s="9"/>
      <c r="J837" s="9"/>
      <c r="K837" s="7"/>
      <c r="L837" s="7"/>
      <c r="M837" s="7"/>
      <c r="N837" s="7"/>
      <c r="O837" s="7"/>
      <c r="P837" s="7"/>
      <c r="Q837" s="7"/>
      <c r="R837" s="7"/>
      <c r="S837" s="7"/>
    </row>
    <row r="838" spans="1:19" x14ac:dyDescent="0.2">
      <c r="A838" s="11"/>
      <c r="B838" s="10"/>
      <c r="C838" s="7"/>
      <c r="D838" s="7"/>
      <c r="E838" s="7"/>
      <c r="F838" s="7"/>
      <c r="G838" s="7"/>
      <c r="H838" s="7"/>
      <c r="I838" s="9"/>
      <c r="J838" s="9"/>
      <c r="K838" s="7"/>
      <c r="L838" s="7"/>
      <c r="M838" s="7"/>
      <c r="N838" s="7"/>
      <c r="O838" s="7"/>
      <c r="P838" s="7"/>
      <c r="Q838" s="7"/>
      <c r="R838" s="7"/>
      <c r="S838" s="7"/>
    </row>
    <row r="839" spans="1:19" x14ac:dyDescent="0.2">
      <c r="A839" s="11"/>
      <c r="B839" s="10"/>
      <c r="C839" s="7"/>
      <c r="D839" s="7"/>
      <c r="E839" s="7"/>
      <c r="F839" s="7"/>
      <c r="G839" s="7"/>
      <c r="H839" s="7"/>
      <c r="I839" s="9"/>
      <c r="J839" s="9"/>
      <c r="K839" s="7"/>
      <c r="L839" s="7"/>
      <c r="M839" s="7"/>
      <c r="N839" s="7"/>
      <c r="O839" s="7"/>
      <c r="P839" s="7"/>
      <c r="Q839" s="7"/>
      <c r="R839" s="7"/>
      <c r="S839" s="7"/>
    </row>
    <row r="840" spans="1:19" x14ac:dyDescent="0.2">
      <c r="A840" s="11"/>
      <c r="B840" s="10"/>
      <c r="C840" s="7"/>
      <c r="D840" s="7"/>
      <c r="E840" s="7"/>
      <c r="F840" s="7"/>
      <c r="G840" s="7"/>
      <c r="H840" s="7"/>
      <c r="I840" s="9"/>
      <c r="J840" s="9"/>
      <c r="K840" s="7"/>
      <c r="L840" s="7"/>
      <c r="M840" s="7"/>
      <c r="N840" s="7"/>
      <c r="O840" s="7"/>
      <c r="P840" s="7"/>
      <c r="Q840" s="7"/>
      <c r="R840" s="7"/>
      <c r="S840" s="7"/>
    </row>
    <row r="841" spans="1:19" x14ac:dyDescent="0.2">
      <c r="A841" s="11"/>
      <c r="B841" s="10"/>
      <c r="C841" s="7"/>
      <c r="D841" s="7"/>
      <c r="E841" s="7"/>
      <c r="F841" s="7"/>
      <c r="G841" s="7"/>
      <c r="H841" s="7"/>
      <c r="I841" s="9"/>
      <c r="J841" s="9"/>
      <c r="K841" s="7"/>
      <c r="L841" s="7"/>
      <c r="M841" s="7"/>
      <c r="N841" s="7"/>
      <c r="O841" s="7"/>
      <c r="P841" s="7"/>
      <c r="Q841" s="7"/>
      <c r="R841" s="7"/>
      <c r="S841" s="7"/>
    </row>
    <row r="842" spans="1:19" x14ac:dyDescent="0.2">
      <c r="A842" s="11"/>
      <c r="B842" s="10"/>
      <c r="C842" s="7"/>
      <c r="D842" s="7"/>
      <c r="E842" s="7"/>
      <c r="F842" s="7"/>
      <c r="G842" s="7"/>
      <c r="H842" s="7"/>
      <c r="I842" s="9"/>
      <c r="J842" s="9"/>
      <c r="K842" s="7"/>
      <c r="L842" s="7"/>
      <c r="M842" s="7"/>
      <c r="N842" s="7"/>
      <c r="O842" s="7"/>
      <c r="P842" s="7"/>
      <c r="Q842" s="7"/>
      <c r="R842" s="7"/>
      <c r="S842" s="7"/>
    </row>
    <row r="843" spans="1:19" x14ac:dyDescent="0.2">
      <c r="A843" s="11"/>
      <c r="B843" s="10"/>
      <c r="C843" s="7"/>
      <c r="D843" s="7"/>
      <c r="E843" s="7"/>
      <c r="F843" s="7"/>
      <c r="G843" s="7"/>
      <c r="H843" s="7"/>
      <c r="I843" s="9"/>
      <c r="J843" s="9"/>
      <c r="K843" s="7"/>
      <c r="L843" s="7"/>
      <c r="M843" s="7"/>
      <c r="N843" s="7"/>
      <c r="O843" s="7"/>
      <c r="P843" s="7"/>
      <c r="Q843" s="7"/>
      <c r="R843" s="7"/>
      <c r="S843" s="7"/>
    </row>
    <row r="844" spans="1:19" x14ac:dyDescent="0.2">
      <c r="A844" s="11"/>
      <c r="B844" s="10"/>
      <c r="C844" s="7"/>
      <c r="D844" s="7"/>
      <c r="E844" s="7"/>
      <c r="F844" s="7"/>
      <c r="G844" s="7"/>
      <c r="H844" s="7"/>
      <c r="I844" s="9"/>
      <c r="J844" s="9"/>
      <c r="K844" s="7"/>
      <c r="L844" s="7"/>
      <c r="M844" s="7"/>
      <c r="N844" s="7"/>
      <c r="O844" s="7"/>
      <c r="P844" s="7"/>
      <c r="Q844" s="7"/>
      <c r="R844" s="7"/>
      <c r="S844" s="7"/>
    </row>
    <row r="845" spans="1:19" x14ac:dyDescent="0.2">
      <c r="A845" s="11"/>
      <c r="B845" s="10"/>
      <c r="C845" s="7"/>
      <c r="D845" s="7"/>
      <c r="E845" s="7"/>
      <c r="F845" s="7"/>
      <c r="G845" s="7"/>
      <c r="H845" s="7"/>
      <c r="I845" s="9"/>
      <c r="J845" s="9"/>
      <c r="K845" s="7"/>
      <c r="L845" s="7"/>
      <c r="M845" s="7"/>
      <c r="N845" s="7"/>
      <c r="O845" s="7"/>
      <c r="P845" s="7"/>
      <c r="Q845" s="7"/>
      <c r="R845" s="7"/>
      <c r="S845" s="7"/>
    </row>
    <row r="846" spans="1:19" x14ac:dyDescent="0.2">
      <c r="A846" s="11"/>
      <c r="B846" s="10"/>
      <c r="C846" s="7"/>
      <c r="D846" s="7"/>
      <c r="E846" s="7"/>
      <c r="F846" s="7"/>
      <c r="G846" s="7"/>
      <c r="H846" s="7"/>
      <c r="I846" s="9"/>
      <c r="J846" s="9"/>
      <c r="K846" s="7"/>
      <c r="L846" s="7"/>
      <c r="M846" s="7"/>
      <c r="N846" s="7"/>
      <c r="O846" s="7"/>
      <c r="P846" s="7"/>
      <c r="Q846" s="7"/>
      <c r="R846" s="7"/>
      <c r="S846" s="7"/>
    </row>
    <row r="847" spans="1:19" x14ac:dyDescent="0.2">
      <c r="A847" s="11"/>
      <c r="B847" s="10"/>
      <c r="C847" s="7"/>
      <c r="D847" s="7"/>
      <c r="E847" s="7"/>
      <c r="F847" s="7"/>
      <c r="G847" s="7"/>
      <c r="H847" s="7"/>
      <c r="I847" s="9"/>
      <c r="J847" s="9"/>
      <c r="K847" s="7"/>
      <c r="L847" s="7"/>
      <c r="M847" s="7"/>
      <c r="N847" s="7"/>
      <c r="O847" s="7"/>
      <c r="P847" s="7"/>
      <c r="Q847" s="7"/>
      <c r="R847" s="7"/>
      <c r="S847" s="7"/>
    </row>
    <row r="848" spans="1:19" x14ac:dyDescent="0.2">
      <c r="A848" s="11"/>
      <c r="B848" s="10"/>
      <c r="C848" s="7"/>
      <c r="D848" s="7"/>
      <c r="E848" s="7"/>
      <c r="F848" s="7"/>
      <c r="G848" s="7"/>
      <c r="H848" s="7"/>
      <c r="I848" s="9"/>
      <c r="J848" s="9"/>
      <c r="K848" s="7"/>
      <c r="L848" s="7"/>
      <c r="M848" s="7"/>
      <c r="N848" s="7"/>
      <c r="O848" s="7"/>
      <c r="P848" s="7"/>
      <c r="Q848" s="7"/>
      <c r="R848" s="7"/>
      <c r="S848" s="7"/>
    </row>
    <row r="849" spans="1:19" x14ac:dyDescent="0.2">
      <c r="A849" s="11"/>
      <c r="B849" s="10"/>
      <c r="C849" s="7"/>
      <c r="D849" s="7"/>
      <c r="E849" s="7"/>
      <c r="F849" s="7"/>
      <c r="G849" s="7"/>
      <c r="H849" s="7"/>
      <c r="I849" s="9"/>
      <c r="J849" s="9"/>
      <c r="K849" s="7"/>
      <c r="L849" s="7"/>
      <c r="M849" s="7"/>
      <c r="N849" s="7"/>
      <c r="O849" s="7"/>
      <c r="P849" s="7"/>
      <c r="Q849" s="7"/>
      <c r="R849" s="7"/>
      <c r="S849" s="7"/>
    </row>
    <row r="850" spans="1:19" x14ac:dyDescent="0.2">
      <c r="A850" s="11"/>
      <c r="B850" s="10"/>
      <c r="C850" s="7"/>
      <c r="D850" s="7"/>
      <c r="E850" s="7"/>
      <c r="F850" s="7"/>
      <c r="G850" s="7"/>
      <c r="H850" s="7"/>
      <c r="I850" s="9"/>
      <c r="J850" s="9"/>
      <c r="K850" s="7"/>
      <c r="L850" s="7"/>
      <c r="M850" s="7"/>
      <c r="N850" s="7"/>
      <c r="O850" s="7"/>
      <c r="P850" s="7"/>
      <c r="Q850" s="7"/>
      <c r="R850" s="7"/>
      <c r="S850" s="7"/>
    </row>
    <row r="851" spans="1:19" x14ac:dyDescent="0.2">
      <c r="A851" s="11"/>
      <c r="B851" s="10"/>
      <c r="C851" s="7"/>
      <c r="D851" s="7"/>
      <c r="E851" s="7"/>
      <c r="F851" s="7"/>
      <c r="G851" s="7"/>
      <c r="H851" s="7"/>
      <c r="I851" s="9"/>
      <c r="J851" s="9"/>
      <c r="K851" s="7"/>
      <c r="L851" s="7"/>
      <c r="M851" s="7"/>
      <c r="N851" s="7"/>
      <c r="O851" s="7"/>
      <c r="P851" s="7"/>
      <c r="Q851" s="7"/>
      <c r="R851" s="7"/>
      <c r="S851" s="7"/>
    </row>
    <row r="852" spans="1:19" x14ac:dyDescent="0.2">
      <c r="A852" s="11"/>
      <c r="B852" s="10"/>
      <c r="C852" s="7"/>
      <c r="D852" s="7"/>
      <c r="E852" s="7"/>
      <c r="F852" s="7"/>
      <c r="G852" s="7"/>
      <c r="H852" s="7"/>
      <c r="I852" s="9"/>
      <c r="J852" s="9"/>
      <c r="K852" s="7"/>
      <c r="L852" s="7"/>
      <c r="M852" s="7"/>
      <c r="N852" s="7"/>
      <c r="O852" s="7"/>
      <c r="P852" s="7"/>
      <c r="Q852" s="7"/>
      <c r="R852" s="7"/>
      <c r="S852" s="7"/>
    </row>
    <row r="853" spans="1:19" x14ac:dyDescent="0.2">
      <c r="A853" s="11"/>
      <c r="B853" s="10"/>
      <c r="C853" s="7"/>
      <c r="D853" s="7"/>
      <c r="E853" s="7"/>
      <c r="F853" s="7"/>
      <c r="G853" s="7"/>
      <c r="H853" s="7"/>
      <c r="I853" s="9"/>
      <c r="J853" s="9"/>
      <c r="K853" s="7"/>
      <c r="L853" s="7"/>
      <c r="M853" s="7"/>
      <c r="N853" s="7"/>
      <c r="O853" s="7"/>
      <c r="P853" s="7"/>
      <c r="Q853" s="7"/>
      <c r="R853" s="7"/>
      <c r="S853" s="7"/>
    </row>
    <row r="854" spans="1:19" x14ac:dyDescent="0.2">
      <c r="A854" s="11"/>
      <c r="B854" s="10"/>
      <c r="C854" s="7"/>
      <c r="D854" s="7"/>
      <c r="E854" s="7"/>
      <c r="F854" s="7"/>
      <c r="G854" s="7"/>
      <c r="H854" s="7"/>
      <c r="I854" s="9"/>
      <c r="J854" s="9"/>
      <c r="K854" s="7"/>
      <c r="L854" s="7"/>
      <c r="M854" s="7"/>
      <c r="N854" s="7"/>
      <c r="O854" s="7"/>
      <c r="P854" s="7"/>
      <c r="Q854" s="7"/>
      <c r="R854" s="7"/>
      <c r="S854" s="7"/>
    </row>
    <row r="855" spans="1:19" x14ac:dyDescent="0.2">
      <c r="A855" s="11"/>
      <c r="B855" s="10"/>
      <c r="C855" s="7"/>
      <c r="D855" s="7"/>
      <c r="E855" s="7"/>
      <c r="F855" s="7"/>
      <c r="G855" s="7"/>
      <c r="H855" s="7"/>
      <c r="I855" s="9"/>
      <c r="J855" s="9"/>
      <c r="K855" s="7"/>
      <c r="L855" s="7"/>
      <c r="M855" s="7"/>
      <c r="N855" s="7"/>
      <c r="O855" s="7"/>
      <c r="P855" s="7"/>
      <c r="Q855" s="7"/>
      <c r="R855" s="7"/>
      <c r="S855" s="7"/>
    </row>
    <row r="856" spans="1:19" x14ac:dyDescent="0.2">
      <c r="A856" s="11"/>
      <c r="B856" s="10"/>
      <c r="C856" s="7"/>
      <c r="D856" s="7"/>
      <c r="E856" s="7"/>
      <c r="F856" s="7"/>
      <c r="G856" s="7"/>
      <c r="H856" s="7"/>
      <c r="I856" s="9"/>
      <c r="J856" s="9"/>
      <c r="K856" s="7"/>
      <c r="L856" s="7"/>
      <c r="M856" s="7"/>
      <c r="N856" s="7"/>
      <c r="O856" s="7"/>
      <c r="P856" s="7"/>
      <c r="Q856" s="7"/>
      <c r="R856" s="7"/>
      <c r="S856" s="7"/>
    </row>
    <row r="857" spans="1:19" x14ac:dyDescent="0.2">
      <c r="A857" s="11"/>
      <c r="B857" s="10"/>
      <c r="C857" s="7"/>
      <c r="D857" s="7"/>
      <c r="E857" s="7"/>
      <c r="F857" s="7"/>
      <c r="G857" s="7"/>
      <c r="H857" s="7"/>
      <c r="I857" s="9"/>
      <c r="J857" s="9"/>
      <c r="K857" s="7"/>
      <c r="L857" s="7"/>
      <c r="M857" s="7"/>
      <c r="N857" s="7"/>
      <c r="O857" s="7"/>
      <c r="P857" s="7"/>
      <c r="Q857" s="7"/>
      <c r="R857" s="7"/>
      <c r="S857" s="7"/>
    </row>
    <row r="858" spans="1:19" x14ac:dyDescent="0.2">
      <c r="A858" s="11"/>
      <c r="B858" s="10"/>
      <c r="C858" s="7"/>
      <c r="D858" s="7"/>
      <c r="E858" s="7"/>
      <c r="F858" s="7"/>
      <c r="G858" s="7"/>
      <c r="H858" s="7"/>
      <c r="I858" s="9"/>
      <c r="J858" s="9"/>
      <c r="K858" s="7"/>
      <c r="L858" s="7"/>
      <c r="M858" s="7"/>
      <c r="N858" s="7"/>
      <c r="O858" s="7"/>
      <c r="P858" s="7"/>
      <c r="Q858" s="7"/>
      <c r="R858" s="7"/>
      <c r="S858" s="7"/>
    </row>
    <row r="859" spans="1:19" x14ac:dyDescent="0.2">
      <c r="A859" s="11"/>
      <c r="B859" s="10"/>
      <c r="C859" s="7"/>
      <c r="D859" s="7"/>
      <c r="E859" s="7"/>
      <c r="F859" s="7"/>
      <c r="G859" s="7"/>
      <c r="H859" s="7"/>
      <c r="I859" s="9"/>
      <c r="J859" s="9"/>
      <c r="K859" s="7"/>
      <c r="L859" s="7"/>
      <c r="M859" s="7"/>
      <c r="N859" s="7"/>
      <c r="O859" s="7"/>
      <c r="P859" s="7"/>
      <c r="Q859" s="7"/>
      <c r="R859" s="7"/>
      <c r="S859" s="7"/>
    </row>
    <row r="860" spans="1:19" x14ac:dyDescent="0.2">
      <c r="A860" s="11"/>
      <c r="B860" s="10"/>
      <c r="C860" s="7"/>
      <c r="D860" s="7"/>
      <c r="E860" s="7"/>
      <c r="F860" s="7"/>
      <c r="G860" s="7"/>
      <c r="H860" s="7"/>
      <c r="I860" s="9"/>
      <c r="J860" s="9"/>
      <c r="K860" s="7"/>
      <c r="L860" s="7"/>
      <c r="M860" s="7"/>
      <c r="N860" s="7"/>
      <c r="O860" s="7"/>
      <c r="P860" s="7"/>
      <c r="Q860" s="7"/>
      <c r="R860" s="7"/>
      <c r="S860" s="7"/>
    </row>
    <row r="861" spans="1:19" x14ac:dyDescent="0.2">
      <c r="A861" s="11"/>
      <c r="B861" s="10"/>
      <c r="C861" s="7"/>
      <c r="D861" s="7"/>
      <c r="E861" s="7"/>
      <c r="F861" s="7"/>
      <c r="G861" s="7"/>
      <c r="H861" s="7"/>
      <c r="I861" s="9"/>
      <c r="J861" s="9"/>
      <c r="K861" s="7"/>
      <c r="L861" s="7"/>
      <c r="M861" s="7"/>
      <c r="N861" s="7"/>
      <c r="O861" s="7"/>
      <c r="P861" s="7"/>
      <c r="Q861" s="7"/>
      <c r="R861" s="7"/>
      <c r="S861" s="7"/>
    </row>
    <row r="862" spans="1:19" x14ac:dyDescent="0.2">
      <c r="A862" s="11"/>
      <c r="B862" s="10"/>
      <c r="C862" s="7"/>
      <c r="D862" s="7"/>
      <c r="E862" s="7"/>
      <c r="F862" s="7"/>
      <c r="G862" s="7"/>
      <c r="H862" s="7"/>
      <c r="I862" s="9"/>
      <c r="J862" s="9"/>
      <c r="K862" s="7"/>
      <c r="L862" s="7"/>
      <c r="M862" s="7"/>
      <c r="N862" s="7"/>
      <c r="O862" s="7"/>
      <c r="P862" s="7"/>
      <c r="Q862" s="7"/>
      <c r="R862" s="7"/>
      <c r="S862" s="7"/>
    </row>
    <row r="863" spans="1:19" x14ac:dyDescent="0.2">
      <c r="A863" s="11"/>
      <c r="B863" s="10"/>
      <c r="C863" s="7"/>
      <c r="D863" s="7"/>
      <c r="E863" s="7"/>
      <c r="F863" s="7"/>
      <c r="G863" s="7"/>
      <c r="H863" s="7"/>
      <c r="I863" s="9"/>
      <c r="J863" s="9"/>
      <c r="K863" s="7"/>
      <c r="L863" s="7"/>
      <c r="M863" s="7"/>
      <c r="N863" s="7"/>
      <c r="O863" s="7"/>
      <c r="P863" s="7"/>
      <c r="Q863" s="7"/>
      <c r="R863" s="7"/>
      <c r="S863" s="7"/>
    </row>
    <row r="864" spans="1:19" x14ac:dyDescent="0.2">
      <c r="A864" s="11"/>
      <c r="B864" s="10"/>
      <c r="C864" s="7"/>
      <c r="D864" s="7"/>
      <c r="E864" s="7"/>
      <c r="F864" s="7"/>
      <c r="G864" s="7"/>
      <c r="H864" s="7"/>
      <c r="I864" s="9"/>
      <c r="J864" s="9"/>
      <c r="K864" s="7"/>
      <c r="L864" s="7"/>
      <c r="M864" s="7"/>
      <c r="N864" s="7"/>
      <c r="O864" s="7"/>
      <c r="P864" s="7"/>
      <c r="Q864" s="7"/>
      <c r="R864" s="7"/>
      <c r="S864" s="7"/>
    </row>
    <row r="865" spans="1:19" x14ac:dyDescent="0.2">
      <c r="A865" s="11"/>
      <c r="B865" s="10"/>
      <c r="C865" s="7"/>
      <c r="D865" s="7"/>
      <c r="E865" s="7"/>
      <c r="F865" s="7"/>
      <c r="G865" s="7"/>
      <c r="H865" s="7"/>
      <c r="I865" s="9"/>
      <c r="J865" s="9"/>
      <c r="K865" s="7"/>
      <c r="L865" s="7"/>
      <c r="M865" s="7"/>
      <c r="N865" s="7"/>
      <c r="O865" s="7"/>
      <c r="P865" s="7"/>
      <c r="Q865" s="7"/>
      <c r="R865" s="7"/>
      <c r="S865" s="7"/>
    </row>
    <row r="866" spans="1:19" x14ac:dyDescent="0.2">
      <c r="A866" s="11"/>
      <c r="B866" s="10"/>
      <c r="C866" s="7"/>
      <c r="D866" s="7"/>
      <c r="E866" s="7"/>
      <c r="F866" s="7"/>
      <c r="G866" s="7"/>
      <c r="H866" s="7"/>
      <c r="I866" s="9"/>
      <c r="J866" s="9"/>
      <c r="K866" s="7"/>
      <c r="L866" s="7"/>
      <c r="M866" s="7"/>
      <c r="N866" s="7"/>
      <c r="O866" s="7"/>
      <c r="P866" s="7"/>
      <c r="Q866" s="7"/>
      <c r="R866" s="7"/>
      <c r="S866" s="7"/>
    </row>
    <row r="867" spans="1:19" x14ac:dyDescent="0.2">
      <c r="A867" s="11"/>
      <c r="B867" s="10"/>
      <c r="C867" s="7"/>
      <c r="D867" s="7"/>
      <c r="E867" s="7"/>
      <c r="F867" s="7"/>
      <c r="G867" s="7"/>
      <c r="H867" s="7"/>
      <c r="I867" s="9"/>
      <c r="J867" s="9"/>
      <c r="K867" s="7"/>
      <c r="L867" s="7"/>
      <c r="M867" s="7"/>
      <c r="N867" s="7"/>
      <c r="O867" s="7"/>
      <c r="P867" s="7"/>
      <c r="Q867" s="7"/>
      <c r="R867" s="7"/>
      <c r="S867" s="7"/>
    </row>
    <row r="868" spans="1:19" x14ac:dyDescent="0.2">
      <c r="A868" s="11"/>
      <c r="B868" s="10"/>
      <c r="C868" s="7"/>
      <c r="D868" s="7"/>
      <c r="E868" s="7"/>
      <c r="F868" s="7"/>
      <c r="G868" s="7"/>
      <c r="H868" s="7"/>
      <c r="I868" s="9"/>
      <c r="J868" s="9"/>
      <c r="K868" s="7"/>
      <c r="L868" s="7"/>
      <c r="M868" s="7"/>
      <c r="N868" s="7"/>
      <c r="O868" s="7"/>
      <c r="P868" s="7"/>
      <c r="Q868" s="7"/>
      <c r="R868" s="7"/>
      <c r="S868" s="7"/>
    </row>
    <row r="869" spans="1:19" x14ac:dyDescent="0.2">
      <c r="A869" s="11"/>
      <c r="B869" s="10"/>
      <c r="C869" s="7"/>
      <c r="D869" s="7"/>
      <c r="E869" s="7"/>
      <c r="F869" s="7"/>
      <c r="G869" s="7"/>
      <c r="H869" s="7"/>
      <c r="I869" s="9"/>
      <c r="J869" s="9"/>
      <c r="K869" s="7"/>
      <c r="L869" s="7"/>
      <c r="M869" s="7"/>
      <c r="N869" s="7"/>
      <c r="O869" s="7"/>
      <c r="P869" s="7"/>
      <c r="Q869" s="7"/>
      <c r="R869" s="7"/>
      <c r="S869" s="7"/>
    </row>
    <row r="870" spans="1:19" x14ac:dyDescent="0.2">
      <c r="A870" s="11"/>
      <c r="B870" s="10"/>
      <c r="C870" s="7"/>
      <c r="D870" s="7"/>
      <c r="E870" s="7"/>
      <c r="F870" s="7"/>
      <c r="G870" s="7"/>
      <c r="H870" s="7"/>
      <c r="I870" s="9"/>
      <c r="J870" s="9"/>
      <c r="K870" s="7"/>
      <c r="L870" s="7"/>
      <c r="M870" s="7"/>
      <c r="N870" s="7"/>
      <c r="O870" s="7"/>
      <c r="P870" s="7"/>
      <c r="Q870" s="7"/>
      <c r="R870" s="7"/>
      <c r="S870" s="7"/>
    </row>
    <row r="871" spans="1:19" x14ac:dyDescent="0.2">
      <c r="A871" s="11"/>
      <c r="B871" s="10"/>
      <c r="C871" s="7"/>
      <c r="D871" s="7"/>
      <c r="E871" s="7"/>
      <c r="F871" s="7"/>
      <c r="G871" s="7"/>
      <c r="H871" s="7"/>
      <c r="I871" s="9"/>
      <c r="J871" s="9"/>
      <c r="K871" s="7"/>
      <c r="L871" s="7"/>
      <c r="M871" s="7"/>
      <c r="N871" s="7"/>
      <c r="O871" s="7"/>
      <c r="P871" s="7"/>
      <c r="Q871" s="7"/>
      <c r="R871" s="7"/>
      <c r="S871" s="7"/>
    </row>
    <row r="872" spans="1:19" x14ac:dyDescent="0.2">
      <c r="A872" s="11"/>
      <c r="B872" s="10"/>
      <c r="C872" s="7"/>
      <c r="D872" s="7"/>
      <c r="E872" s="7"/>
      <c r="F872" s="7"/>
      <c r="G872" s="7"/>
      <c r="H872" s="7"/>
      <c r="I872" s="9"/>
      <c r="J872" s="9"/>
      <c r="K872" s="7"/>
      <c r="L872" s="7"/>
      <c r="M872" s="7"/>
      <c r="N872" s="7"/>
      <c r="O872" s="7"/>
      <c r="P872" s="7"/>
      <c r="Q872" s="7"/>
      <c r="R872" s="7"/>
      <c r="S872" s="7"/>
    </row>
    <row r="873" spans="1:19" x14ac:dyDescent="0.2">
      <c r="A873" s="11"/>
      <c r="B873" s="10"/>
      <c r="C873" s="7"/>
      <c r="D873" s="7"/>
      <c r="E873" s="7"/>
      <c r="F873" s="7"/>
      <c r="G873" s="7"/>
      <c r="H873" s="7"/>
      <c r="I873" s="9"/>
      <c r="J873" s="9"/>
      <c r="K873" s="7"/>
      <c r="L873" s="7"/>
      <c r="M873" s="7"/>
      <c r="N873" s="7"/>
      <c r="O873" s="7"/>
      <c r="P873" s="7"/>
      <c r="Q873" s="7"/>
      <c r="R873" s="7"/>
      <c r="S873" s="7"/>
    </row>
    <row r="874" spans="1:19" x14ac:dyDescent="0.2">
      <c r="A874" s="11"/>
      <c r="B874" s="10"/>
      <c r="C874" s="7"/>
      <c r="D874" s="7"/>
      <c r="E874" s="7"/>
      <c r="F874" s="7"/>
      <c r="G874" s="7"/>
      <c r="H874" s="7"/>
      <c r="I874" s="9"/>
      <c r="J874" s="9"/>
      <c r="K874" s="7"/>
      <c r="L874" s="7"/>
      <c r="M874" s="7"/>
      <c r="N874" s="7"/>
      <c r="O874" s="7"/>
      <c r="P874" s="7"/>
      <c r="Q874" s="7"/>
      <c r="R874" s="7"/>
      <c r="S874" s="7"/>
    </row>
    <row r="875" spans="1:19" x14ac:dyDescent="0.2">
      <c r="A875" s="11"/>
      <c r="B875" s="10"/>
      <c r="C875" s="7"/>
      <c r="D875" s="7"/>
      <c r="E875" s="7"/>
      <c r="F875" s="7"/>
      <c r="G875" s="7"/>
      <c r="H875" s="7"/>
      <c r="I875" s="9"/>
      <c r="J875" s="9"/>
      <c r="K875" s="7"/>
      <c r="L875" s="7"/>
      <c r="M875" s="7"/>
      <c r="N875" s="7"/>
      <c r="O875" s="7"/>
      <c r="P875" s="7"/>
      <c r="Q875" s="7"/>
      <c r="R875" s="7"/>
      <c r="S875" s="7"/>
    </row>
    <row r="876" spans="1:19" x14ac:dyDescent="0.2">
      <c r="A876" s="11"/>
      <c r="B876" s="10"/>
      <c r="C876" s="7"/>
      <c r="D876" s="7"/>
      <c r="E876" s="7"/>
      <c r="F876" s="7"/>
      <c r="G876" s="7"/>
      <c r="H876" s="7"/>
      <c r="I876" s="9"/>
      <c r="J876" s="9"/>
      <c r="K876" s="7"/>
      <c r="L876" s="7"/>
      <c r="M876" s="7"/>
      <c r="N876" s="7"/>
      <c r="O876" s="7"/>
      <c r="P876" s="7"/>
      <c r="Q876" s="7"/>
      <c r="R876" s="7"/>
      <c r="S876" s="7"/>
    </row>
    <row r="877" spans="1:19" x14ac:dyDescent="0.2">
      <c r="A877" s="11"/>
      <c r="B877" s="10"/>
      <c r="C877" s="7"/>
      <c r="D877" s="7"/>
      <c r="E877" s="7"/>
      <c r="F877" s="7"/>
      <c r="G877" s="7"/>
      <c r="H877" s="7"/>
      <c r="I877" s="9"/>
      <c r="J877" s="9"/>
      <c r="K877" s="7"/>
      <c r="L877" s="7"/>
      <c r="M877" s="7"/>
      <c r="N877" s="7"/>
      <c r="O877" s="7"/>
      <c r="P877" s="7"/>
      <c r="Q877" s="7"/>
      <c r="R877" s="7"/>
      <c r="S877" s="7"/>
    </row>
    <row r="878" spans="1:19" x14ac:dyDescent="0.2">
      <c r="A878" s="11"/>
      <c r="B878" s="10"/>
      <c r="C878" s="7"/>
      <c r="D878" s="7"/>
      <c r="E878" s="7"/>
      <c r="F878" s="7"/>
      <c r="G878" s="7"/>
      <c r="H878" s="7"/>
      <c r="I878" s="9"/>
      <c r="J878" s="9"/>
      <c r="K878" s="7"/>
      <c r="L878" s="7"/>
      <c r="M878" s="7"/>
      <c r="N878" s="7"/>
      <c r="O878" s="7"/>
      <c r="P878" s="7"/>
      <c r="Q878" s="7"/>
      <c r="R878" s="7"/>
      <c r="S878" s="7"/>
    </row>
    <row r="879" spans="1:19" x14ac:dyDescent="0.2">
      <c r="A879" s="11"/>
      <c r="B879" s="10"/>
      <c r="C879" s="7"/>
      <c r="D879" s="7"/>
      <c r="E879" s="7"/>
      <c r="F879" s="7"/>
      <c r="G879" s="7"/>
      <c r="H879" s="7"/>
      <c r="I879" s="9"/>
      <c r="J879" s="9"/>
      <c r="K879" s="7"/>
      <c r="L879" s="7"/>
      <c r="M879" s="7"/>
      <c r="N879" s="7"/>
      <c r="O879" s="7"/>
      <c r="P879" s="7"/>
      <c r="Q879" s="7"/>
      <c r="R879" s="7"/>
      <c r="S879" s="7"/>
    </row>
    <row r="880" spans="1:19" x14ac:dyDescent="0.2">
      <c r="A880" s="11"/>
      <c r="B880" s="10"/>
      <c r="C880" s="7"/>
      <c r="D880" s="7"/>
      <c r="E880" s="7"/>
      <c r="F880" s="7"/>
      <c r="G880" s="7"/>
      <c r="H880" s="7"/>
      <c r="I880" s="9"/>
      <c r="J880" s="9"/>
      <c r="K880" s="7"/>
      <c r="L880" s="7"/>
      <c r="M880" s="7"/>
      <c r="N880" s="7"/>
      <c r="O880" s="7"/>
      <c r="P880" s="7"/>
      <c r="Q880" s="7"/>
      <c r="R880" s="7"/>
      <c r="S880" s="7"/>
    </row>
    <row r="881" spans="1:19" x14ac:dyDescent="0.2">
      <c r="A881" s="11"/>
      <c r="B881" s="10"/>
      <c r="C881" s="7"/>
      <c r="D881" s="7"/>
      <c r="E881" s="7"/>
      <c r="F881" s="7"/>
      <c r="G881" s="7"/>
      <c r="H881" s="7"/>
      <c r="I881" s="9"/>
      <c r="J881" s="9"/>
      <c r="K881" s="7"/>
      <c r="L881" s="7"/>
      <c r="M881" s="7"/>
      <c r="N881" s="7"/>
      <c r="O881" s="7"/>
      <c r="P881" s="7"/>
      <c r="Q881" s="7"/>
      <c r="R881" s="7"/>
      <c r="S881" s="7"/>
    </row>
    <row r="882" spans="1:19" x14ac:dyDescent="0.2">
      <c r="A882" s="11"/>
      <c r="B882" s="10"/>
      <c r="C882" s="7"/>
      <c r="D882" s="7"/>
      <c r="E882" s="7"/>
      <c r="F882" s="7"/>
      <c r="G882" s="7"/>
      <c r="H882" s="7"/>
      <c r="I882" s="9"/>
      <c r="J882" s="9"/>
      <c r="K882" s="7"/>
      <c r="L882" s="7"/>
      <c r="M882" s="7"/>
      <c r="N882" s="7"/>
      <c r="O882" s="7"/>
      <c r="P882" s="7"/>
      <c r="Q882" s="7"/>
      <c r="R882" s="7"/>
      <c r="S882" s="7"/>
    </row>
    <row r="883" spans="1:19" x14ac:dyDescent="0.2">
      <c r="A883" s="11"/>
      <c r="B883" s="10"/>
      <c r="C883" s="7"/>
      <c r="D883" s="7"/>
      <c r="E883" s="7"/>
      <c r="F883" s="7"/>
      <c r="G883" s="7"/>
      <c r="H883" s="7"/>
      <c r="I883" s="9"/>
      <c r="J883" s="9"/>
      <c r="K883" s="7"/>
      <c r="L883" s="7"/>
      <c r="M883" s="7"/>
      <c r="N883" s="7"/>
      <c r="O883" s="7"/>
      <c r="P883" s="7"/>
      <c r="Q883" s="7"/>
      <c r="R883" s="7"/>
      <c r="S883" s="7"/>
    </row>
    <row r="884" spans="1:19" x14ac:dyDescent="0.2">
      <c r="A884" s="11"/>
      <c r="B884" s="10"/>
      <c r="C884" s="7"/>
      <c r="D884" s="7"/>
      <c r="E884" s="7"/>
      <c r="F884" s="7"/>
      <c r="G884" s="7"/>
      <c r="H884" s="7"/>
      <c r="I884" s="9"/>
      <c r="J884" s="9"/>
      <c r="K884" s="7"/>
      <c r="L884" s="7"/>
      <c r="M884" s="7"/>
      <c r="N884" s="7"/>
      <c r="O884" s="7"/>
      <c r="P884" s="7"/>
      <c r="Q884" s="7"/>
      <c r="R884" s="7"/>
      <c r="S884" s="7"/>
    </row>
    <row r="885" spans="1:19" x14ac:dyDescent="0.2">
      <c r="A885" s="11"/>
      <c r="B885" s="10"/>
      <c r="C885" s="7"/>
      <c r="D885" s="7"/>
      <c r="E885" s="7"/>
      <c r="F885" s="7"/>
      <c r="G885" s="7"/>
      <c r="H885" s="7"/>
      <c r="I885" s="9"/>
      <c r="J885" s="9"/>
      <c r="K885" s="7"/>
      <c r="L885" s="7"/>
      <c r="M885" s="7"/>
      <c r="N885" s="7"/>
      <c r="O885" s="7"/>
      <c r="P885" s="7"/>
      <c r="Q885" s="7"/>
      <c r="R885" s="7"/>
      <c r="S885" s="7"/>
    </row>
    <row r="886" spans="1:19" x14ac:dyDescent="0.2">
      <c r="A886" s="11"/>
      <c r="B886" s="10"/>
      <c r="C886" s="7"/>
      <c r="D886" s="7"/>
      <c r="E886" s="7"/>
      <c r="F886" s="7"/>
      <c r="G886" s="7"/>
      <c r="H886" s="7"/>
      <c r="I886" s="9"/>
      <c r="J886" s="9"/>
      <c r="K886" s="7"/>
      <c r="L886" s="7"/>
      <c r="M886" s="7"/>
      <c r="N886" s="7"/>
      <c r="O886" s="7"/>
      <c r="P886" s="7"/>
      <c r="Q886" s="7"/>
      <c r="R886" s="7"/>
      <c r="S886" s="7"/>
    </row>
    <row r="887" spans="1:19" x14ac:dyDescent="0.2">
      <c r="A887" s="11"/>
      <c r="B887" s="10"/>
      <c r="C887" s="7"/>
      <c r="D887" s="7"/>
      <c r="E887" s="7"/>
      <c r="F887" s="7"/>
      <c r="G887" s="7"/>
      <c r="H887" s="7"/>
      <c r="I887" s="9"/>
      <c r="J887" s="9"/>
      <c r="K887" s="7"/>
      <c r="L887" s="7"/>
      <c r="M887" s="7"/>
      <c r="N887" s="7"/>
      <c r="O887" s="7"/>
      <c r="P887" s="7"/>
      <c r="Q887" s="7"/>
      <c r="R887" s="7"/>
      <c r="S887" s="7"/>
    </row>
    <row r="888" spans="1:19" x14ac:dyDescent="0.2">
      <c r="A888" s="11"/>
      <c r="B888" s="10"/>
      <c r="C888" s="7"/>
      <c r="D888" s="7"/>
      <c r="E888" s="7"/>
      <c r="F888" s="7"/>
      <c r="G888" s="7"/>
      <c r="H888" s="7"/>
      <c r="I888" s="9"/>
      <c r="J888" s="9"/>
      <c r="K888" s="7"/>
      <c r="L888" s="7"/>
      <c r="M888" s="7"/>
      <c r="N888" s="7"/>
      <c r="O888" s="7"/>
      <c r="P888" s="7"/>
      <c r="Q888" s="7"/>
      <c r="R888" s="7"/>
      <c r="S888" s="7"/>
    </row>
    <row r="889" spans="1:19" x14ac:dyDescent="0.2">
      <c r="A889" s="11"/>
      <c r="B889" s="10"/>
      <c r="C889" s="7"/>
      <c r="D889" s="7"/>
      <c r="E889" s="7"/>
      <c r="F889" s="7"/>
      <c r="G889" s="7"/>
      <c r="H889" s="7"/>
      <c r="I889" s="9"/>
      <c r="J889" s="9"/>
      <c r="K889" s="7"/>
      <c r="L889" s="7"/>
      <c r="M889" s="7"/>
      <c r="N889" s="7"/>
      <c r="O889" s="7"/>
      <c r="P889" s="7"/>
      <c r="Q889" s="7"/>
      <c r="R889" s="7"/>
      <c r="S889" s="7"/>
    </row>
    <row r="890" spans="1:19" x14ac:dyDescent="0.2">
      <c r="A890" s="11"/>
      <c r="B890" s="10"/>
      <c r="C890" s="7"/>
      <c r="D890" s="7"/>
      <c r="E890" s="7"/>
      <c r="F890" s="7"/>
      <c r="G890" s="7"/>
      <c r="H890" s="7"/>
      <c r="I890" s="9"/>
      <c r="J890" s="9"/>
      <c r="K890" s="7"/>
      <c r="L890" s="7"/>
      <c r="M890" s="7"/>
      <c r="N890" s="7"/>
      <c r="O890" s="7"/>
      <c r="P890" s="7"/>
      <c r="Q890" s="7"/>
      <c r="R890" s="7"/>
      <c r="S890" s="7"/>
    </row>
    <row r="891" spans="1:19" x14ac:dyDescent="0.2">
      <c r="A891" s="11"/>
      <c r="B891" s="10"/>
      <c r="C891" s="7"/>
      <c r="D891" s="7"/>
      <c r="E891" s="7"/>
      <c r="F891" s="7"/>
      <c r="G891" s="7"/>
      <c r="H891" s="7"/>
      <c r="I891" s="9"/>
      <c r="J891" s="9"/>
      <c r="K891" s="7"/>
      <c r="L891" s="7"/>
      <c r="M891" s="7"/>
      <c r="N891" s="7"/>
      <c r="O891" s="7"/>
      <c r="P891" s="7"/>
      <c r="Q891" s="7"/>
      <c r="R891" s="7"/>
      <c r="S891" s="7"/>
    </row>
    <row r="892" spans="1:19" x14ac:dyDescent="0.2">
      <c r="A892" s="11"/>
      <c r="B892" s="10"/>
      <c r="C892" s="7"/>
      <c r="D892" s="7"/>
      <c r="E892" s="7"/>
      <c r="F892" s="7"/>
      <c r="G892" s="7"/>
      <c r="H892" s="7"/>
      <c r="I892" s="9"/>
      <c r="J892" s="9"/>
      <c r="K892" s="7"/>
      <c r="L892" s="7"/>
      <c r="M892" s="7"/>
      <c r="N892" s="7"/>
      <c r="O892" s="7"/>
      <c r="P892" s="7"/>
      <c r="Q892" s="7"/>
      <c r="R892" s="7"/>
      <c r="S892" s="7"/>
    </row>
    <row r="893" spans="1:19" x14ac:dyDescent="0.2">
      <c r="A893" s="11"/>
      <c r="B893" s="10"/>
      <c r="C893" s="7"/>
      <c r="D893" s="7"/>
      <c r="E893" s="7"/>
      <c r="F893" s="7"/>
      <c r="G893" s="7"/>
      <c r="H893" s="7"/>
      <c r="I893" s="9"/>
      <c r="J893" s="9"/>
      <c r="K893" s="7"/>
      <c r="L893" s="7"/>
      <c r="M893" s="7"/>
      <c r="N893" s="7"/>
      <c r="O893" s="7"/>
      <c r="P893" s="7"/>
      <c r="Q893" s="7"/>
      <c r="R893" s="7"/>
      <c r="S893" s="7"/>
    </row>
    <row r="894" spans="1:19" x14ac:dyDescent="0.2">
      <c r="A894" s="11"/>
      <c r="B894" s="10"/>
      <c r="C894" s="7"/>
      <c r="D894" s="7"/>
      <c r="E894" s="7"/>
      <c r="F894" s="7"/>
      <c r="G894" s="7"/>
      <c r="H894" s="7"/>
      <c r="I894" s="9"/>
      <c r="J894" s="9"/>
      <c r="K894" s="7"/>
      <c r="L894" s="7"/>
      <c r="M894" s="7"/>
      <c r="N894" s="7"/>
      <c r="O894" s="7"/>
      <c r="P894" s="7"/>
      <c r="Q894" s="7"/>
      <c r="R894" s="7"/>
      <c r="S894" s="7"/>
    </row>
    <row r="895" spans="1:19" x14ac:dyDescent="0.2">
      <c r="A895" s="11"/>
      <c r="B895" s="10"/>
      <c r="C895" s="7"/>
      <c r="D895" s="7"/>
      <c r="E895" s="7"/>
      <c r="F895" s="7"/>
      <c r="G895" s="7"/>
      <c r="H895" s="7"/>
      <c r="I895" s="9"/>
      <c r="J895" s="9"/>
      <c r="K895" s="7"/>
      <c r="L895" s="7"/>
      <c r="M895" s="7"/>
      <c r="N895" s="7"/>
      <c r="O895" s="7"/>
      <c r="P895" s="7"/>
      <c r="Q895" s="7"/>
      <c r="R895" s="7"/>
      <c r="S895" s="7"/>
    </row>
    <row r="896" spans="1:19" x14ac:dyDescent="0.2">
      <c r="A896" s="11"/>
      <c r="B896" s="10"/>
      <c r="C896" s="7"/>
      <c r="D896" s="7"/>
      <c r="E896" s="7"/>
      <c r="F896" s="7"/>
      <c r="G896" s="7"/>
      <c r="H896" s="7"/>
      <c r="I896" s="9"/>
      <c r="J896" s="9"/>
      <c r="K896" s="7"/>
      <c r="L896" s="7"/>
      <c r="M896" s="7"/>
      <c r="N896" s="7"/>
      <c r="O896" s="7"/>
      <c r="P896" s="7"/>
      <c r="Q896" s="7"/>
      <c r="R896" s="7"/>
      <c r="S896" s="7"/>
    </row>
    <row r="897" spans="1:19" x14ac:dyDescent="0.2">
      <c r="A897" s="11"/>
      <c r="B897" s="10"/>
      <c r="C897" s="7"/>
      <c r="D897" s="7"/>
      <c r="E897" s="7"/>
      <c r="F897" s="7"/>
      <c r="G897" s="7"/>
      <c r="H897" s="7"/>
      <c r="I897" s="9"/>
      <c r="J897" s="9"/>
      <c r="K897" s="7"/>
      <c r="L897" s="7"/>
      <c r="M897" s="7"/>
      <c r="N897" s="7"/>
      <c r="O897" s="7"/>
      <c r="P897" s="7"/>
      <c r="Q897" s="7"/>
      <c r="R897" s="7"/>
      <c r="S897" s="7"/>
    </row>
    <row r="898" spans="1:19" x14ac:dyDescent="0.2">
      <c r="A898" s="11"/>
      <c r="B898" s="10"/>
      <c r="C898" s="7"/>
      <c r="D898" s="7"/>
      <c r="E898" s="7"/>
      <c r="F898" s="7"/>
      <c r="G898" s="7"/>
      <c r="H898" s="7"/>
      <c r="I898" s="9"/>
      <c r="J898" s="9"/>
      <c r="K898" s="7"/>
      <c r="L898" s="7"/>
      <c r="M898" s="7"/>
      <c r="N898" s="7"/>
      <c r="O898" s="7"/>
      <c r="P898" s="7"/>
      <c r="Q898" s="7"/>
      <c r="R898" s="7"/>
      <c r="S898" s="7"/>
    </row>
    <row r="899" spans="1:19" x14ac:dyDescent="0.2">
      <c r="A899" s="11"/>
      <c r="B899" s="10"/>
      <c r="C899" s="7"/>
      <c r="D899" s="7"/>
      <c r="E899" s="7"/>
      <c r="F899" s="7"/>
      <c r="G899" s="7"/>
      <c r="H899" s="7"/>
      <c r="I899" s="9"/>
      <c r="J899" s="9"/>
      <c r="K899" s="7"/>
      <c r="L899" s="7"/>
      <c r="M899" s="7"/>
      <c r="N899" s="7"/>
      <c r="O899" s="7"/>
      <c r="P899" s="7"/>
      <c r="Q899" s="7"/>
      <c r="R899" s="7"/>
      <c r="S899" s="7"/>
    </row>
    <row r="900" spans="1:19" x14ac:dyDescent="0.2">
      <c r="A900" s="11"/>
      <c r="B900" s="10"/>
      <c r="C900" s="7"/>
      <c r="D900" s="7"/>
      <c r="E900" s="7"/>
      <c r="F900" s="7"/>
      <c r="G900" s="7"/>
      <c r="H900" s="7"/>
      <c r="I900" s="9"/>
      <c r="J900" s="9"/>
      <c r="K900" s="7"/>
      <c r="L900" s="7"/>
      <c r="M900" s="7"/>
      <c r="N900" s="7"/>
      <c r="O900" s="7"/>
      <c r="P900" s="7"/>
      <c r="Q900" s="7"/>
      <c r="R900" s="7"/>
      <c r="S900" s="7"/>
    </row>
    <row r="901" spans="1:19" x14ac:dyDescent="0.2">
      <c r="A901" s="11"/>
      <c r="B901" s="10"/>
      <c r="C901" s="7"/>
      <c r="D901" s="7"/>
      <c r="E901" s="7"/>
      <c r="F901" s="7"/>
      <c r="G901" s="7"/>
      <c r="H901" s="7"/>
      <c r="I901" s="9"/>
      <c r="J901" s="9"/>
      <c r="K901" s="7"/>
      <c r="L901" s="7"/>
      <c r="M901" s="7"/>
      <c r="N901" s="7"/>
      <c r="O901" s="7"/>
      <c r="P901" s="7"/>
      <c r="Q901" s="7"/>
      <c r="R901" s="7"/>
      <c r="S901" s="7"/>
    </row>
    <row r="902" spans="1:19" x14ac:dyDescent="0.2">
      <c r="A902" s="11"/>
      <c r="B902" s="10"/>
      <c r="C902" s="7"/>
      <c r="D902" s="7"/>
      <c r="E902" s="7"/>
      <c r="F902" s="7"/>
      <c r="G902" s="7"/>
      <c r="H902" s="7"/>
      <c r="I902" s="9"/>
      <c r="J902" s="9"/>
      <c r="K902" s="7"/>
      <c r="L902" s="7"/>
      <c r="M902" s="7"/>
      <c r="N902" s="7"/>
      <c r="O902" s="7"/>
      <c r="P902" s="7"/>
      <c r="Q902" s="7"/>
      <c r="R902" s="7"/>
      <c r="S902" s="7"/>
    </row>
    <row r="903" spans="1:19" x14ac:dyDescent="0.2">
      <c r="A903" s="11"/>
      <c r="B903" s="10"/>
      <c r="C903" s="7"/>
      <c r="D903" s="7"/>
      <c r="E903" s="7"/>
      <c r="F903" s="7"/>
      <c r="G903" s="7"/>
      <c r="H903" s="7"/>
      <c r="I903" s="9"/>
      <c r="J903" s="9"/>
      <c r="K903" s="7"/>
      <c r="L903" s="7"/>
      <c r="M903" s="7"/>
      <c r="N903" s="7"/>
      <c r="O903" s="7"/>
      <c r="P903" s="7"/>
      <c r="Q903" s="7"/>
      <c r="R903" s="7"/>
      <c r="S903" s="7"/>
    </row>
    <row r="904" spans="1:19" x14ac:dyDescent="0.2">
      <c r="A904" s="11"/>
      <c r="B904" s="10"/>
      <c r="C904" s="7"/>
      <c r="D904" s="7"/>
      <c r="E904" s="7"/>
      <c r="F904" s="7"/>
      <c r="G904" s="7"/>
      <c r="H904" s="7"/>
      <c r="I904" s="9"/>
      <c r="J904" s="9"/>
      <c r="K904" s="7"/>
      <c r="L904" s="7"/>
      <c r="M904" s="7"/>
      <c r="N904" s="7"/>
      <c r="O904" s="7"/>
      <c r="P904" s="7"/>
      <c r="Q904" s="7"/>
      <c r="R904" s="7"/>
      <c r="S904" s="7"/>
    </row>
    <row r="905" spans="1:19" x14ac:dyDescent="0.2">
      <c r="A905" s="11"/>
      <c r="B905" s="10"/>
      <c r="C905" s="7"/>
      <c r="D905" s="7"/>
      <c r="E905" s="7"/>
      <c r="F905" s="7"/>
      <c r="G905" s="7"/>
      <c r="H905" s="7"/>
      <c r="I905" s="9"/>
      <c r="J905" s="9"/>
      <c r="K905" s="7"/>
      <c r="L905" s="7"/>
      <c r="M905" s="7"/>
      <c r="N905" s="7"/>
      <c r="O905" s="7"/>
      <c r="P905" s="7"/>
      <c r="Q905" s="7"/>
      <c r="R905" s="7"/>
      <c r="S905" s="7"/>
    </row>
    <row r="906" spans="1:19" x14ac:dyDescent="0.2">
      <c r="A906" s="11"/>
      <c r="B906" s="10"/>
      <c r="C906" s="7"/>
      <c r="D906" s="7"/>
      <c r="E906" s="7"/>
      <c r="F906" s="7"/>
      <c r="G906" s="7"/>
      <c r="H906" s="7"/>
      <c r="I906" s="9"/>
      <c r="J906" s="9"/>
      <c r="K906" s="7"/>
      <c r="L906" s="7"/>
      <c r="M906" s="7"/>
      <c r="N906" s="7"/>
      <c r="O906" s="7"/>
      <c r="P906" s="7"/>
      <c r="Q906" s="7"/>
      <c r="R906" s="7"/>
      <c r="S906" s="7"/>
    </row>
    <row r="907" spans="1:19" x14ac:dyDescent="0.2">
      <c r="A907" s="11"/>
      <c r="B907" s="10"/>
      <c r="C907" s="7"/>
      <c r="D907" s="7"/>
      <c r="E907" s="7"/>
      <c r="F907" s="7"/>
      <c r="G907" s="7"/>
      <c r="H907" s="7"/>
      <c r="I907" s="9"/>
      <c r="J907" s="9"/>
      <c r="K907" s="7"/>
      <c r="L907" s="7"/>
      <c r="M907" s="7"/>
      <c r="N907" s="7"/>
      <c r="O907" s="7"/>
      <c r="P907" s="7"/>
      <c r="Q907" s="7"/>
      <c r="R907" s="7"/>
      <c r="S907" s="7"/>
    </row>
    <row r="908" spans="1:19" x14ac:dyDescent="0.2">
      <c r="A908" s="11"/>
      <c r="B908" s="10"/>
      <c r="C908" s="7"/>
      <c r="D908" s="7"/>
      <c r="E908" s="7"/>
      <c r="F908" s="7"/>
      <c r="G908" s="7"/>
      <c r="H908" s="7"/>
      <c r="I908" s="9"/>
      <c r="J908" s="9"/>
      <c r="K908" s="7"/>
      <c r="L908" s="7"/>
      <c r="M908" s="7"/>
      <c r="N908" s="7"/>
      <c r="O908" s="7"/>
      <c r="P908" s="7"/>
      <c r="Q908" s="7"/>
      <c r="R908" s="7"/>
      <c r="S908" s="7"/>
    </row>
    <row r="909" spans="1:19" x14ac:dyDescent="0.2">
      <c r="A909" s="11"/>
      <c r="B909" s="10"/>
      <c r="C909" s="7"/>
      <c r="D909" s="7"/>
      <c r="E909" s="7"/>
      <c r="F909" s="7"/>
      <c r="G909" s="7"/>
      <c r="H909" s="7"/>
      <c r="I909" s="9"/>
      <c r="J909" s="9"/>
      <c r="K909" s="7"/>
      <c r="L909" s="7"/>
      <c r="M909" s="7"/>
      <c r="N909" s="7"/>
      <c r="O909" s="7"/>
      <c r="P909" s="7"/>
      <c r="Q909" s="7"/>
      <c r="R909" s="7"/>
      <c r="S909" s="7"/>
    </row>
    <row r="910" spans="1:19" x14ac:dyDescent="0.2">
      <c r="A910" s="11"/>
      <c r="B910" s="10"/>
      <c r="C910" s="7"/>
      <c r="D910" s="7"/>
      <c r="E910" s="7"/>
      <c r="F910" s="7"/>
      <c r="G910" s="7"/>
      <c r="H910" s="7"/>
      <c r="I910" s="9"/>
      <c r="J910" s="9"/>
      <c r="K910" s="7"/>
      <c r="L910" s="7"/>
      <c r="M910" s="7"/>
      <c r="N910" s="7"/>
      <c r="O910" s="7"/>
      <c r="P910" s="7"/>
      <c r="Q910" s="7"/>
      <c r="R910" s="7"/>
      <c r="S910" s="7"/>
    </row>
    <row r="911" spans="1:19" x14ac:dyDescent="0.2">
      <c r="A911" s="11"/>
      <c r="B911" s="10"/>
      <c r="C911" s="7"/>
      <c r="D911" s="7"/>
      <c r="E911" s="7"/>
      <c r="F911" s="7"/>
      <c r="G911" s="7"/>
      <c r="H911" s="7"/>
      <c r="I911" s="9"/>
      <c r="J911" s="9"/>
      <c r="K911" s="7"/>
      <c r="L911" s="7"/>
      <c r="M911" s="7"/>
      <c r="N911" s="7"/>
      <c r="O911" s="7"/>
      <c r="P911" s="7"/>
      <c r="Q911" s="7"/>
      <c r="R911" s="7"/>
      <c r="S911" s="7"/>
    </row>
    <row r="912" spans="1:19" x14ac:dyDescent="0.2">
      <c r="A912" s="11"/>
      <c r="B912" s="10"/>
      <c r="C912" s="7"/>
      <c r="D912" s="7"/>
      <c r="E912" s="7"/>
      <c r="F912" s="7"/>
      <c r="G912" s="7"/>
      <c r="H912" s="7"/>
      <c r="I912" s="9"/>
      <c r="J912" s="9"/>
      <c r="K912" s="7"/>
      <c r="L912" s="7"/>
      <c r="M912" s="7"/>
      <c r="N912" s="7"/>
      <c r="O912" s="7"/>
      <c r="P912" s="7"/>
      <c r="Q912" s="7"/>
      <c r="R912" s="7"/>
      <c r="S912" s="7"/>
    </row>
    <row r="913" spans="1:19" x14ac:dyDescent="0.2">
      <c r="A913" s="11"/>
      <c r="B913" s="10"/>
      <c r="C913" s="7"/>
      <c r="D913" s="7"/>
      <c r="E913" s="7"/>
      <c r="F913" s="7"/>
      <c r="G913" s="7"/>
      <c r="H913" s="7"/>
      <c r="I913" s="9"/>
      <c r="J913" s="9"/>
      <c r="K913" s="7"/>
      <c r="L913" s="7"/>
      <c r="M913" s="7"/>
      <c r="N913" s="7"/>
      <c r="O913" s="7"/>
      <c r="P913" s="7"/>
      <c r="Q913" s="7"/>
      <c r="R913" s="7"/>
      <c r="S913" s="7"/>
    </row>
    <row r="914" spans="1:19" x14ac:dyDescent="0.2">
      <c r="A914" s="11"/>
      <c r="B914" s="10"/>
      <c r="C914" s="7"/>
      <c r="D914" s="7"/>
      <c r="E914" s="7"/>
      <c r="F914" s="7"/>
      <c r="G914" s="7"/>
      <c r="H914" s="7"/>
      <c r="I914" s="9"/>
      <c r="J914" s="9"/>
      <c r="K914" s="7"/>
      <c r="L914" s="7"/>
      <c r="M914" s="7"/>
      <c r="N914" s="7"/>
      <c r="O914" s="7"/>
      <c r="P914" s="7"/>
      <c r="Q914" s="7"/>
      <c r="R914" s="7"/>
      <c r="S914" s="7"/>
    </row>
    <row r="915" spans="1:19" x14ac:dyDescent="0.2">
      <c r="A915" s="11"/>
      <c r="B915" s="10"/>
      <c r="C915" s="7"/>
      <c r="D915" s="7"/>
      <c r="E915" s="7"/>
      <c r="F915" s="7"/>
      <c r="G915" s="7"/>
      <c r="H915" s="7"/>
      <c r="I915" s="9"/>
      <c r="J915" s="9"/>
      <c r="K915" s="7"/>
      <c r="L915" s="7"/>
      <c r="M915" s="7"/>
      <c r="N915" s="7"/>
      <c r="O915" s="7"/>
      <c r="P915" s="7"/>
      <c r="Q915" s="7"/>
      <c r="R915" s="7"/>
      <c r="S915" s="7"/>
    </row>
    <row r="916" spans="1:19" x14ac:dyDescent="0.2">
      <c r="A916" s="11"/>
      <c r="B916" s="10"/>
      <c r="C916" s="7"/>
      <c r="D916" s="7"/>
      <c r="E916" s="7"/>
      <c r="F916" s="7"/>
      <c r="G916" s="7"/>
      <c r="H916" s="7"/>
      <c r="I916" s="9"/>
      <c r="J916" s="9"/>
      <c r="K916" s="7"/>
      <c r="L916" s="7"/>
      <c r="M916" s="7"/>
      <c r="N916" s="7"/>
      <c r="O916" s="7"/>
      <c r="P916" s="7"/>
      <c r="Q916" s="7"/>
      <c r="R916" s="7"/>
      <c r="S916" s="7"/>
    </row>
    <row r="917" spans="1:19" x14ac:dyDescent="0.2">
      <c r="A917" s="11"/>
      <c r="B917" s="10"/>
      <c r="C917" s="7"/>
      <c r="D917" s="7"/>
      <c r="E917" s="7"/>
      <c r="F917" s="7"/>
      <c r="G917" s="7"/>
      <c r="H917" s="7"/>
      <c r="I917" s="9"/>
      <c r="J917" s="9"/>
      <c r="K917" s="7"/>
      <c r="L917" s="7"/>
      <c r="M917" s="7"/>
      <c r="N917" s="7"/>
      <c r="O917" s="7"/>
      <c r="P917" s="7"/>
      <c r="Q917" s="7"/>
      <c r="R917" s="7"/>
      <c r="S917" s="7"/>
    </row>
    <row r="918" spans="1:19" x14ac:dyDescent="0.2">
      <c r="A918" s="11"/>
      <c r="B918" s="10"/>
      <c r="C918" s="7"/>
      <c r="D918" s="7"/>
      <c r="E918" s="7"/>
      <c r="F918" s="7"/>
      <c r="G918" s="7"/>
      <c r="H918" s="7"/>
      <c r="I918" s="9"/>
      <c r="J918" s="9"/>
      <c r="K918" s="7"/>
      <c r="L918" s="7"/>
      <c r="M918" s="7"/>
      <c r="N918" s="7"/>
      <c r="O918" s="7"/>
      <c r="P918" s="7"/>
      <c r="Q918" s="7"/>
      <c r="R918" s="7"/>
      <c r="S918" s="7"/>
    </row>
    <row r="919" spans="1:19" x14ac:dyDescent="0.2">
      <c r="A919" s="11"/>
      <c r="B919" s="10"/>
      <c r="C919" s="7"/>
      <c r="D919" s="7"/>
      <c r="E919" s="7"/>
      <c r="F919" s="7"/>
      <c r="G919" s="7"/>
      <c r="H919" s="7"/>
      <c r="I919" s="9"/>
      <c r="J919" s="9"/>
      <c r="K919" s="7"/>
      <c r="L919" s="7"/>
      <c r="M919" s="7"/>
      <c r="N919" s="7"/>
      <c r="O919" s="7"/>
      <c r="P919" s="7"/>
      <c r="Q919" s="7"/>
      <c r="R919" s="7"/>
      <c r="S919" s="7"/>
    </row>
    <row r="920" spans="1:19" x14ac:dyDescent="0.2">
      <c r="A920" s="11"/>
      <c r="B920" s="10"/>
      <c r="C920" s="7"/>
      <c r="D920" s="7"/>
      <c r="E920" s="7"/>
      <c r="F920" s="7"/>
      <c r="G920" s="7"/>
      <c r="H920" s="7"/>
      <c r="I920" s="9"/>
      <c r="J920" s="9"/>
      <c r="K920" s="7"/>
      <c r="L920" s="7"/>
      <c r="M920" s="7"/>
      <c r="N920" s="7"/>
      <c r="O920" s="7"/>
      <c r="P920" s="7"/>
      <c r="Q920" s="7"/>
      <c r="R920" s="7"/>
      <c r="S920" s="7"/>
    </row>
    <row r="921" spans="1:19" x14ac:dyDescent="0.2">
      <c r="A921" s="11"/>
      <c r="B921" s="10"/>
      <c r="C921" s="7"/>
      <c r="D921" s="7"/>
      <c r="E921" s="7"/>
      <c r="F921" s="7"/>
      <c r="G921" s="7"/>
      <c r="H921" s="7"/>
      <c r="I921" s="9"/>
      <c r="J921" s="9"/>
      <c r="K921" s="7"/>
      <c r="L921" s="7"/>
      <c r="M921" s="7"/>
      <c r="N921" s="7"/>
      <c r="O921" s="7"/>
      <c r="P921" s="7"/>
      <c r="Q921" s="7"/>
      <c r="R921" s="7"/>
      <c r="S921" s="7"/>
    </row>
    <row r="922" spans="1:19" x14ac:dyDescent="0.2">
      <c r="A922" s="11"/>
      <c r="B922" s="10"/>
      <c r="C922" s="7"/>
      <c r="D922" s="7"/>
      <c r="E922" s="7"/>
      <c r="F922" s="7"/>
      <c r="G922" s="7"/>
      <c r="H922" s="7"/>
      <c r="I922" s="9"/>
      <c r="J922" s="9"/>
      <c r="K922" s="7"/>
      <c r="L922" s="7"/>
      <c r="M922" s="7"/>
      <c r="N922" s="7"/>
      <c r="O922" s="7"/>
      <c r="P922" s="7"/>
      <c r="Q922" s="7"/>
      <c r="R922" s="7"/>
      <c r="S922" s="7"/>
    </row>
    <row r="923" spans="1:19" x14ac:dyDescent="0.2">
      <c r="A923" s="11"/>
      <c r="B923" s="10"/>
      <c r="C923" s="7"/>
      <c r="D923" s="7"/>
      <c r="E923" s="7"/>
      <c r="F923" s="7"/>
      <c r="G923" s="7"/>
      <c r="H923" s="7"/>
      <c r="I923" s="9"/>
      <c r="J923" s="9"/>
      <c r="K923" s="7"/>
      <c r="L923" s="7"/>
      <c r="M923" s="7"/>
      <c r="N923" s="7"/>
      <c r="O923" s="7"/>
      <c r="P923" s="7"/>
      <c r="Q923" s="7"/>
      <c r="R923" s="7"/>
      <c r="S923" s="7"/>
    </row>
    <row r="924" spans="1:19" x14ac:dyDescent="0.2">
      <c r="A924" s="11"/>
      <c r="B924" s="10"/>
      <c r="C924" s="7"/>
      <c r="D924" s="7"/>
      <c r="E924" s="7"/>
      <c r="F924" s="7"/>
      <c r="G924" s="7"/>
      <c r="H924" s="7"/>
      <c r="I924" s="9"/>
      <c r="J924" s="9"/>
      <c r="K924" s="7"/>
      <c r="L924" s="7"/>
      <c r="M924" s="7"/>
      <c r="N924" s="7"/>
      <c r="O924" s="7"/>
      <c r="P924" s="7"/>
      <c r="Q924" s="7"/>
      <c r="R924" s="7"/>
      <c r="S924" s="7"/>
    </row>
    <row r="925" spans="1:19" x14ac:dyDescent="0.2">
      <c r="A925" s="11"/>
      <c r="B925" s="10"/>
      <c r="C925" s="7"/>
      <c r="D925" s="7"/>
      <c r="E925" s="7"/>
      <c r="F925" s="7"/>
      <c r="G925" s="7"/>
      <c r="H925" s="7"/>
      <c r="I925" s="9"/>
      <c r="J925" s="9"/>
      <c r="K925" s="7"/>
      <c r="L925" s="7"/>
      <c r="M925" s="7"/>
      <c r="N925" s="7"/>
      <c r="O925" s="7"/>
      <c r="P925" s="7"/>
      <c r="Q925" s="7"/>
      <c r="R925" s="7"/>
      <c r="S925" s="7"/>
    </row>
    <row r="926" spans="1:19" x14ac:dyDescent="0.2">
      <c r="A926" s="11"/>
      <c r="B926" s="10"/>
      <c r="C926" s="7"/>
      <c r="D926" s="7"/>
      <c r="E926" s="7"/>
      <c r="F926" s="7"/>
      <c r="G926" s="7"/>
      <c r="H926" s="7"/>
      <c r="I926" s="9"/>
      <c r="J926" s="9"/>
      <c r="K926" s="7"/>
      <c r="L926" s="7"/>
      <c r="M926" s="7"/>
      <c r="N926" s="7"/>
      <c r="O926" s="7"/>
      <c r="P926" s="7"/>
      <c r="Q926" s="7"/>
      <c r="R926" s="7"/>
      <c r="S926" s="7"/>
    </row>
    <row r="927" spans="1:19" x14ac:dyDescent="0.2">
      <c r="A927" s="11"/>
      <c r="B927" s="10"/>
      <c r="C927" s="7"/>
      <c r="D927" s="7"/>
      <c r="E927" s="7"/>
      <c r="F927" s="7"/>
      <c r="G927" s="7"/>
      <c r="H927" s="7"/>
      <c r="I927" s="9"/>
      <c r="J927" s="9"/>
      <c r="K927" s="7"/>
      <c r="L927" s="7"/>
      <c r="M927" s="7"/>
      <c r="N927" s="7"/>
      <c r="O927" s="7"/>
      <c r="P927" s="7"/>
      <c r="Q927" s="7"/>
      <c r="R927" s="7"/>
      <c r="S927" s="7"/>
    </row>
    <row r="928" spans="1:19" x14ac:dyDescent="0.2">
      <c r="A928" s="11"/>
      <c r="B928" s="10"/>
      <c r="C928" s="7"/>
      <c r="D928" s="7"/>
      <c r="E928" s="7"/>
      <c r="F928" s="7"/>
      <c r="G928" s="7"/>
      <c r="H928" s="7"/>
      <c r="I928" s="9"/>
      <c r="J928" s="9"/>
      <c r="K928" s="7"/>
      <c r="L928" s="7"/>
      <c r="M928" s="7"/>
      <c r="N928" s="7"/>
      <c r="O928" s="7"/>
      <c r="P928" s="7"/>
      <c r="Q928" s="7"/>
      <c r="R928" s="7"/>
      <c r="S928" s="7"/>
    </row>
    <row r="929" spans="1:19" x14ac:dyDescent="0.2">
      <c r="A929" s="11"/>
      <c r="B929" s="10"/>
      <c r="C929" s="7"/>
      <c r="D929" s="7"/>
      <c r="E929" s="7"/>
      <c r="F929" s="7"/>
      <c r="G929" s="7"/>
      <c r="H929" s="7"/>
      <c r="I929" s="9"/>
      <c r="J929" s="9"/>
      <c r="K929" s="7"/>
      <c r="L929" s="7"/>
      <c r="M929" s="7"/>
      <c r="N929" s="7"/>
      <c r="O929" s="7"/>
      <c r="P929" s="7"/>
      <c r="Q929" s="7"/>
      <c r="R929" s="7"/>
      <c r="S929" s="7"/>
    </row>
    <row r="930" spans="1:19" x14ac:dyDescent="0.2">
      <c r="A930" s="11"/>
      <c r="B930" s="10"/>
      <c r="C930" s="7"/>
      <c r="D930" s="7"/>
      <c r="E930" s="7"/>
      <c r="F930" s="7"/>
      <c r="G930" s="7"/>
      <c r="H930" s="7"/>
      <c r="I930" s="9"/>
      <c r="J930" s="9"/>
      <c r="K930" s="7"/>
      <c r="L930" s="7"/>
      <c r="M930" s="7"/>
      <c r="N930" s="7"/>
      <c r="O930" s="7"/>
      <c r="P930" s="7"/>
      <c r="Q930" s="7"/>
      <c r="R930" s="7"/>
      <c r="S930" s="7"/>
    </row>
    <row r="931" spans="1:19" x14ac:dyDescent="0.2">
      <c r="A931" s="11"/>
      <c r="B931" s="10"/>
      <c r="C931" s="7"/>
      <c r="D931" s="7"/>
      <c r="E931" s="7"/>
      <c r="F931" s="7"/>
      <c r="G931" s="7"/>
      <c r="H931" s="7"/>
      <c r="I931" s="9"/>
      <c r="J931" s="9"/>
      <c r="K931" s="7"/>
      <c r="L931" s="7"/>
      <c r="M931" s="7"/>
      <c r="N931" s="7"/>
      <c r="O931" s="7"/>
      <c r="P931" s="7"/>
      <c r="Q931" s="7"/>
      <c r="R931" s="7"/>
      <c r="S931" s="7"/>
    </row>
    <row r="932" spans="1:19" x14ac:dyDescent="0.2">
      <c r="A932" s="11"/>
      <c r="B932" s="10"/>
      <c r="C932" s="7"/>
      <c r="D932" s="7"/>
      <c r="E932" s="7"/>
      <c r="F932" s="7"/>
      <c r="G932" s="7"/>
      <c r="H932" s="7"/>
      <c r="I932" s="9"/>
      <c r="J932" s="9"/>
      <c r="K932" s="7"/>
      <c r="L932" s="7"/>
      <c r="M932" s="7"/>
      <c r="N932" s="7"/>
      <c r="O932" s="7"/>
      <c r="P932" s="7"/>
      <c r="Q932" s="7"/>
      <c r="R932" s="7"/>
      <c r="S932" s="7"/>
    </row>
    <row r="933" spans="1:19" x14ac:dyDescent="0.2">
      <c r="A933" s="11"/>
      <c r="B933" s="10"/>
      <c r="C933" s="7"/>
      <c r="D933" s="7"/>
      <c r="E933" s="7"/>
      <c r="F933" s="7"/>
      <c r="G933" s="7"/>
      <c r="H933" s="7"/>
      <c r="I933" s="9"/>
      <c r="J933" s="9"/>
      <c r="K933" s="7"/>
      <c r="L933" s="7"/>
      <c r="M933" s="7"/>
      <c r="N933" s="7"/>
      <c r="O933" s="7"/>
      <c r="P933" s="7"/>
      <c r="Q933" s="7"/>
      <c r="R933" s="7"/>
      <c r="S933" s="7"/>
    </row>
    <row r="934" spans="1:19" x14ac:dyDescent="0.2">
      <c r="A934" s="11"/>
      <c r="B934" s="10"/>
      <c r="C934" s="7"/>
      <c r="D934" s="7"/>
      <c r="E934" s="7"/>
      <c r="F934" s="7"/>
      <c r="G934" s="7"/>
      <c r="H934" s="7"/>
      <c r="I934" s="9"/>
      <c r="J934" s="9"/>
      <c r="K934" s="7"/>
      <c r="L934" s="7"/>
      <c r="M934" s="7"/>
      <c r="N934" s="7"/>
      <c r="O934" s="7"/>
      <c r="P934" s="7"/>
      <c r="Q934" s="7"/>
      <c r="R934" s="7"/>
      <c r="S934" s="7"/>
    </row>
    <row r="935" spans="1:19" x14ac:dyDescent="0.2">
      <c r="A935" s="11"/>
      <c r="B935" s="10"/>
      <c r="C935" s="7"/>
      <c r="D935" s="7"/>
      <c r="E935" s="7"/>
      <c r="F935" s="7"/>
      <c r="G935" s="7"/>
      <c r="H935" s="7"/>
      <c r="I935" s="9"/>
      <c r="J935" s="9"/>
      <c r="K935" s="7"/>
      <c r="L935" s="7"/>
      <c r="M935" s="7"/>
      <c r="N935" s="7"/>
      <c r="O935" s="7"/>
      <c r="P935" s="7"/>
      <c r="Q935" s="7"/>
      <c r="R935" s="7"/>
      <c r="S935" s="7"/>
    </row>
    <row r="936" spans="1:19" x14ac:dyDescent="0.2">
      <c r="A936" s="11"/>
      <c r="B936" s="10"/>
      <c r="C936" s="7"/>
      <c r="D936" s="7"/>
      <c r="E936" s="7"/>
      <c r="F936" s="7"/>
      <c r="G936" s="7"/>
      <c r="H936" s="7"/>
      <c r="I936" s="9"/>
      <c r="J936" s="9"/>
      <c r="K936" s="7"/>
      <c r="L936" s="7"/>
      <c r="M936" s="7"/>
      <c r="N936" s="7"/>
      <c r="O936" s="7"/>
      <c r="P936" s="7"/>
      <c r="Q936" s="7"/>
      <c r="R936" s="7"/>
      <c r="S936" s="7"/>
    </row>
    <row r="937" spans="1:19" x14ac:dyDescent="0.2">
      <c r="A937" s="11"/>
      <c r="B937" s="10"/>
      <c r="C937" s="7"/>
      <c r="D937" s="7"/>
      <c r="E937" s="7"/>
      <c r="F937" s="7"/>
      <c r="G937" s="7"/>
      <c r="H937" s="7"/>
      <c r="I937" s="9"/>
      <c r="J937" s="9"/>
      <c r="K937" s="7"/>
      <c r="L937" s="7"/>
      <c r="M937" s="7"/>
      <c r="N937" s="7"/>
      <c r="O937" s="7"/>
      <c r="P937" s="7"/>
      <c r="Q937" s="7"/>
      <c r="R937" s="7"/>
      <c r="S937" s="7"/>
    </row>
    <row r="938" spans="1:19" x14ac:dyDescent="0.2">
      <c r="A938" s="11"/>
      <c r="B938" s="10"/>
      <c r="C938" s="7"/>
      <c r="D938" s="7"/>
      <c r="E938" s="7"/>
      <c r="F938" s="7"/>
      <c r="G938" s="7"/>
      <c r="H938" s="7"/>
      <c r="I938" s="9"/>
      <c r="J938" s="9"/>
      <c r="K938" s="7"/>
      <c r="L938" s="7"/>
      <c r="M938" s="7"/>
      <c r="N938" s="7"/>
      <c r="O938" s="7"/>
      <c r="P938" s="7"/>
      <c r="Q938" s="7"/>
      <c r="R938" s="7"/>
      <c r="S938" s="7"/>
    </row>
    <row r="939" spans="1:19" x14ac:dyDescent="0.2">
      <c r="A939" s="11"/>
      <c r="B939" s="10"/>
      <c r="C939" s="7"/>
      <c r="D939" s="7"/>
      <c r="E939" s="7"/>
      <c r="F939" s="7"/>
      <c r="G939" s="7"/>
      <c r="H939" s="7"/>
      <c r="I939" s="9"/>
      <c r="J939" s="9"/>
      <c r="K939" s="7"/>
      <c r="L939" s="7"/>
      <c r="M939" s="7"/>
      <c r="N939" s="7"/>
      <c r="O939" s="7"/>
      <c r="P939" s="7"/>
      <c r="Q939" s="7"/>
      <c r="R939" s="7"/>
      <c r="S939" s="7"/>
    </row>
    <row r="940" spans="1:19" x14ac:dyDescent="0.2">
      <c r="A940" s="11"/>
      <c r="B940" s="10"/>
      <c r="C940" s="7"/>
      <c r="D940" s="7"/>
      <c r="E940" s="7"/>
      <c r="F940" s="7"/>
      <c r="G940" s="7"/>
      <c r="H940" s="7"/>
      <c r="I940" s="9"/>
      <c r="J940" s="9"/>
      <c r="K940" s="7"/>
      <c r="L940" s="7"/>
      <c r="M940" s="7"/>
      <c r="N940" s="7"/>
      <c r="O940" s="7"/>
      <c r="P940" s="7"/>
      <c r="Q940" s="7"/>
      <c r="R940" s="7"/>
      <c r="S940" s="7"/>
    </row>
    <row r="941" spans="1:19" x14ac:dyDescent="0.2">
      <c r="A941" s="11"/>
      <c r="B941" s="10"/>
      <c r="C941" s="7"/>
      <c r="D941" s="7"/>
      <c r="E941" s="7"/>
      <c r="F941" s="7"/>
      <c r="G941" s="7"/>
      <c r="H941" s="7"/>
      <c r="I941" s="9"/>
      <c r="J941" s="9"/>
      <c r="K941" s="7"/>
      <c r="L941" s="7"/>
      <c r="M941" s="7"/>
      <c r="N941" s="7"/>
      <c r="O941" s="7"/>
      <c r="P941" s="7"/>
      <c r="Q941" s="7"/>
      <c r="R941" s="7"/>
      <c r="S941" s="7"/>
    </row>
    <row r="942" spans="1:19" x14ac:dyDescent="0.2">
      <c r="A942" s="11"/>
      <c r="B942" s="10"/>
      <c r="C942" s="7"/>
      <c r="D942" s="7"/>
      <c r="E942" s="7"/>
      <c r="F942" s="7"/>
      <c r="G942" s="7"/>
      <c r="H942" s="7"/>
      <c r="I942" s="9"/>
      <c r="J942" s="9"/>
      <c r="K942" s="7"/>
      <c r="L942" s="7"/>
      <c r="M942" s="7"/>
      <c r="N942" s="7"/>
      <c r="O942" s="7"/>
      <c r="P942" s="7"/>
      <c r="Q942" s="7"/>
      <c r="R942" s="7"/>
      <c r="S942" s="7"/>
    </row>
    <row r="943" spans="1:19" x14ac:dyDescent="0.2">
      <c r="A943" s="11"/>
      <c r="B943" s="10"/>
      <c r="C943" s="7"/>
      <c r="D943" s="7"/>
      <c r="E943" s="7"/>
      <c r="F943" s="7"/>
      <c r="G943" s="7"/>
      <c r="H943" s="7"/>
      <c r="I943" s="9"/>
      <c r="J943" s="9"/>
      <c r="K943" s="7"/>
      <c r="L943" s="7"/>
      <c r="M943" s="7"/>
      <c r="N943" s="7"/>
      <c r="O943" s="7"/>
      <c r="P943" s="7"/>
      <c r="Q943" s="7"/>
      <c r="R943" s="7"/>
      <c r="S943" s="7"/>
    </row>
    <row r="944" spans="1:19" x14ac:dyDescent="0.2">
      <c r="A944" s="11"/>
      <c r="B944" s="10"/>
      <c r="C944" s="7"/>
      <c r="D944" s="7"/>
      <c r="E944" s="7"/>
      <c r="F944" s="7"/>
      <c r="G944" s="7"/>
      <c r="H944" s="7"/>
      <c r="I944" s="9"/>
      <c r="J944" s="9"/>
      <c r="K944" s="7"/>
      <c r="L944" s="7"/>
      <c r="M944" s="7"/>
      <c r="N944" s="7"/>
      <c r="O944" s="7"/>
      <c r="P944" s="7"/>
      <c r="Q944" s="7"/>
      <c r="R944" s="7"/>
      <c r="S944" s="7"/>
    </row>
    <row r="945" spans="1:19" x14ac:dyDescent="0.2">
      <c r="A945" s="11"/>
      <c r="B945" s="10"/>
      <c r="C945" s="7"/>
      <c r="D945" s="7"/>
      <c r="E945" s="7"/>
      <c r="F945" s="7"/>
      <c r="G945" s="7"/>
      <c r="H945" s="7"/>
      <c r="I945" s="9"/>
      <c r="J945" s="9"/>
      <c r="K945" s="7"/>
      <c r="L945" s="7"/>
      <c r="M945" s="7"/>
      <c r="N945" s="7"/>
      <c r="O945" s="7"/>
      <c r="P945" s="7"/>
      <c r="Q945" s="7"/>
      <c r="R945" s="7"/>
      <c r="S945" s="7"/>
    </row>
    <row r="946" spans="1:19" x14ac:dyDescent="0.2">
      <c r="A946" s="11"/>
      <c r="B946" s="10"/>
      <c r="C946" s="7"/>
      <c r="D946" s="7"/>
      <c r="E946" s="7"/>
      <c r="F946" s="7"/>
      <c r="G946" s="7"/>
      <c r="H946" s="7"/>
      <c r="I946" s="9"/>
      <c r="J946" s="9"/>
      <c r="K946" s="7"/>
      <c r="L946" s="7"/>
      <c r="M946" s="7"/>
      <c r="N946" s="7"/>
      <c r="O946" s="7"/>
      <c r="P946" s="7"/>
      <c r="Q946" s="7"/>
      <c r="R946" s="7"/>
      <c r="S946" s="7"/>
    </row>
    <row r="947" spans="1:19" x14ac:dyDescent="0.2">
      <c r="A947" s="11"/>
      <c r="B947" s="10"/>
      <c r="C947" s="7"/>
      <c r="D947" s="7"/>
      <c r="E947" s="7"/>
      <c r="F947" s="7"/>
      <c r="G947" s="7"/>
      <c r="H947" s="7"/>
      <c r="I947" s="9"/>
      <c r="J947" s="9"/>
      <c r="K947" s="7"/>
      <c r="L947" s="7"/>
      <c r="M947" s="7"/>
      <c r="N947" s="7"/>
      <c r="O947" s="7"/>
      <c r="P947" s="7"/>
      <c r="Q947" s="7"/>
      <c r="R947" s="7"/>
      <c r="S947" s="7"/>
    </row>
    <row r="948" spans="1:19" x14ac:dyDescent="0.2">
      <c r="A948" s="11"/>
      <c r="B948" s="10"/>
      <c r="C948" s="7"/>
      <c r="D948" s="7"/>
      <c r="E948" s="7"/>
      <c r="F948" s="7"/>
      <c r="G948" s="7"/>
      <c r="H948" s="7"/>
      <c r="I948" s="9"/>
      <c r="J948" s="9"/>
      <c r="K948" s="7"/>
      <c r="L948" s="7"/>
      <c r="M948" s="7"/>
      <c r="N948" s="7"/>
      <c r="O948" s="7"/>
      <c r="P948" s="7"/>
      <c r="Q948" s="7"/>
      <c r="R948" s="7"/>
      <c r="S948" s="7"/>
    </row>
    <row r="949" spans="1:19" x14ac:dyDescent="0.2">
      <c r="A949" s="11"/>
      <c r="B949" s="10"/>
      <c r="C949" s="7"/>
      <c r="D949" s="7"/>
      <c r="E949" s="7"/>
      <c r="F949" s="7"/>
      <c r="G949" s="7"/>
      <c r="H949" s="7"/>
      <c r="I949" s="9"/>
      <c r="J949" s="9"/>
      <c r="K949" s="7"/>
      <c r="L949" s="7"/>
      <c r="M949" s="7"/>
      <c r="N949" s="7"/>
      <c r="O949" s="7"/>
      <c r="P949" s="7"/>
      <c r="Q949" s="7"/>
      <c r="R949" s="7"/>
      <c r="S949" s="7"/>
    </row>
    <row r="950" spans="1:19" x14ac:dyDescent="0.2">
      <c r="A950" s="11"/>
      <c r="B950" s="10"/>
      <c r="C950" s="7"/>
      <c r="D950" s="7"/>
      <c r="E950" s="7"/>
      <c r="F950" s="7"/>
      <c r="G950" s="7"/>
      <c r="H950" s="7"/>
      <c r="I950" s="9"/>
      <c r="J950" s="9"/>
      <c r="K950" s="7"/>
      <c r="L950" s="7"/>
      <c r="M950" s="7"/>
      <c r="N950" s="7"/>
      <c r="O950" s="7"/>
      <c r="P950" s="7"/>
      <c r="Q950" s="7"/>
      <c r="R950" s="7"/>
      <c r="S950" s="7"/>
    </row>
    <row r="951" spans="1:19" x14ac:dyDescent="0.2">
      <c r="A951" s="11"/>
      <c r="B951" s="10"/>
      <c r="C951" s="7"/>
      <c r="D951" s="7"/>
      <c r="E951" s="7"/>
      <c r="F951" s="7"/>
      <c r="G951" s="7"/>
      <c r="H951" s="7"/>
      <c r="I951" s="9"/>
      <c r="J951" s="9"/>
      <c r="K951" s="7"/>
      <c r="L951" s="7"/>
      <c r="M951" s="7"/>
      <c r="N951" s="7"/>
      <c r="O951" s="7"/>
      <c r="P951" s="7"/>
      <c r="Q951" s="7"/>
      <c r="R951" s="7"/>
      <c r="S951" s="7"/>
    </row>
    <row r="952" spans="1:19" x14ac:dyDescent="0.2">
      <c r="A952" s="11"/>
      <c r="B952" s="10"/>
      <c r="C952" s="7"/>
      <c r="D952" s="7"/>
      <c r="E952" s="7"/>
      <c r="F952" s="7"/>
      <c r="G952" s="7"/>
      <c r="H952" s="7"/>
      <c r="I952" s="9"/>
      <c r="J952" s="9"/>
      <c r="K952" s="7"/>
      <c r="L952" s="7"/>
      <c r="M952" s="7"/>
      <c r="N952" s="7"/>
      <c r="O952" s="7"/>
      <c r="P952" s="7"/>
      <c r="Q952" s="7"/>
      <c r="R952" s="7"/>
      <c r="S952" s="7"/>
    </row>
    <row r="953" spans="1:19" x14ac:dyDescent="0.2">
      <c r="A953" s="11"/>
      <c r="B953" s="10"/>
      <c r="C953" s="7"/>
      <c r="D953" s="7"/>
      <c r="E953" s="7"/>
      <c r="F953" s="7"/>
      <c r="G953" s="7"/>
      <c r="H953" s="7"/>
      <c r="I953" s="9"/>
      <c r="J953" s="9"/>
      <c r="K953" s="7"/>
      <c r="L953" s="7"/>
      <c r="M953" s="7"/>
      <c r="N953" s="7"/>
      <c r="O953" s="7"/>
      <c r="P953" s="7"/>
      <c r="Q953" s="7"/>
      <c r="R953" s="7"/>
      <c r="S953" s="7"/>
    </row>
    <row r="954" spans="1:19" x14ac:dyDescent="0.2">
      <c r="A954" s="11"/>
      <c r="B954" s="10"/>
      <c r="C954" s="7"/>
      <c r="D954" s="7"/>
      <c r="E954" s="7"/>
      <c r="F954" s="7"/>
      <c r="G954" s="7"/>
      <c r="H954" s="7"/>
      <c r="I954" s="9"/>
      <c r="J954" s="9"/>
      <c r="K954" s="7"/>
      <c r="L954" s="7"/>
      <c r="M954" s="7"/>
      <c r="N954" s="7"/>
      <c r="O954" s="7"/>
      <c r="P954" s="7"/>
      <c r="Q954" s="7"/>
      <c r="R954" s="7"/>
      <c r="S954" s="7"/>
    </row>
    <row r="955" spans="1:19" x14ac:dyDescent="0.2">
      <c r="A955" s="11"/>
      <c r="B955" s="10"/>
      <c r="C955" s="7"/>
      <c r="D955" s="7"/>
      <c r="E955" s="7"/>
      <c r="F955" s="7"/>
      <c r="G955" s="7"/>
      <c r="H955" s="7"/>
      <c r="I955" s="9"/>
      <c r="J955" s="9"/>
      <c r="K955" s="7"/>
      <c r="L955" s="7"/>
      <c r="M955" s="7"/>
      <c r="N955" s="7"/>
      <c r="O955" s="7"/>
      <c r="P955" s="7"/>
      <c r="Q955" s="7"/>
      <c r="R955" s="7"/>
      <c r="S955" s="7"/>
    </row>
    <row r="956" spans="1:19" x14ac:dyDescent="0.2">
      <c r="A956" s="11"/>
      <c r="B956" s="10"/>
      <c r="C956" s="7"/>
      <c r="D956" s="7"/>
      <c r="E956" s="7"/>
      <c r="F956" s="7"/>
      <c r="G956" s="7"/>
      <c r="H956" s="7"/>
      <c r="I956" s="9"/>
      <c r="J956" s="9"/>
      <c r="K956" s="7"/>
      <c r="L956" s="7"/>
      <c r="M956" s="7"/>
      <c r="N956" s="7"/>
      <c r="O956" s="7"/>
      <c r="P956" s="7"/>
      <c r="Q956" s="7"/>
      <c r="R956" s="7"/>
      <c r="S956" s="7"/>
    </row>
    <row r="957" spans="1:19" x14ac:dyDescent="0.2">
      <c r="A957" s="11"/>
      <c r="B957" s="10"/>
      <c r="C957" s="7"/>
      <c r="D957" s="7"/>
      <c r="E957" s="7"/>
      <c r="F957" s="7"/>
      <c r="G957" s="7"/>
      <c r="H957" s="7"/>
      <c r="I957" s="9"/>
      <c r="J957" s="9"/>
      <c r="K957" s="7"/>
      <c r="L957" s="7"/>
      <c r="M957" s="7"/>
      <c r="N957" s="7"/>
      <c r="O957" s="7"/>
      <c r="P957" s="7"/>
      <c r="Q957" s="7"/>
      <c r="R957" s="7"/>
      <c r="S957" s="7"/>
    </row>
    <row r="958" spans="1:19" x14ac:dyDescent="0.2">
      <c r="A958" s="11"/>
      <c r="B958" s="10"/>
      <c r="C958" s="7"/>
      <c r="D958" s="7"/>
      <c r="E958" s="7"/>
      <c r="F958" s="7"/>
      <c r="G958" s="7"/>
      <c r="H958" s="7"/>
      <c r="I958" s="9"/>
      <c r="J958" s="9"/>
      <c r="K958" s="7"/>
      <c r="L958" s="7"/>
      <c r="M958" s="7"/>
      <c r="N958" s="7"/>
      <c r="O958" s="7"/>
      <c r="P958" s="7"/>
      <c r="Q958" s="7"/>
      <c r="R958" s="7"/>
      <c r="S958" s="7"/>
    </row>
    <row r="959" spans="1:19" x14ac:dyDescent="0.2">
      <c r="A959" s="11"/>
      <c r="B959" s="10"/>
      <c r="C959" s="7"/>
      <c r="D959" s="7"/>
      <c r="E959" s="7"/>
      <c r="F959" s="7"/>
      <c r="G959" s="7"/>
      <c r="H959" s="7"/>
      <c r="I959" s="9"/>
      <c r="J959" s="9"/>
      <c r="K959" s="7"/>
      <c r="L959" s="7"/>
      <c r="M959" s="7"/>
      <c r="N959" s="7"/>
      <c r="O959" s="7"/>
      <c r="P959" s="7"/>
      <c r="Q959" s="7"/>
      <c r="R959" s="7"/>
      <c r="S959" s="7"/>
    </row>
    <row r="960" spans="1:19" x14ac:dyDescent="0.2">
      <c r="A960" s="11"/>
      <c r="B960" s="10"/>
      <c r="C960" s="7"/>
      <c r="D960" s="7"/>
      <c r="E960" s="7"/>
      <c r="F960" s="7"/>
      <c r="G960" s="7"/>
      <c r="H960" s="7"/>
      <c r="I960" s="9"/>
      <c r="J960" s="9"/>
      <c r="K960" s="7"/>
      <c r="L960" s="7"/>
      <c r="M960" s="7"/>
      <c r="N960" s="7"/>
      <c r="O960" s="7"/>
      <c r="P960" s="7"/>
      <c r="Q960" s="7"/>
      <c r="R960" s="7"/>
      <c r="S960" s="7"/>
    </row>
    <row r="961" spans="1:19" x14ac:dyDescent="0.2">
      <c r="A961" s="11"/>
      <c r="B961" s="10"/>
      <c r="C961" s="7"/>
      <c r="D961" s="7"/>
      <c r="E961" s="7"/>
      <c r="F961" s="7"/>
      <c r="G961" s="7"/>
      <c r="H961" s="7"/>
      <c r="I961" s="9"/>
      <c r="J961" s="9"/>
      <c r="K961" s="7"/>
      <c r="L961" s="7"/>
      <c r="M961" s="7"/>
      <c r="N961" s="7"/>
      <c r="O961" s="7"/>
      <c r="P961" s="7"/>
      <c r="Q961" s="7"/>
      <c r="R961" s="7"/>
      <c r="S961" s="7"/>
    </row>
    <row r="962" spans="1:19" x14ac:dyDescent="0.2">
      <c r="A962" s="11"/>
      <c r="B962" s="10"/>
      <c r="C962" s="7"/>
      <c r="D962" s="7"/>
      <c r="E962" s="7"/>
      <c r="F962" s="7"/>
      <c r="G962" s="7"/>
      <c r="H962" s="7"/>
      <c r="I962" s="9"/>
      <c r="J962" s="9"/>
      <c r="K962" s="7"/>
      <c r="L962" s="7"/>
      <c r="M962" s="7"/>
      <c r="N962" s="7"/>
      <c r="O962" s="7"/>
      <c r="P962" s="7"/>
      <c r="Q962" s="7"/>
      <c r="R962" s="7"/>
      <c r="S962" s="7"/>
    </row>
    <row r="963" spans="1:19" x14ac:dyDescent="0.2">
      <c r="A963" s="11"/>
      <c r="B963" s="10"/>
      <c r="C963" s="7"/>
      <c r="D963" s="7"/>
      <c r="E963" s="7"/>
      <c r="F963" s="7"/>
      <c r="G963" s="7"/>
      <c r="H963" s="7"/>
      <c r="I963" s="9"/>
      <c r="J963" s="9"/>
      <c r="K963" s="7"/>
      <c r="L963" s="7"/>
      <c r="M963" s="7"/>
      <c r="N963" s="7"/>
      <c r="O963" s="7"/>
      <c r="P963" s="7"/>
      <c r="Q963" s="7"/>
      <c r="R963" s="7"/>
      <c r="S963" s="7"/>
    </row>
    <row r="964" spans="1:19" x14ac:dyDescent="0.2">
      <c r="A964" s="11"/>
      <c r="B964" s="10"/>
      <c r="C964" s="7"/>
      <c r="D964" s="7"/>
      <c r="E964" s="7"/>
      <c r="F964" s="7"/>
      <c r="G964" s="7"/>
      <c r="H964" s="7"/>
      <c r="I964" s="9"/>
      <c r="J964" s="9"/>
      <c r="K964" s="7"/>
      <c r="L964" s="7"/>
      <c r="M964" s="7"/>
      <c r="N964" s="7"/>
      <c r="O964" s="7"/>
      <c r="P964" s="7"/>
      <c r="Q964" s="7"/>
      <c r="R964" s="7"/>
      <c r="S964" s="7"/>
    </row>
    <row r="965" spans="1:19" x14ac:dyDescent="0.2">
      <c r="A965" s="11"/>
      <c r="B965" s="10"/>
      <c r="C965" s="7"/>
      <c r="D965" s="7"/>
      <c r="E965" s="7"/>
      <c r="F965" s="7"/>
      <c r="G965" s="7"/>
      <c r="H965" s="7"/>
      <c r="I965" s="9"/>
      <c r="J965" s="9"/>
      <c r="K965" s="7"/>
      <c r="L965" s="7"/>
      <c r="M965" s="7"/>
      <c r="N965" s="7"/>
      <c r="O965" s="7"/>
      <c r="P965" s="7"/>
      <c r="Q965" s="7"/>
      <c r="R965" s="7"/>
      <c r="S965" s="7"/>
    </row>
    <row r="966" spans="1:19" x14ac:dyDescent="0.2">
      <c r="A966" s="11"/>
      <c r="B966" s="10"/>
      <c r="C966" s="7"/>
      <c r="D966" s="7"/>
      <c r="E966" s="7"/>
      <c r="F966" s="7"/>
      <c r="G966" s="7"/>
      <c r="H966" s="7"/>
      <c r="I966" s="9"/>
      <c r="J966" s="9"/>
      <c r="K966" s="7"/>
      <c r="L966" s="7"/>
      <c r="M966" s="7"/>
      <c r="N966" s="7"/>
      <c r="O966" s="7"/>
      <c r="P966" s="7"/>
      <c r="Q966" s="7"/>
      <c r="R966" s="7"/>
      <c r="S966" s="7"/>
    </row>
    <row r="967" spans="1:19" x14ac:dyDescent="0.2">
      <c r="A967" s="11"/>
      <c r="B967" s="10"/>
      <c r="C967" s="7"/>
      <c r="D967" s="7"/>
      <c r="E967" s="7"/>
      <c r="F967" s="7"/>
      <c r="G967" s="7"/>
      <c r="H967" s="7"/>
      <c r="I967" s="9"/>
      <c r="J967" s="9"/>
      <c r="K967" s="7"/>
      <c r="L967" s="7"/>
      <c r="M967" s="7"/>
      <c r="N967" s="7"/>
      <c r="O967" s="7"/>
      <c r="P967" s="7"/>
      <c r="Q967" s="7"/>
      <c r="R967" s="7"/>
      <c r="S967" s="7"/>
    </row>
    <row r="968" spans="1:19" x14ac:dyDescent="0.2">
      <c r="A968" s="11"/>
      <c r="B968" s="10"/>
      <c r="C968" s="7"/>
      <c r="D968" s="7"/>
      <c r="E968" s="7"/>
      <c r="F968" s="7"/>
      <c r="G968" s="7"/>
      <c r="H968" s="7"/>
      <c r="I968" s="9"/>
      <c r="J968" s="9"/>
      <c r="K968" s="7"/>
      <c r="L968" s="7"/>
      <c r="M968" s="7"/>
      <c r="N968" s="7"/>
      <c r="O968" s="7"/>
      <c r="P968" s="7"/>
      <c r="Q968" s="7"/>
      <c r="R968" s="7"/>
      <c r="S968" s="7"/>
    </row>
    <row r="969" spans="1:19" x14ac:dyDescent="0.2">
      <c r="A969" s="11"/>
      <c r="B969" s="10"/>
      <c r="C969" s="7"/>
      <c r="D969" s="7"/>
      <c r="E969" s="7"/>
      <c r="F969" s="7"/>
      <c r="G969" s="7"/>
      <c r="H969" s="7"/>
      <c r="I969" s="9"/>
      <c r="J969" s="9"/>
      <c r="K969" s="7"/>
      <c r="L969" s="7"/>
      <c r="M969" s="7"/>
      <c r="N969" s="7"/>
      <c r="O969" s="7"/>
      <c r="P969" s="7"/>
      <c r="Q969" s="7"/>
      <c r="R969" s="7"/>
      <c r="S969" s="7"/>
    </row>
    <row r="970" spans="1:19" x14ac:dyDescent="0.2">
      <c r="A970" s="11"/>
      <c r="B970" s="10"/>
      <c r="C970" s="7"/>
      <c r="D970" s="7"/>
      <c r="E970" s="7"/>
      <c r="F970" s="7"/>
      <c r="G970" s="7"/>
      <c r="H970" s="7"/>
      <c r="I970" s="9"/>
      <c r="J970" s="9"/>
      <c r="K970" s="7"/>
      <c r="L970" s="7"/>
      <c r="M970" s="7"/>
      <c r="N970" s="7"/>
      <c r="O970" s="7"/>
      <c r="P970" s="7"/>
      <c r="Q970" s="7"/>
      <c r="R970" s="7"/>
      <c r="S970" s="7"/>
    </row>
    <row r="971" spans="1:19" x14ac:dyDescent="0.2">
      <c r="A971" s="11"/>
      <c r="B971" s="10"/>
      <c r="C971" s="7"/>
      <c r="D971" s="7"/>
      <c r="E971" s="7"/>
      <c r="F971" s="7"/>
      <c r="G971" s="7"/>
      <c r="H971" s="7"/>
      <c r="I971" s="9"/>
      <c r="J971" s="9"/>
      <c r="K971" s="7"/>
      <c r="L971" s="7"/>
      <c r="M971" s="7"/>
      <c r="N971" s="7"/>
      <c r="O971" s="7"/>
      <c r="P971" s="7"/>
      <c r="Q971" s="7"/>
      <c r="R971" s="7"/>
      <c r="S971" s="7"/>
    </row>
    <row r="972" spans="1:19" x14ac:dyDescent="0.2">
      <c r="A972" s="11"/>
      <c r="B972" s="10"/>
      <c r="C972" s="7"/>
      <c r="D972" s="7"/>
      <c r="E972" s="7"/>
      <c r="F972" s="7"/>
      <c r="G972" s="7"/>
      <c r="H972" s="7"/>
      <c r="I972" s="9"/>
      <c r="J972" s="9"/>
      <c r="K972" s="7"/>
      <c r="L972" s="7"/>
      <c r="M972" s="7"/>
      <c r="N972" s="7"/>
      <c r="O972" s="7"/>
      <c r="P972" s="7"/>
      <c r="Q972" s="7"/>
      <c r="R972" s="7"/>
      <c r="S972" s="7"/>
    </row>
    <row r="973" spans="1:19" x14ac:dyDescent="0.2">
      <c r="A973" s="11"/>
      <c r="B973" s="10"/>
      <c r="C973" s="7"/>
      <c r="D973" s="7"/>
      <c r="E973" s="7"/>
      <c r="F973" s="7"/>
      <c r="G973" s="7"/>
      <c r="H973" s="7"/>
      <c r="I973" s="9"/>
      <c r="J973" s="9"/>
      <c r="K973" s="7"/>
      <c r="L973" s="7"/>
      <c r="M973" s="7"/>
      <c r="N973" s="7"/>
      <c r="O973" s="7"/>
      <c r="P973" s="7"/>
      <c r="Q973" s="7"/>
      <c r="R973" s="7"/>
      <c r="S973" s="7"/>
    </row>
    <row r="974" spans="1:19" x14ac:dyDescent="0.2">
      <c r="A974" s="11"/>
      <c r="B974" s="10"/>
      <c r="C974" s="7"/>
      <c r="D974" s="7"/>
      <c r="E974" s="7"/>
      <c r="F974" s="7"/>
      <c r="G974" s="7"/>
      <c r="H974" s="7"/>
      <c r="I974" s="9"/>
      <c r="J974" s="9"/>
      <c r="K974" s="7"/>
      <c r="L974" s="7"/>
      <c r="M974" s="7"/>
      <c r="N974" s="7"/>
      <c r="O974" s="7"/>
      <c r="P974" s="7"/>
      <c r="Q974" s="7"/>
      <c r="R974" s="7"/>
      <c r="S974" s="7"/>
    </row>
    <row r="975" spans="1:19" x14ac:dyDescent="0.2">
      <c r="A975" s="11"/>
      <c r="B975" s="10"/>
      <c r="C975" s="7"/>
      <c r="D975" s="7"/>
      <c r="E975" s="7"/>
      <c r="F975" s="7"/>
      <c r="G975" s="7"/>
      <c r="H975" s="7"/>
      <c r="I975" s="9"/>
      <c r="J975" s="9"/>
      <c r="K975" s="7"/>
      <c r="L975" s="7"/>
      <c r="M975" s="7"/>
      <c r="N975" s="7"/>
      <c r="O975" s="7"/>
      <c r="P975" s="7"/>
      <c r="Q975" s="7"/>
      <c r="R975" s="7"/>
      <c r="S975" s="7"/>
    </row>
    <row r="976" spans="1:19" x14ac:dyDescent="0.2">
      <c r="A976" s="11"/>
      <c r="B976" s="10"/>
      <c r="C976" s="7"/>
      <c r="D976" s="7"/>
      <c r="E976" s="7"/>
      <c r="F976" s="7"/>
      <c r="G976" s="7"/>
      <c r="H976" s="7"/>
      <c r="I976" s="9"/>
      <c r="J976" s="9"/>
      <c r="K976" s="7"/>
      <c r="L976" s="7"/>
      <c r="M976" s="7"/>
      <c r="N976" s="7"/>
      <c r="O976" s="7"/>
      <c r="P976" s="7"/>
      <c r="Q976" s="7"/>
      <c r="R976" s="7"/>
      <c r="S976" s="7"/>
    </row>
    <row r="977" spans="1:19" x14ac:dyDescent="0.2">
      <c r="A977" s="11"/>
      <c r="B977" s="10"/>
      <c r="C977" s="7"/>
      <c r="D977" s="7"/>
      <c r="E977" s="7"/>
      <c r="F977" s="7"/>
      <c r="G977" s="7"/>
      <c r="H977" s="7"/>
      <c r="I977" s="9"/>
      <c r="J977" s="9"/>
      <c r="K977" s="7"/>
      <c r="L977" s="7"/>
      <c r="M977" s="7"/>
      <c r="N977" s="7"/>
      <c r="O977" s="7"/>
      <c r="P977" s="7"/>
      <c r="Q977" s="7"/>
      <c r="R977" s="7"/>
      <c r="S977" s="7"/>
    </row>
    <row r="978" spans="1:19" x14ac:dyDescent="0.2">
      <c r="A978" s="11"/>
      <c r="B978" s="10"/>
      <c r="C978" s="7"/>
      <c r="D978" s="7"/>
      <c r="E978" s="7"/>
      <c r="F978" s="7"/>
      <c r="G978" s="7"/>
      <c r="H978" s="7"/>
      <c r="I978" s="9"/>
      <c r="J978" s="9"/>
      <c r="K978" s="7"/>
      <c r="L978" s="7"/>
      <c r="M978" s="7"/>
      <c r="N978" s="7"/>
      <c r="O978" s="7"/>
      <c r="P978" s="7"/>
      <c r="Q978" s="7"/>
      <c r="R978" s="7"/>
      <c r="S978" s="7"/>
    </row>
    <row r="979" spans="1:19" x14ac:dyDescent="0.2">
      <c r="A979" s="11"/>
      <c r="B979" s="10"/>
      <c r="C979" s="7"/>
      <c r="D979" s="7"/>
      <c r="E979" s="7"/>
      <c r="F979" s="7"/>
      <c r="G979" s="7"/>
      <c r="H979" s="7"/>
      <c r="I979" s="9"/>
      <c r="J979" s="9"/>
      <c r="K979" s="7"/>
      <c r="L979" s="7"/>
      <c r="M979" s="7"/>
      <c r="N979" s="7"/>
      <c r="O979" s="7"/>
      <c r="P979" s="7"/>
      <c r="Q979" s="7"/>
      <c r="R979" s="7"/>
      <c r="S979" s="7"/>
    </row>
    <row r="980" spans="1:19" x14ac:dyDescent="0.2">
      <c r="A980" s="11"/>
      <c r="B980" s="10"/>
      <c r="C980" s="7"/>
      <c r="D980" s="7"/>
      <c r="E980" s="7"/>
      <c r="F980" s="7"/>
      <c r="G980" s="7"/>
      <c r="H980" s="7"/>
      <c r="I980" s="9"/>
      <c r="J980" s="9"/>
      <c r="K980" s="7"/>
      <c r="L980" s="7"/>
      <c r="M980" s="7"/>
      <c r="N980" s="7"/>
      <c r="O980" s="7"/>
      <c r="P980" s="7"/>
      <c r="Q980" s="7"/>
      <c r="R980" s="7"/>
      <c r="S980" s="7"/>
    </row>
    <row r="981" spans="1:19" x14ac:dyDescent="0.2">
      <c r="A981" s="11"/>
      <c r="B981" s="10"/>
      <c r="C981" s="7"/>
      <c r="D981" s="7"/>
      <c r="E981" s="7"/>
      <c r="F981" s="7"/>
      <c r="G981" s="7"/>
      <c r="H981" s="7"/>
      <c r="I981" s="9"/>
      <c r="J981" s="9"/>
      <c r="K981" s="7"/>
      <c r="L981" s="7"/>
      <c r="M981" s="7"/>
      <c r="N981" s="7"/>
      <c r="O981" s="7"/>
      <c r="P981" s="7"/>
      <c r="Q981" s="7"/>
      <c r="R981" s="7"/>
      <c r="S981" s="7"/>
    </row>
    <row r="982" spans="1:19" x14ac:dyDescent="0.2">
      <c r="A982" s="11"/>
      <c r="B982" s="10"/>
      <c r="C982" s="7"/>
      <c r="D982" s="7"/>
      <c r="E982" s="7"/>
      <c r="F982" s="7"/>
      <c r="G982" s="7"/>
      <c r="H982" s="7"/>
      <c r="I982" s="9"/>
      <c r="J982" s="9"/>
      <c r="K982" s="7"/>
      <c r="L982" s="7"/>
      <c r="M982" s="7"/>
      <c r="N982" s="7"/>
      <c r="O982" s="7"/>
      <c r="P982" s="7"/>
      <c r="Q982" s="7"/>
      <c r="R982" s="7"/>
      <c r="S982" s="7"/>
    </row>
    <row r="983" spans="1:19" x14ac:dyDescent="0.2">
      <c r="A983" s="11"/>
      <c r="B983" s="10"/>
      <c r="C983" s="7"/>
      <c r="D983" s="7"/>
      <c r="E983" s="7"/>
      <c r="F983" s="7"/>
      <c r="G983" s="7"/>
      <c r="H983" s="7"/>
      <c r="I983" s="9"/>
      <c r="J983" s="9"/>
      <c r="K983" s="7"/>
      <c r="L983" s="7"/>
      <c r="M983" s="7"/>
      <c r="N983" s="7"/>
      <c r="O983" s="7"/>
      <c r="P983" s="7"/>
      <c r="Q983" s="7"/>
      <c r="R983" s="7"/>
      <c r="S983" s="7"/>
    </row>
    <row r="984" spans="1:19" x14ac:dyDescent="0.2">
      <c r="A984" s="11"/>
      <c r="B984" s="10"/>
      <c r="C984" s="7"/>
      <c r="D984" s="7"/>
      <c r="E984" s="7"/>
      <c r="F984" s="7"/>
      <c r="G984" s="7"/>
      <c r="H984" s="7"/>
      <c r="I984" s="9"/>
      <c r="J984" s="9"/>
      <c r="K984" s="7"/>
      <c r="L984" s="7"/>
      <c r="M984" s="7"/>
      <c r="N984" s="7"/>
      <c r="O984" s="7"/>
      <c r="P984" s="7"/>
      <c r="Q984" s="7"/>
      <c r="R984" s="7"/>
      <c r="S984" s="7"/>
    </row>
    <row r="985" spans="1:19" x14ac:dyDescent="0.2">
      <c r="A985" s="11"/>
      <c r="B985" s="10"/>
      <c r="C985" s="7"/>
      <c r="D985" s="7"/>
      <c r="E985" s="7"/>
      <c r="F985" s="7"/>
      <c r="G985" s="7"/>
      <c r="H985" s="7"/>
      <c r="I985" s="9"/>
      <c r="J985" s="9"/>
      <c r="K985" s="7"/>
      <c r="L985" s="7"/>
      <c r="M985" s="7"/>
      <c r="N985" s="7"/>
      <c r="O985" s="7"/>
      <c r="P985" s="7"/>
      <c r="Q985" s="7"/>
      <c r="R985" s="7"/>
      <c r="S985" s="7"/>
    </row>
    <row r="986" spans="1:19" x14ac:dyDescent="0.2">
      <c r="A986" s="11"/>
      <c r="B986" s="10"/>
      <c r="C986" s="7"/>
      <c r="D986" s="7"/>
      <c r="E986" s="7"/>
      <c r="F986" s="7"/>
      <c r="G986" s="7"/>
      <c r="H986" s="7"/>
      <c r="I986" s="9"/>
      <c r="J986" s="9"/>
      <c r="K986" s="7"/>
      <c r="L986" s="7"/>
      <c r="M986" s="7"/>
      <c r="N986" s="7"/>
      <c r="O986" s="7"/>
      <c r="P986" s="7"/>
      <c r="Q986" s="7"/>
      <c r="R986" s="7"/>
      <c r="S986" s="7"/>
    </row>
    <row r="987" spans="1:19" x14ac:dyDescent="0.2">
      <c r="A987" s="11"/>
      <c r="B987" s="10"/>
      <c r="C987" s="7"/>
      <c r="D987" s="7"/>
      <c r="E987" s="7"/>
      <c r="F987" s="7"/>
      <c r="G987" s="7"/>
      <c r="H987" s="7"/>
      <c r="I987" s="9"/>
      <c r="J987" s="9"/>
      <c r="K987" s="7"/>
      <c r="L987" s="7"/>
      <c r="M987" s="7"/>
      <c r="N987" s="7"/>
      <c r="O987" s="7"/>
      <c r="P987" s="7"/>
      <c r="Q987" s="7"/>
      <c r="R987" s="7"/>
      <c r="S987" s="7"/>
    </row>
    <row r="988" spans="1:19" x14ac:dyDescent="0.2">
      <c r="A988" s="11"/>
      <c r="B988" s="10"/>
      <c r="C988" s="7"/>
      <c r="D988" s="7"/>
      <c r="E988" s="7"/>
      <c r="F988" s="7"/>
      <c r="G988" s="7"/>
      <c r="H988" s="7"/>
      <c r="I988" s="9"/>
      <c r="J988" s="9"/>
      <c r="K988" s="7"/>
      <c r="L988" s="7"/>
      <c r="M988" s="7"/>
      <c r="N988" s="7"/>
      <c r="O988" s="7"/>
      <c r="P988" s="7"/>
      <c r="Q988" s="7"/>
      <c r="R988" s="7"/>
      <c r="S988" s="7"/>
    </row>
    <row r="989" spans="1:19" x14ac:dyDescent="0.2">
      <c r="A989" s="11"/>
      <c r="B989" s="10"/>
      <c r="C989" s="7"/>
      <c r="D989" s="7"/>
      <c r="E989" s="7"/>
      <c r="F989" s="7"/>
      <c r="G989" s="7"/>
      <c r="H989" s="7"/>
      <c r="I989" s="9"/>
      <c r="J989" s="9"/>
      <c r="K989" s="7"/>
      <c r="L989" s="7"/>
      <c r="M989" s="7"/>
      <c r="N989" s="7"/>
      <c r="O989" s="7"/>
      <c r="P989" s="7"/>
      <c r="Q989" s="7"/>
      <c r="R989" s="7"/>
      <c r="S989" s="7"/>
    </row>
    <row r="990" spans="1:19" x14ac:dyDescent="0.2">
      <c r="A990" s="11"/>
      <c r="B990" s="10"/>
      <c r="C990" s="7"/>
      <c r="D990" s="7"/>
      <c r="E990" s="7"/>
      <c r="F990" s="7"/>
      <c r="G990" s="7"/>
      <c r="H990" s="7"/>
      <c r="I990" s="9"/>
      <c r="J990" s="9"/>
      <c r="K990" s="7"/>
      <c r="L990" s="7"/>
      <c r="M990" s="7"/>
      <c r="N990" s="7"/>
      <c r="O990" s="7"/>
      <c r="P990" s="7"/>
      <c r="Q990" s="7"/>
      <c r="R990" s="7"/>
      <c r="S990" s="7"/>
    </row>
    <row r="991" spans="1:19" x14ac:dyDescent="0.2">
      <c r="A991" s="11"/>
      <c r="B991" s="10"/>
      <c r="C991" s="7"/>
      <c r="D991" s="7"/>
      <c r="E991" s="7"/>
      <c r="F991" s="7"/>
      <c r="G991" s="7"/>
      <c r="H991" s="7"/>
      <c r="I991" s="9"/>
      <c r="J991" s="9"/>
      <c r="K991" s="7"/>
      <c r="L991" s="7"/>
      <c r="M991" s="7"/>
      <c r="N991" s="7"/>
      <c r="O991" s="7"/>
      <c r="P991" s="7"/>
      <c r="Q991" s="7"/>
      <c r="R991" s="7"/>
      <c r="S991" s="7"/>
    </row>
    <row r="992" spans="1:19" x14ac:dyDescent="0.2">
      <c r="A992" s="11"/>
      <c r="B992" s="10"/>
      <c r="C992" s="7"/>
      <c r="D992" s="7"/>
      <c r="E992" s="7"/>
      <c r="F992" s="7"/>
      <c r="G992" s="7"/>
      <c r="H992" s="7"/>
      <c r="I992" s="9"/>
      <c r="J992" s="9"/>
      <c r="K992" s="7"/>
      <c r="L992" s="7"/>
      <c r="M992" s="7"/>
      <c r="N992" s="7"/>
      <c r="O992" s="7"/>
      <c r="P992" s="7"/>
      <c r="Q992" s="7"/>
      <c r="R992" s="7"/>
      <c r="S992" s="7"/>
    </row>
    <row r="993" spans="1:19" x14ac:dyDescent="0.2">
      <c r="A993" s="11"/>
      <c r="B993" s="10"/>
      <c r="C993" s="7"/>
      <c r="D993" s="7"/>
      <c r="E993" s="7"/>
      <c r="F993" s="7"/>
      <c r="G993" s="7"/>
      <c r="H993" s="7"/>
      <c r="I993" s="9"/>
      <c r="J993" s="9"/>
      <c r="K993" s="7"/>
      <c r="L993" s="7"/>
      <c r="M993" s="7"/>
      <c r="N993" s="7"/>
      <c r="O993" s="7"/>
      <c r="P993" s="7"/>
      <c r="Q993" s="7"/>
      <c r="R993" s="7"/>
      <c r="S993" s="7"/>
    </row>
    <row r="994" spans="1:19" x14ac:dyDescent="0.2">
      <c r="A994" s="11"/>
      <c r="B994" s="10"/>
      <c r="C994" s="7"/>
      <c r="D994" s="7"/>
      <c r="E994" s="7"/>
      <c r="F994" s="7"/>
      <c r="G994" s="7"/>
      <c r="H994" s="7"/>
      <c r="I994" s="9"/>
      <c r="J994" s="9"/>
      <c r="K994" s="7"/>
      <c r="L994" s="7"/>
      <c r="M994" s="7"/>
      <c r="N994" s="7"/>
      <c r="O994" s="7"/>
      <c r="P994" s="7"/>
      <c r="Q994" s="7"/>
      <c r="R994" s="7"/>
      <c r="S994" s="7"/>
    </row>
    <row r="995" spans="1:19" x14ac:dyDescent="0.2">
      <c r="A995" s="11"/>
      <c r="B995" s="10"/>
      <c r="C995" s="7"/>
      <c r="D995" s="7"/>
      <c r="E995" s="7"/>
      <c r="F995" s="7"/>
      <c r="G995" s="7"/>
      <c r="H995" s="7"/>
      <c r="I995" s="9"/>
      <c r="J995" s="9"/>
      <c r="K995" s="7"/>
      <c r="L995" s="7"/>
      <c r="M995" s="7"/>
      <c r="N995" s="7"/>
      <c r="O995" s="7"/>
      <c r="P995" s="7"/>
      <c r="Q995" s="7"/>
      <c r="R995" s="7"/>
      <c r="S995" s="7"/>
    </row>
    <row r="996" spans="1:19" x14ac:dyDescent="0.2">
      <c r="A996" s="11"/>
      <c r="B996" s="10"/>
      <c r="C996" s="7"/>
      <c r="D996" s="7"/>
      <c r="E996" s="7"/>
      <c r="F996" s="7"/>
      <c r="G996" s="7"/>
      <c r="H996" s="7"/>
      <c r="I996" s="9"/>
      <c r="J996" s="9"/>
      <c r="K996" s="7"/>
      <c r="L996" s="7"/>
      <c r="M996" s="7"/>
      <c r="N996" s="7"/>
      <c r="O996" s="7"/>
      <c r="P996" s="7"/>
      <c r="Q996" s="7"/>
      <c r="R996" s="7"/>
      <c r="S996" s="7"/>
    </row>
    <row r="997" spans="1:19" x14ac:dyDescent="0.2">
      <c r="A997" s="11"/>
      <c r="B997" s="10"/>
      <c r="C997" s="7"/>
      <c r="D997" s="7"/>
      <c r="E997" s="7"/>
      <c r="F997" s="7"/>
      <c r="G997" s="7"/>
      <c r="H997" s="7"/>
      <c r="I997" s="9"/>
      <c r="J997" s="9"/>
      <c r="K997" s="7"/>
      <c r="L997" s="7"/>
      <c r="M997" s="7"/>
      <c r="N997" s="7"/>
      <c r="O997" s="7"/>
      <c r="P997" s="7"/>
      <c r="Q997" s="7"/>
      <c r="R997" s="7"/>
      <c r="S997" s="7"/>
    </row>
    <row r="998" spans="1:19" x14ac:dyDescent="0.2">
      <c r="A998" s="11"/>
      <c r="B998" s="10"/>
      <c r="C998" s="7"/>
      <c r="D998" s="7"/>
      <c r="E998" s="7"/>
      <c r="F998" s="7"/>
      <c r="G998" s="7"/>
      <c r="H998" s="7"/>
      <c r="I998" s="9"/>
      <c r="J998" s="9"/>
      <c r="K998" s="7"/>
      <c r="L998" s="7"/>
      <c r="M998" s="7"/>
      <c r="N998" s="7"/>
      <c r="O998" s="7"/>
      <c r="P998" s="7"/>
      <c r="Q998" s="7"/>
      <c r="R998" s="7"/>
      <c r="S998" s="7"/>
    </row>
    <row r="999" spans="1:19" x14ac:dyDescent="0.2">
      <c r="A999" s="11"/>
      <c r="B999" s="10"/>
      <c r="C999" s="7"/>
      <c r="D999" s="7"/>
      <c r="E999" s="7"/>
      <c r="F999" s="7"/>
      <c r="G999" s="7"/>
      <c r="H999" s="7"/>
      <c r="I999" s="9"/>
      <c r="J999" s="9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x14ac:dyDescent="0.2">
      <c r="A1000" s="11"/>
      <c r="B1000" s="10"/>
      <c r="C1000" s="7"/>
      <c r="D1000" s="7"/>
      <c r="E1000" s="7"/>
      <c r="F1000" s="7"/>
      <c r="G1000" s="7"/>
      <c r="H1000" s="7"/>
      <c r="I1000" s="9"/>
      <c r="J1000" s="9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x14ac:dyDescent="0.2">
      <c r="A1001" s="11"/>
      <c r="B1001" s="10"/>
      <c r="C1001" s="7"/>
      <c r="D1001" s="7"/>
      <c r="E1001" s="7"/>
      <c r="F1001" s="7"/>
      <c r="G1001" s="7"/>
      <c r="H1001" s="7"/>
      <c r="I1001" s="9"/>
      <c r="J1001" s="9"/>
      <c r="K1001" s="7"/>
      <c r="L1001" s="7"/>
      <c r="M1001" s="7"/>
      <c r="N1001" s="7"/>
      <c r="O1001" s="7"/>
      <c r="P1001" s="7"/>
      <c r="Q1001" s="7"/>
      <c r="R1001" s="7"/>
      <c r="S1001" s="7"/>
    </row>
    <row r="1002" spans="1:19" x14ac:dyDescent="0.2">
      <c r="A1002" s="11"/>
      <c r="B1002" s="10"/>
      <c r="C1002" s="7"/>
      <c r="D1002" s="7"/>
      <c r="E1002" s="7"/>
      <c r="F1002" s="7"/>
      <c r="G1002" s="7"/>
      <c r="H1002" s="7"/>
      <c r="I1002" s="9"/>
      <c r="J1002" s="9"/>
      <c r="K1002" s="7"/>
      <c r="L1002" s="7"/>
      <c r="M1002" s="7"/>
      <c r="N1002" s="7"/>
      <c r="O1002" s="7"/>
      <c r="P1002" s="7"/>
      <c r="Q1002" s="7"/>
      <c r="R1002" s="7"/>
      <c r="S1002" s="7"/>
    </row>
    <row r="1003" spans="1:19" x14ac:dyDescent="0.2">
      <c r="A1003" s="11"/>
      <c r="B1003" s="10"/>
      <c r="C1003" s="7"/>
      <c r="D1003" s="7"/>
      <c r="E1003" s="7"/>
      <c r="F1003" s="7"/>
      <c r="G1003" s="7"/>
      <c r="H1003" s="7"/>
      <c r="I1003" s="9"/>
      <c r="J1003" s="9"/>
      <c r="K1003" s="7"/>
      <c r="L1003" s="7"/>
      <c r="M1003" s="7"/>
      <c r="N1003" s="7"/>
      <c r="O1003" s="7"/>
      <c r="P1003" s="7"/>
      <c r="Q1003" s="7"/>
      <c r="R1003" s="7"/>
      <c r="S1003" s="7"/>
    </row>
    <row r="1004" spans="1:19" x14ac:dyDescent="0.2">
      <c r="A1004" s="11"/>
      <c r="B1004" s="10"/>
      <c r="C1004" s="7"/>
      <c r="D1004" s="7"/>
      <c r="E1004" s="7"/>
      <c r="F1004" s="7"/>
      <c r="G1004" s="7"/>
      <c r="H1004" s="7"/>
      <c r="I1004" s="9"/>
      <c r="J1004" s="9"/>
      <c r="K1004" s="7"/>
      <c r="L1004" s="7"/>
      <c r="M1004" s="7"/>
      <c r="N1004" s="7"/>
      <c r="O1004" s="7"/>
      <c r="P1004" s="7"/>
      <c r="Q1004" s="7"/>
      <c r="R1004" s="7"/>
      <c r="S1004" s="7"/>
    </row>
    <row r="1005" spans="1:19" x14ac:dyDescent="0.2">
      <c r="A1005" s="11"/>
      <c r="B1005" s="10"/>
      <c r="C1005" s="7"/>
      <c r="D1005" s="7"/>
      <c r="E1005" s="7"/>
      <c r="F1005" s="7"/>
      <c r="G1005" s="7"/>
      <c r="H1005" s="7"/>
      <c r="I1005" s="9"/>
      <c r="J1005" s="9"/>
      <c r="K1005" s="7"/>
      <c r="L1005" s="7"/>
      <c r="M1005" s="7"/>
      <c r="N1005" s="7"/>
      <c r="O1005" s="7"/>
      <c r="P1005" s="7"/>
      <c r="Q1005" s="7"/>
      <c r="R1005" s="7"/>
      <c r="S1005" s="7"/>
    </row>
    <row r="1006" spans="1:19" x14ac:dyDescent="0.2">
      <c r="A1006" s="11"/>
      <c r="B1006" s="10"/>
      <c r="C1006" s="7"/>
      <c r="D1006" s="7"/>
      <c r="E1006" s="7"/>
      <c r="F1006" s="7"/>
      <c r="G1006" s="7"/>
      <c r="H1006" s="7"/>
      <c r="I1006" s="9"/>
      <c r="J1006" s="9"/>
      <c r="K1006" s="7"/>
      <c r="L1006" s="7"/>
      <c r="M1006" s="7"/>
      <c r="N1006" s="7"/>
      <c r="O1006" s="7"/>
      <c r="P1006" s="7"/>
      <c r="Q1006" s="7"/>
      <c r="R1006" s="7"/>
      <c r="S1006" s="7"/>
    </row>
    <row r="1007" spans="1:19" x14ac:dyDescent="0.2">
      <c r="A1007" s="11"/>
      <c r="B1007" s="10"/>
      <c r="C1007" s="7"/>
      <c r="D1007" s="7"/>
      <c r="E1007" s="7"/>
      <c r="F1007" s="7"/>
      <c r="G1007" s="7"/>
      <c r="H1007" s="7"/>
      <c r="I1007" s="9"/>
      <c r="J1007" s="9"/>
      <c r="K1007" s="7"/>
      <c r="L1007" s="7"/>
      <c r="M1007" s="7"/>
      <c r="N1007" s="7"/>
      <c r="O1007" s="7"/>
      <c r="P1007" s="7"/>
      <c r="Q1007" s="7"/>
      <c r="R1007" s="7"/>
      <c r="S1007" s="7"/>
    </row>
    <row r="1008" spans="1:19" x14ac:dyDescent="0.2">
      <c r="A1008" s="11"/>
      <c r="B1008" s="10"/>
      <c r="C1008" s="7"/>
      <c r="D1008" s="7"/>
      <c r="E1008" s="7"/>
      <c r="F1008" s="7"/>
      <c r="G1008" s="7"/>
      <c r="H1008" s="7"/>
      <c r="I1008" s="9"/>
      <c r="J1008" s="9"/>
      <c r="K1008" s="7"/>
      <c r="L1008" s="7"/>
      <c r="M1008" s="7"/>
      <c r="N1008" s="7"/>
      <c r="O1008" s="7"/>
      <c r="P1008" s="7"/>
      <c r="Q1008" s="7"/>
      <c r="R1008" s="7"/>
      <c r="S1008" s="7"/>
    </row>
    <row r="1009" spans="1:19" x14ac:dyDescent="0.2">
      <c r="A1009" s="11"/>
      <c r="B1009" s="10"/>
      <c r="C1009" s="7"/>
      <c r="D1009" s="7"/>
      <c r="E1009" s="7"/>
      <c r="F1009" s="7"/>
      <c r="G1009" s="7"/>
      <c r="H1009" s="7"/>
      <c r="I1009" s="9"/>
      <c r="J1009" s="9"/>
      <c r="K1009" s="7"/>
      <c r="L1009" s="7"/>
      <c r="M1009" s="7"/>
      <c r="N1009" s="7"/>
      <c r="O1009" s="7"/>
      <c r="P1009" s="7"/>
      <c r="Q1009" s="7"/>
      <c r="R1009" s="7"/>
      <c r="S1009" s="7"/>
    </row>
    <row r="1010" spans="1:19" x14ac:dyDescent="0.2">
      <c r="A1010" s="11"/>
      <c r="B1010" s="10"/>
      <c r="C1010" s="7"/>
      <c r="D1010" s="7"/>
      <c r="E1010" s="7"/>
      <c r="F1010" s="7"/>
      <c r="G1010" s="7"/>
      <c r="H1010" s="7"/>
      <c r="I1010" s="9"/>
      <c r="J1010" s="9"/>
      <c r="K1010" s="7"/>
      <c r="L1010" s="7"/>
      <c r="M1010" s="7"/>
      <c r="N1010" s="7"/>
      <c r="O1010" s="7"/>
      <c r="P1010" s="7"/>
      <c r="Q1010" s="7"/>
      <c r="R1010" s="7"/>
      <c r="S1010" s="7"/>
    </row>
    <row r="1011" spans="1:19" x14ac:dyDescent="0.2">
      <c r="A1011" s="11"/>
      <c r="B1011" s="10"/>
      <c r="C1011" s="7"/>
      <c r="D1011" s="7"/>
      <c r="E1011" s="7"/>
      <c r="F1011" s="7"/>
      <c r="G1011" s="7"/>
      <c r="H1011" s="7"/>
      <c r="I1011" s="9"/>
      <c r="J1011" s="9"/>
      <c r="K1011" s="7"/>
      <c r="L1011" s="7"/>
      <c r="M1011" s="7"/>
      <c r="N1011" s="7"/>
      <c r="O1011" s="7"/>
      <c r="P1011" s="7"/>
      <c r="Q1011" s="7"/>
      <c r="R1011" s="7"/>
      <c r="S1011" s="7"/>
    </row>
    <row r="1012" spans="1:19" x14ac:dyDescent="0.2">
      <c r="A1012" s="11"/>
      <c r="B1012" s="10"/>
      <c r="C1012" s="7"/>
      <c r="D1012" s="7"/>
      <c r="E1012" s="7"/>
      <c r="F1012" s="7"/>
      <c r="G1012" s="7"/>
      <c r="H1012" s="7"/>
      <c r="I1012" s="9"/>
      <c r="J1012" s="9"/>
      <c r="K1012" s="7"/>
      <c r="L1012" s="7"/>
      <c r="M1012" s="7"/>
      <c r="N1012" s="7"/>
      <c r="O1012" s="7"/>
      <c r="P1012" s="7"/>
      <c r="Q1012" s="7"/>
      <c r="R1012" s="7"/>
      <c r="S1012" s="7"/>
    </row>
    <row r="1013" spans="1:19" x14ac:dyDescent="0.2">
      <c r="A1013" s="11"/>
      <c r="B1013" s="10"/>
      <c r="C1013" s="7"/>
      <c r="D1013" s="7"/>
      <c r="E1013" s="7"/>
      <c r="F1013" s="7"/>
      <c r="G1013" s="7"/>
      <c r="H1013" s="7"/>
      <c r="I1013" s="9"/>
      <c r="J1013" s="9"/>
      <c r="K1013" s="7"/>
      <c r="L1013" s="7"/>
      <c r="M1013" s="7"/>
      <c r="N1013" s="7"/>
      <c r="O1013" s="7"/>
      <c r="P1013" s="7"/>
      <c r="Q1013" s="7"/>
      <c r="R1013" s="7"/>
      <c r="S1013" s="7"/>
    </row>
    <row r="1014" spans="1:19" x14ac:dyDescent="0.2">
      <c r="A1014" s="11"/>
      <c r="B1014" s="10"/>
      <c r="C1014" s="7"/>
      <c r="D1014" s="7"/>
      <c r="E1014" s="7"/>
      <c r="F1014" s="7"/>
      <c r="G1014" s="7"/>
      <c r="H1014" s="7"/>
      <c r="I1014" s="9"/>
      <c r="J1014" s="9"/>
      <c r="K1014" s="7"/>
      <c r="L1014" s="7"/>
      <c r="M1014" s="7"/>
      <c r="N1014" s="7"/>
      <c r="O1014" s="7"/>
      <c r="P1014" s="7"/>
      <c r="Q1014" s="7"/>
      <c r="R1014" s="7"/>
      <c r="S1014" s="7"/>
    </row>
    <row r="1015" spans="1:19" x14ac:dyDescent="0.2">
      <c r="A1015" s="11"/>
      <c r="B1015" s="10"/>
      <c r="C1015" s="7"/>
      <c r="D1015" s="7"/>
      <c r="E1015" s="7"/>
      <c r="F1015" s="7"/>
      <c r="G1015" s="7"/>
      <c r="H1015" s="7"/>
      <c r="I1015" s="9"/>
      <c r="J1015" s="9"/>
      <c r="K1015" s="7"/>
      <c r="L1015" s="7"/>
      <c r="M1015" s="7"/>
      <c r="N1015" s="7"/>
      <c r="O1015" s="7"/>
      <c r="P1015" s="7"/>
      <c r="Q1015" s="7"/>
      <c r="R1015" s="7"/>
      <c r="S1015" s="7"/>
    </row>
    <row r="1016" spans="1:19" x14ac:dyDescent="0.2">
      <c r="A1016" s="11"/>
      <c r="B1016" s="10"/>
      <c r="C1016" s="7"/>
      <c r="D1016" s="7"/>
      <c r="E1016" s="7"/>
      <c r="F1016" s="7"/>
      <c r="G1016" s="7"/>
      <c r="H1016" s="7"/>
      <c r="I1016" s="9"/>
      <c r="J1016" s="9"/>
      <c r="K1016" s="7"/>
      <c r="L1016" s="7"/>
      <c r="M1016" s="7"/>
      <c r="N1016" s="7"/>
      <c r="O1016" s="7"/>
      <c r="P1016" s="7"/>
      <c r="Q1016" s="7"/>
      <c r="R1016" s="7"/>
      <c r="S1016" s="7"/>
    </row>
    <row r="1017" spans="1:19" x14ac:dyDescent="0.2">
      <c r="A1017" s="11"/>
      <c r="B1017" s="10"/>
      <c r="C1017" s="7"/>
      <c r="D1017" s="7"/>
      <c r="E1017" s="7"/>
      <c r="F1017" s="7"/>
      <c r="G1017" s="7"/>
      <c r="H1017" s="7"/>
      <c r="I1017" s="9"/>
      <c r="J1017" s="9"/>
      <c r="K1017" s="7"/>
      <c r="L1017" s="7"/>
      <c r="M1017" s="7"/>
      <c r="N1017" s="7"/>
      <c r="O1017" s="7"/>
      <c r="P1017" s="7"/>
      <c r="Q1017" s="7"/>
      <c r="R1017" s="7"/>
      <c r="S1017" s="7"/>
    </row>
    <row r="1018" spans="1:19" x14ac:dyDescent="0.2">
      <c r="A1018" s="11"/>
      <c r="B1018" s="10"/>
      <c r="C1018" s="7"/>
      <c r="D1018" s="7"/>
      <c r="E1018" s="7"/>
      <c r="F1018" s="7"/>
      <c r="G1018" s="7"/>
      <c r="H1018" s="7"/>
      <c r="I1018" s="9"/>
      <c r="J1018" s="9"/>
      <c r="K1018" s="7"/>
      <c r="L1018" s="7"/>
      <c r="M1018" s="7"/>
      <c r="N1018" s="7"/>
      <c r="O1018" s="7"/>
      <c r="P1018" s="7"/>
      <c r="Q1018" s="7"/>
      <c r="R1018" s="7"/>
      <c r="S1018" s="7"/>
    </row>
    <row r="1019" spans="1:19" x14ac:dyDescent="0.2">
      <c r="A1019" s="11"/>
      <c r="B1019" s="10"/>
      <c r="C1019" s="7"/>
      <c r="D1019" s="7"/>
      <c r="E1019" s="7"/>
      <c r="F1019" s="7"/>
      <c r="G1019" s="7"/>
      <c r="H1019" s="7"/>
      <c r="I1019" s="9"/>
      <c r="J1019" s="9"/>
      <c r="K1019" s="7"/>
      <c r="L1019" s="7"/>
      <c r="M1019" s="7"/>
      <c r="N1019" s="7"/>
      <c r="O1019" s="7"/>
      <c r="P1019" s="7"/>
      <c r="Q1019" s="7"/>
      <c r="R1019" s="7"/>
      <c r="S1019" s="7"/>
    </row>
    <row r="1020" spans="1:19" x14ac:dyDescent="0.2">
      <c r="A1020" s="11"/>
      <c r="B1020" s="10"/>
      <c r="C1020" s="7"/>
      <c r="D1020" s="7"/>
      <c r="E1020" s="7"/>
      <c r="F1020" s="7"/>
      <c r="G1020" s="7"/>
      <c r="H1020" s="7"/>
      <c r="I1020" s="9"/>
      <c r="J1020" s="9"/>
      <c r="K1020" s="7"/>
      <c r="L1020" s="7"/>
      <c r="M1020" s="7"/>
      <c r="N1020" s="7"/>
      <c r="O1020" s="7"/>
      <c r="P1020" s="7"/>
      <c r="Q1020" s="7"/>
      <c r="R1020" s="7"/>
      <c r="S1020" s="7"/>
    </row>
    <row r="1021" spans="1:19" x14ac:dyDescent="0.2">
      <c r="A1021" s="11"/>
      <c r="B1021" s="10"/>
      <c r="C1021" s="7"/>
      <c r="D1021" s="7"/>
      <c r="E1021" s="7"/>
      <c r="F1021" s="7"/>
      <c r="G1021" s="7"/>
      <c r="H1021" s="7"/>
      <c r="I1021" s="9"/>
      <c r="J1021" s="9"/>
      <c r="K1021" s="7"/>
      <c r="L1021" s="7"/>
      <c r="M1021" s="7"/>
      <c r="N1021" s="7"/>
      <c r="O1021" s="7"/>
      <c r="P1021" s="7"/>
      <c r="Q1021" s="7"/>
      <c r="R1021" s="7"/>
      <c r="S1021" s="7"/>
    </row>
    <row r="1022" spans="1:19" x14ac:dyDescent="0.2">
      <c r="A1022" s="11"/>
      <c r="B1022" s="10"/>
      <c r="C1022" s="7"/>
      <c r="D1022" s="7"/>
      <c r="E1022" s="7"/>
      <c r="F1022" s="7"/>
      <c r="G1022" s="7"/>
      <c r="H1022" s="7"/>
      <c r="I1022" s="9"/>
      <c r="J1022" s="9"/>
      <c r="K1022" s="7"/>
      <c r="L1022" s="7"/>
      <c r="M1022" s="7"/>
      <c r="N1022" s="7"/>
      <c r="O1022" s="7"/>
      <c r="P1022" s="7"/>
      <c r="Q1022" s="7"/>
      <c r="R1022" s="7"/>
      <c r="S1022" s="7"/>
    </row>
    <row r="1023" spans="1:19" x14ac:dyDescent="0.2">
      <c r="A1023" s="11"/>
      <c r="B1023" s="10"/>
      <c r="C1023" s="7"/>
      <c r="D1023" s="7"/>
      <c r="E1023" s="7"/>
      <c r="F1023" s="7"/>
      <c r="G1023" s="7"/>
      <c r="H1023" s="7"/>
      <c r="I1023" s="9"/>
      <c r="J1023" s="9"/>
      <c r="K1023" s="7"/>
      <c r="L1023" s="7"/>
      <c r="M1023" s="7"/>
      <c r="N1023" s="7"/>
      <c r="O1023" s="7"/>
      <c r="P1023" s="7"/>
      <c r="Q1023" s="7"/>
      <c r="R1023" s="7"/>
      <c r="S1023" s="7"/>
    </row>
    <row r="1024" spans="1:19" x14ac:dyDescent="0.2">
      <c r="A1024" s="11"/>
      <c r="B1024" s="10"/>
      <c r="C1024" s="7"/>
      <c r="D1024" s="7"/>
      <c r="E1024" s="7"/>
      <c r="F1024" s="7"/>
      <c r="G1024" s="7"/>
      <c r="H1024" s="7"/>
      <c r="I1024" s="9"/>
      <c r="J1024" s="9"/>
      <c r="K1024" s="7"/>
      <c r="L1024" s="7"/>
      <c r="M1024" s="7"/>
      <c r="N1024" s="7"/>
      <c r="O1024" s="7"/>
      <c r="P1024" s="7"/>
      <c r="Q1024" s="7"/>
      <c r="R1024" s="7"/>
      <c r="S1024" s="7"/>
    </row>
    <row r="1025" spans="1:19" x14ac:dyDescent="0.2">
      <c r="A1025" s="11"/>
      <c r="B1025" s="10"/>
      <c r="C1025" s="7"/>
      <c r="D1025" s="7"/>
      <c r="E1025" s="7"/>
      <c r="F1025" s="7"/>
      <c r="G1025" s="7"/>
      <c r="H1025" s="7"/>
      <c r="I1025" s="9"/>
      <c r="J1025" s="9"/>
      <c r="K1025" s="7"/>
      <c r="L1025" s="7"/>
      <c r="M1025" s="7"/>
      <c r="N1025" s="7"/>
      <c r="O1025" s="7"/>
      <c r="P1025" s="7"/>
      <c r="Q1025" s="7"/>
      <c r="R1025" s="7"/>
      <c r="S1025" s="7"/>
    </row>
    <row r="1026" spans="1:19" x14ac:dyDescent="0.2">
      <c r="A1026" s="11"/>
      <c r="B1026" s="10"/>
      <c r="C1026" s="7"/>
      <c r="D1026" s="7"/>
      <c r="E1026" s="7"/>
      <c r="F1026" s="7"/>
      <c r="G1026" s="7"/>
      <c r="H1026" s="7"/>
      <c r="I1026" s="9"/>
      <c r="J1026" s="9"/>
      <c r="K1026" s="7"/>
      <c r="L1026" s="7"/>
      <c r="M1026" s="7"/>
      <c r="N1026" s="7"/>
      <c r="O1026" s="7"/>
      <c r="P1026" s="7"/>
      <c r="Q1026" s="7"/>
      <c r="R1026" s="7"/>
      <c r="S1026" s="7"/>
    </row>
    <row r="1027" spans="1:19" x14ac:dyDescent="0.2">
      <c r="A1027" s="11"/>
      <c r="B1027" s="10"/>
      <c r="C1027" s="7"/>
      <c r="D1027" s="7"/>
      <c r="E1027" s="7"/>
      <c r="F1027" s="7"/>
      <c r="G1027" s="7"/>
      <c r="H1027" s="7"/>
      <c r="I1027" s="9"/>
      <c r="J1027" s="9"/>
      <c r="K1027" s="7"/>
      <c r="L1027" s="7"/>
      <c r="M1027" s="7"/>
      <c r="N1027" s="7"/>
      <c r="O1027" s="7"/>
      <c r="P1027" s="7"/>
      <c r="Q1027" s="7"/>
      <c r="R1027" s="7"/>
      <c r="S1027" s="7"/>
    </row>
    <row r="1028" spans="1:19" x14ac:dyDescent="0.2">
      <c r="A1028" s="11"/>
      <c r="B1028" s="10"/>
      <c r="C1028" s="7"/>
      <c r="D1028" s="7"/>
      <c r="E1028" s="7"/>
      <c r="F1028" s="7"/>
      <c r="G1028" s="7"/>
      <c r="H1028" s="7"/>
      <c r="I1028" s="9"/>
      <c r="J1028" s="9"/>
      <c r="K1028" s="7"/>
      <c r="L1028" s="7"/>
      <c r="M1028" s="7"/>
      <c r="N1028" s="7"/>
      <c r="O1028" s="7"/>
      <c r="P1028" s="7"/>
      <c r="Q1028" s="7"/>
      <c r="R1028" s="7"/>
      <c r="S1028" s="7"/>
    </row>
    <row r="1029" spans="1:19" x14ac:dyDescent="0.2">
      <c r="A1029" s="11"/>
      <c r="B1029" s="10"/>
      <c r="C1029" s="7"/>
      <c r="D1029" s="7"/>
      <c r="E1029" s="7"/>
      <c r="F1029" s="7"/>
      <c r="G1029" s="7"/>
      <c r="H1029" s="7"/>
      <c r="I1029" s="9"/>
      <c r="J1029" s="9"/>
      <c r="K1029" s="7"/>
      <c r="L1029" s="7"/>
      <c r="M1029" s="7"/>
      <c r="N1029" s="7"/>
      <c r="O1029" s="7"/>
      <c r="P1029" s="7"/>
      <c r="Q1029" s="7"/>
      <c r="R1029" s="7"/>
      <c r="S1029" s="7"/>
    </row>
    <row r="1030" spans="1:19" x14ac:dyDescent="0.2">
      <c r="A1030" s="11"/>
      <c r="B1030" s="10"/>
      <c r="C1030" s="7"/>
      <c r="D1030" s="7"/>
      <c r="E1030" s="7"/>
      <c r="F1030" s="7"/>
      <c r="G1030" s="7"/>
      <c r="H1030" s="7"/>
      <c r="I1030" s="9"/>
      <c r="J1030" s="9"/>
      <c r="K1030" s="7"/>
      <c r="L1030" s="7"/>
      <c r="M1030" s="7"/>
      <c r="N1030" s="7"/>
      <c r="O1030" s="7"/>
      <c r="P1030" s="7"/>
      <c r="Q1030" s="7"/>
      <c r="R1030" s="7"/>
      <c r="S1030" s="7"/>
    </row>
    <row r="1031" spans="1:19" x14ac:dyDescent="0.2">
      <c r="A1031" s="11"/>
      <c r="B1031" s="10"/>
      <c r="C1031" s="7"/>
      <c r="D1031" s="7"/>
      <c r="E1031" s="7"/>
      <c r="F1031" s="7"/>
      <c r="G1031" s="7"/>
      <c r="H1031" s="7"/>
      <c r="I1031" s="9"/>
      <c r="J1031" s="9"/>
      <c r="K1031" s="7"/>
      <c r="L1031" s="7"/>
      <c r="M1031" s="7"/>
      <c r="N1031" s="7"/>
      <c r="O1031" s="7"/>
      <c r="P1031" s="7"/>
      <c r="Q1031" s="7"/>
      <c r="R1031" s="7"/>
      <c r="S1031" s="7"/>
    </row>
    <row r="1032" spans="1:19" x14ac:dyDescent="0.2">
      <c r="A1032" s="11"/>
      <c r="B1032" s="10"/>
      <c r="C1032" s="7"/>
      <c r="D1032" s="7"/>
      <c r="E1032" s="7"/>
      <c r="F1032" s="7"/>
      <c r="G1032" s="7"/>
      <c r="H1032" s="7"/>
      <c r="I1032" s="9"/>
      <c r="J1032" s="9"/>
      <c r="K1032" s="7"/>
      <c r="L1032" s="7"/>
      <c r="M1032" s="7"/>
      <c r="N1032" s="7"/>
      <c r="O1032" s="7"/>
      <c r="P1032" s="7"/>
      <c r="Q1032" s="7"/>
      <c r="R1032" s="7"/>
      <c r="S1032" s="7"/>
    </row>
    <row r="1033" spans="1:19" x14ac:dyDescent="0.2">
      <c r="A1033" s="11"/>
      <c r="B1033" s="10"/>
      <c r="C1033" s="7"/>
      <c r="D1033" s="7"/>
      <c r="E1033" s="7"/>
      <c r="F1033" s="7"/>
      <c r="G1033" s="7"/>
      <c r="H1033" s="7"/>
      <c r="I1033" s="9"/>
      <c r="J1033" s="9"/>
      <c r="K1033" s="7"/>
      <c r="L1033" s="7"/>
      <c r="M1033" s="7"/>
      <c r="N1033" s="7"/>
      <c r="O1033" s="7"/>
      <c r="P1033" s="7"/>
      <c r="Q1033" s="7"/>
      <c r="R1033" s="7"/>
      <c r="S1033" s="7"/>
    </row>
    <row r="1034" spans="1:19" x14ac:dyDescent="0.2">
      <c r="A1034" s="11"/>
      <c r="B1034" s="10"/>
      <c r="C1034" s="7"/>
      <c r="D1034" s="7"/>
      <c r="E1034" s="7"/>
      <c r="F1034" s="7"/>
      <c r="G1034" s="7"/>
      <c r="H1034" s="7"/>
      <c r="I1034" s="9"/>
      <c r="J1034" s="9"/>
      <c r="K1034" s="7"/>
      <c r="L1034" s="7"/>
      <c r="M1034" s="7"/>
      <c r="N1034" s="7"/>
      <c r="O1034" s="7"/>
      <c r="P1034" s="7"/>
      <c r="Q1034" s="7"/>
      <c r="R1034" s="7"/>
      <c r="S1034" s="7"/>
    </row>
    <row r="1035" spans="1:19" x14ac:dyDescent="0.2">
      <c r="A1035" s="11"/>
      <c r="B1035" s="10"/>
      <c r="C1035" s="7"/>
      <c r="D1035" s="7"/>
      <c r="E1035" s="7"/>
      <c r="F1035" s="7"/>
      <c r="G1035" s="7"/>
      <c r="H1035" s="7"/>
      <c r="I1035" s="9"/>
      <c r="J1035" s="9"/>
      <c r="K1035" s="7"/>
      <c r="L1035" s="7"/>
      <c r="M1035" s="7"/>
      <c r="N1035" s="7"/>
      <c r="O1035" s="7"/>
      <c r="P1035" s="7"/>
      <c r="Q1035" s="7"/>
      <c r="R1035" s="7"/>
      <c r="S1035" s="7"/>
    </row>
    <row r="1036" spans="1:19" x14ac:dyDescent="0.2">
      <c r="A1036" s="11"/>
      <c r="B1036" s="10"/>
      <c r="C1036" s="7"/>
      <c r="D1036" s="7"/>
      <c r="E1036" s="7"/>
      <c r="F1036" s="7"/>
      <c r="G1036" s="7"/>
      <c r="H1036" s="7"/>
      <c r="I1036" s="9"/>
      <c r="J1036" s="9"/>
      <c r="K1036" s="7"/>
      <c r="L1036" s="7"/>
      <c r="M1036" s="7"/>
      <c r="N1036" s="7"/>
      <c r="O1036" s="7"/>
      <c r="P1036" s="7"/>
      <c r="Q1036" s="7"/>
      <c r="R1036" s="7"/>
      <c r="S1036" s="7"/>
    </row>
    <row r="1037" spans="1:19" x14ac:dyDescent="0.2">
      <c r="A1037" s="11"/>
      <c r="B1037" s="10"/>
      <c r="C1037" s="7"/>
      <c r="D1037" s="7"/>
      <c r="E1037" s="7"/>
      <c r="F1037" s="7"/>
      <c r="G1037" s="7"/>
      <c r="H1037" s="7"/>
      <c r="I1037" s="9"/>
      <c r="J1037" s="9"/>
      <c r="K1037" s="7"/>
      <c r="L1037" s="7"/>
      <c r="M1037" s="7"/>
      <c r="N1037" s="7"/>
      <c r="O1037" s="7"/>
      <c r="P1037" s="7"/>
      <c r="Q1037" s="7"/>
      <c r="R1037" s="7"/>
      <c r="S1037" s="7"/>
    </row>
    <row r="1038" spans="1:19" x14ac:dyDescent="0.2">
      <c r="A1038" s="11"/>
      <c r="B1038" s="10"/>
      <c r="C1038" s="7"/>
      <c r="D1038" s="7"/>
      <c r="E1038" s="7"/>
      <c r="F1038" s="7"/>
      <c r="G1038" s="7"/>
      <c r="H1038" s="7"/>
      <c r="I1038" s="9"/>
      <c r="J1038" s="9"/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1:19" x14ac:dyDescent="0.2">
      <c r="A1039" s="11"/>
      <c r="B1039" s="10"/>
      <c r="C1039" s="7"/>
      <c r="D1039" s="7"/>
      <c r="E1039" s="7"/>
      <c r="F1039" s="7"/>
      <c r="G1039" s="7"/>
      <c r="H1039" s="7"/>
      <c r="I1039" s="9"/>
      <c r="J1039" s="9"/>
      <c r="K1039" s="7"/>
      <c r="L1039" s="7"/>
      <c r="M1039" s="7"/>
      <c r="N1039" s="7"/>
      <c r="O1039" s="7"/>
      <c r="P1039" s="7"/>
      <c r="Q1039" s="7"/>
      <c r="R1039" s="7"/>
      <c r="S1039" s="7"/>
    </row>
    <row r="1040" spans="1:19" x14ac:dyDescent="0.2">
      <c r="A1040" s="11"/>
      <c r="B1040" s="10"/>
      <c r="C1040" s="7"/>
      <c r="D1040" s="7"/>
      <c r="E1040" s="7"/>
      <c r="F1040" s="7"/>
      <c r="G1040" s="7"/>
      <c r="H1040" s="7"/>
      <c r="I1040" s="9"/>
      <c r="J1040" s="9"/>
      <c r="K1040" s="7"/>
      <c r="L1040" s="7"/>
      <c r="M1040" s="7"/>
      <c r="N1040" s="7"/>
      <c r="O1040" s="7"/>
      <c r="P1040" s="7"/>
      <c r="Q1040" s="7"/>
      <c r="R1040" s="7"/>
      <c r="S1040" s="7"/>
    </row>
    <row r="1041" spans="1:19" x14ac:dyDescent="0.2">
      <c r="A1041" s="11"/>
      <c r="B1041" s="10"/>
      <c r="C1041" s="7"/>
      <c r="D1041" s="7"/>
      <c r="E1041" s="7"/>
      <c r="F1041" s="7"/>
      <c r="G1041" s="7"/>
      <c r="H1041" s="7"/>
      <c r="I1041" s="9"/>
      <c r="J1041" s="9"/>
      <c r="K1041" s="7"/>
      <c r="L1041" s="7"/>
      <c r="M1041" s="7"/>
      <c r="N1041" s="7"/>
      <c r="O1041" s="7"/>
      <c r="P1041" s="7"/>
      <c r="Q1041" s="7"/>
      <c r="R1041" s="7"/>
      <c r="S1041" s="7"/>
    </row>
    <row r="1042" spans="1:19" x14ac:dyDescent="0.2">
      <c r="A1042" s="11"/>
      <c r="B1042" s="10"/>
      <c r="C1042" s="7"/>
      <c r="D1042" s="7"/>
      <c r="E1042" s="7"/>
      <c r="F1042" s="7"/>
      <c r="G1042" s="7"/>
      <c r="H1042" s="7"/>
      <c r="I1042" s="9"/>
      <c r="J1042" s="9"/>
      <c r="K1042" s="7"/>
      <c r="L1042" s="7"/>
      <c r="M1042" s="7"/>
      <c r="N1042" s="7"/>
      <c r="O1042" s="7"/>
      <c r="P1042" s="7"/>
      <c r="Q1042" s="7"/>
      <c r="R1042" s="7"/>
      <c r="S1042" s="7"/>
    </row>
    <row r="1043" spans="1:19" x14ac:dyDescent="0.2">
      <c r="A1043" s="11"/>
      <c r="B1043" s="10"/>
      <c r="C1043" s="7"/>
      <c r="D1043" s="7"/>
      <c r="E1043" s="7"/>
      <c r="F1043" s="7"/>
      <c r="G1043" s="7"/>
      <c r="H1043" s="7"/>
      <c r="I1043" s="9"/>
      <c r="J1043" s="9"/>
      <c r="K1043" s="7"/>
      <c r="L1043" s="7"/>
      <c r="M1043" s="7"/>
      <c r="N1043" s="7"/>
      <c r="O1043" s="7"/>
      <c r="P1043" s="7"/>
      <c r="Q1043" s="7"/>
      <c r="R1043" s="7"/>
      <c r="S1043" s="7"/>
    </row>
    <row r="1044" spans="1:19" x14ac:dyDescent="0.2">
      <c r="A1044" s="11"/>
      <c r="B1044" s="10"/>
      <c r="C1044" s="7"/>
      <c r="D1044" s="7"/>
      <c r="E1044" s="7"/>
      <c r="F1044" s="7"/>
      <c r="G1044" s="7"/>
      <c r="H1044" s="7"/>
      <c r="I1044" s="9"/>
      <c r="J1044" s="9"/>
      <c r="K1044" s="7"/>
      <c r="L1044" s="7"/>
      <c r="M1044" s="7"/>
      <c r="N1044" s="7"/>
      <c r="O1044" s="7"/>
      <c r="P1044" s="7"/>
      <c r="Q1044" s="7"/>
      <c r="R1044" s="7"/>
      <c r="S1044" s="7"/>
    </row>
    <row r="1045" spans="1:19" x14ac:dyDescent="0.2">
      <c r="A1045" s="11"/>
      <c r="B1045" s="10"/>
      <c r="C1045" s="7"/>
      <c r="D1045" s="7"/>
      <c r="E1045" s="7"/>
      <c r="F1045" s="7"/>
      <c r="G1045" s="7"/>
      <c r="H1045" s="7"/>
      <c r="I1045" s="9"/>
      <c r="J1045" s="9"/>
      <c r="K1045" s="7"/>
      <c r="L1045" s="7"/>
      <c r="M1045" s="7"/>
      <c r="N1045" s="7"/>
      <c r="O1045" s="7"/>
      <c r="P1045" s="7"/>
      <c r="Q1045" s="7"/>
      <c r="R1045" s="7"/>
      <c r="S1045" s="7"/>
    </row>
    <row r="1046" spans="1:19" x14ac:dyDescent="0.2">
      <c r="A1046" s="11"/>
      <c r="B1046" s="10"/>
      <c r="C1046" s="7"/>
      <c r="D1046" s="7"/>
      <c r="E1046" s="7"/>
      <c r="F1046" s="7"/>
      <c r="G1046" s="7"/>
      <c r="H1046" s="7"/>
      <c r="I1046" s="9"/>
      <c r="J1046" s="9"/>
      <c r="K1046" s="7"/>
      <c r="L1046" s="7"/>
      <c r="M1046" s="7"/>
      <c r="N1046" s="7"/>
      <c r="O1046" s="7"/>
      <c r="P1046" s="7"/>
      <c r="Q1046" s="7"/>
      <c r="R1046" s="7"/>
      <c r="S1046" s="7"/>
    </row>
    <row r="1047" spans="1:19" x14ac:dyDescent="0.2">
      <c r="A1047" s="11"/>
      <c r="B1047" s="10"/>
      <c r="C1047" s="7"/>
      <c r="D1047" s="7"/>
      <c r="E1047" s="7"/>
      <c r="F1047" s="7"/>
      <c r="G1047" s="7"/>
      <c r="H1047" s="7"/>
      <c r="I1047" s="9"/>
      <c r="J1047" s="9"/>
      <c r="K1047" s="7"/>
      <c r="L1047" s="7"/>
      <c r="M1047" s="7"/>
      <c r="N1047" s="7"/>
      <c r="O1047" s="7"/>
      <c r="P1047" s="7"/>
      <c r="Q1047" s="7"/>
      <c r="R1047" s="7"/>
      <c r="S1047" s="7"/>
    </row>
    <row r="1048" spans="1:19" x14ac:dyDescent="0.2">
      <c r="A1048" s="11"/>
      <c r="B1048" s="10"/>
      <c r="C1048" s="7"/>
      <c r="D1048" s="7"/>
      <c r="E1048" s="7"/>
      <c r="F1048" s="7"/>
      <c r="G1048" s="7"/>
      <c r="H1048" s="7"/>
      <c r="I1048" s="9"/>
      <c r="J1048" s="9"/>
      <c r="K1048" s="7"/>
      <c r="L1048" s="7"/>
      <c r="M1048" s="7"/>
      <c r="N1048" s="7"/>
      <c r="O1048" s="7"/>
      <c r="P1048" s="7"/>
      <c r="Q1048" s="7"/>
      <c r="R1048" s="7"/>
      <c r="S1048" s="7"/>
    </row>
    <row r="1049" spans="1:19" x14ac:dyDescent="0.2">
      <c r="A1049" s="11"/>
      <c r="B1049" s="10"/>
      <c r="C1049" s="7"/>
      <c r="D1049" s="7"/>
      <c r="E1049" s="7"/>
      <c r="F1049" s="7"/>
      <c r="G1049" s="7"/>
      <c r="H1049" s="7"/>
      <c r="I1049" s="9"/>
      <c r="J1049" s="9"/>
      <c r="K1049" s="7"/>
      <c r="L1049" s="7"/>
      <c r="M1049" s="7"/>
      <c r="N1049" s="7"/>
      <c r="O1049" s="7"/>
      <c r="P1049" s="7"/>
      <c r="Q1049" s="7"/>
      <c r="R1049" s="7"/>
      <c r="S1049" s="7"/>
    </row>
    <row r="1050" spans="1:19" x14ac:dyDescent="0.2">
      <c r="A1050" s="11"/>
      <c r="B1050" s="10"/>
      <c r="C1050" s="7"/>
      <c r="D1050" s="7"/>
      <c r="E1050" s="7"/>
      <c r="F1050" s="7"/>
      <c r="G1050" s="7"/>
      <c r="H1050" s="7"/>
      <c r="I1050" s="9"/>
      <c r="J1050" s="9"/>
      <c r="K1050" s="7"/>
      <c r="L1050" s="7"/>
      <c r="M1050" s="7"/>
      <c r="N1050" s="7"/>
      <c r="O1050" s="7"/>
      <c r="P1050" s="7"/>
      <c r="Q1050" s="7"/>
      <c r="R1050" s="7"/>
      <c r="S1050" s="7"/>
    </row>
    <row r="1051" spans="1:19" x14ac:dyDescent="0.2">
      <c r="A1051" s="11"/>
      <c r="B1051" s="10"/>
      <c r="C1051" s="7"/>
      <c r="D1051" s="7"/>
      <c r="E1051" s="7"/>
      <c r="F1051" s="7"/>
      <c r="G1051" s="7"/>
      <c r="H1051" s="7"/>
      <c r="I1051" s="9"/>
      <c r="J1051" s="9"/>
      <c r="K1051" s="7"/>
      <c r="L1051" s="7"/>
      <c r="M1051" s="7"/>
      <c r="N1051" s="7"/>
      <c r="O1051" s="7"/>
      <c r="P1051" s="7"/>
      <c r="Q1051" s="7"/>
      <c r="R1051" s="7"/>
      <c r="S1051" s="7"/>
    </row>
    <row r="1052" spans="1:19" x14ac:dyDescent="0.2">
      <c r="A1052" s="11"/>
      <c r="B1052" s="10"/>
      <c r="C1052" s="7"/>
      <c r="D1052" s="7"/>
      <c r="E1052" s="7"/>
      <c r="F1052" s="7"/>
      <c r="G1052" s="7"/>
      <c r="H1052" s="7"/>
      <c r="I1052" s="9"/>
      <c r="J1052" s="9"/>
      <c r="K1052" s="7"/>
      <c r="L1052" s="7"/>
      <c r="M1052" s="7"/>
      <c r="N1052" s="7"/>
      <c r="O1052" s="7"/>
      <c r="P1052" s="7"/>
      <c r="Q1052" s="7"/>
      <c r="R1052" s="7"/>
      <c r="S1052" s="7"/>
    </row>
    <row r="1053" spans="1:19" x14ac:dyDescent="0.2">
      <c r="A1053" s="11"/>
      <c r="B1053" s="10"/>
      <c r="C1053" s="7"/>
      <c r="D1053" s="7"/>
      <c r="E1053" s="7"/>
      <c r="F1053" s="7"/>
      <c r="G1053" s="7"/>
      <c r="H1053" s="7"/>
      <c r="I1053" s="9"/>
      <c r="J1053" s="9"/>
      <c r="K1053" s="7"/>
      <c r="L1053" s="7"/>
      <c r="M1053" s="7"/>
      <c r="N1053" s="7"/>
      <c r="O1053" s="7"/>
      <c r="P1053" s="7"/>
      <c r="Q1053" s="7"/>
      <c r="R1053" s="7"/>
      <c r="S1053" s="7"/>
    </row>
    <row r="1054" spans="1:19" x14ac:dyDescent="0.2">
      <c r="A1054" s="11"/>
      <c r="B1054" s="10"/>
      <c r="C1054" s="7"/>
      <c r="D1054" s="7"/>
      <c r="E1054" s="7"/>
      <c r="F1054" s="7"/>
      <c r="G1054" s="7"/>
      <c r="H1054" s="7"/>
      <c r="I1054" s="9"/>
      <c r="J1054" s="9"/>
      <c r="K1054" s="7"/>
      <c r="L1054" s="7"/>
      <c r="M1054" s="7"/>
      <c r="N1054" s="7"/>
      <c r="O1054" s="7"/>
      <c r="P1054" s="7"/>
      <c r="Q1054" s="7"/>
      <c r="R1054" s="7"/>
      <c r="S1054" s="7"/>
    </row>
    <row r="1055" spans="1:19" x14ac:dyDescent="0.2">
      <c r="A1055" s="11"/>
      <c r="B1055" s="10"/>
      <c r="C1055" s="7"/>
      <c r="D1055" s="7"/>
      <c r="E1055" s="7"/>
      <c r="F1055" s="7"/>
      <c r="G1055" s="7"/>
      <c r="H1055" s="7"/>
      <c r="I1055" s="9"/>
      <c r="J1055" s="9"/>
      <c r="K1055" s="7"/>
      <c r="L1055" s="7"/>
      <c r="M1055" s="7"/>
      <c r="N1055" s="7"/>
      <c r="O1055" s="7"/>
      <c r="P1055" s="7"/>
      <c r="Q1055" s="7"/>
      <c r="R1055" s="7"/>
      <c r="S1055" s="7"/>
    </row>
    <row r="1056" spans="1:19" x14ac:dyDescent="0.2">
      <c r="A1056" s="11"/>
      <c r="B1056" s="10"/>
      <c r="C1056" s="7"/>
      <c r="D1056" s="7"/>
      <c r="E1056" s="7"/>
      <c r="F1056" s="7"/>
      <c r="G1056" s="7"/>
      <c r="H1056" s="7"/>
      <c r="I1056" s="9"/>
      <c r="J1056" s="9"/>
      <c r="K1056" s="7"/>
      <c r="L1056" s="7"/>
      <c r="M1056" s="7"/>
      <c r="N1056" s="7"/>
      <c r="O1056" s="7"/>
      <c r="P1056" s="7"/>
      <c r="Q1056" s="7"/>
      <c r="R1056" s="7"/>
      <c r="S1056" s="7"/>
    </row>
    <row r="1057" spans="1:19" x14ac:dyDescent="0.2">
      <c r="A1057" s="11"/>
      <c r="B1057" s="10"/>
      <c r="C1057" s="7"/>
      <c r="D1057" s="7"/>
      <c r="E1057" s="7"/>
      <c r="F1057" s="7"/>
      <c r="G1057" s="7"/>
      <c r="H1057" s="7"/>
      <c r="I1057" s="9"/>
      <c r="J1057" s="9"/>
      <c r="K1057" s="7"/>
      <c r="L1057" s="7"/>
      <c r="M1057" s="7"/>
      <c r="N1057" s="7"/>
      <c r="O1057" s="7"/>
      <c r="P1057" s="7"/>
      <c r="Q1057" s="7"/>
      <c r="R1057" s="7"/>
      <c r="S1057" s="7"/>
    </row>
    <row r="1058" spans="1:19" x14ac:dyDescent="0.2">
      <c r="A1058" s="11"/>
      <c r="B1058" s="10"/>
      <c r="C1058" s="7"/>
      <c r="D1058" s="7"/>
      <c r="E1058" s="7"/>
      <c r="F1058" s="7"/>
      <c r="G1058" s="7"/>
      <c r="H1058" s="7"/>
      <c r="I1058" s="9"/>
      <c r="J1058" s="9"/>
      <c r="K1058" s="7"/>
      <c r="L1058" s="7"/>
      <c r="M1058" s="7"/>
      <c r="N1058" s="7"/>
      <c r="O1058" s="7"/>
      <c r="P1058" s="7"/>
      <c r="Q1058" s="7"/>
      <c r="R1058" s="7"/>
      <c r="S1058" s="7"/>
    </row>
    <row r="1059" spans="1:19" x14ac:dyDescent="0.2">
      <c r="A1059" s="11"/>
      <c r="B1059" s="10"/>
      <c r="C1059" s="7"/>
      <c r="D1059" s="7"/>
      <c r="E1059" s="7"/>
      <c r="F1059" s="7"/>
      <c r="G1059" s="7"/>
      <c r="H1059" s="7"/>
      <c r="I1059" s="9"/>
      <c r="J1059" s="9"/>
      <c r="K1059" s="7"/>
      <c r="L1059" s="7"/>
      <c r="M1059" s="7"/>
      <c r="N1059" s="7"/>
      <c r="O1059" s="7"/>
      <c r="P1059" s="7"/>
      <c r="Q1059" s="7"/>
      <c r="R1059" s="7"/>
      <c r="S1059" s="7"/>
    </row>
    <row r="1060" spans="1:19" x14ac:dyDescent="0.2">
      <c r="A1060" s="11"/>
      <c r="B1060" s="10"/>
      <c r="C1060" s="7"/>
      <c r="D1060" s="7"/>
      <c r="E1060" s="7"/>
      <c r="F1060" s="7"/>
      <c r="G1060" s="7"/>
      <c r="H1060" s="7"/>
      <c r="I1060" s="9"/>
      <c r="J1060" s="9"/>
      <c r="K1060" s="7"/>
      <c r="L1060" s="7"/>
      <c r="M1060" s="7"/>
      <c r="N1060" s="7"/>
      <c r="O1060" s="7"/>
      <c r="P1060" s="7"/>
      <c r="Q1060" s="7"/>
      <c r="R1060" s="7"/>
      <c r="S1060" s="7"/>
    </row>
    <row r="1061" spans="1:19" x14ac:dyDescent="0.2">
      <c r="A1061" s="11"/>
      <c r="B1061" s="10"/>
      <c r="C1061" s="7"/>
      <c r="D1061" s="7"/>
      <c r="E1061" s="7"/>
      <c r="F1061" s="7"/>
      <c r="G1061" s="7"/>
      <c r="H1061" s="7"/>
      <c r="I1061" s="9"/>
      <c r="J1061" s="9"/>
      <c r="K1061" s="7"/>
      <c r="L1061" s="7"/>
      <c r="M1061" s="7"/>
      <c r="N1061" s="7"/>
      <c r="O1061" s="7"/>
      <c r="P1061" s="7"/>
      <c r="Q1061" s="7"/>
      <c r="R1061" s="7"/>
      <c r="S1061" s="7"/>
    </row>
    <row r="1062" spans="1:19" x14ac:dyDescent="0.2">
      <c r="A1062" s="11"/>
      <c r="B1062" s="10"/>
      <c r="C1062" s="7"/>
      <c r="D1062" s="7"/>
      <c r="E1062" s="7"/>
      <c r="F1062" s="7"/>
      <c r="G1062" s="7"/>
      <c r="H1062" s="7"/>
      <c r="I1062" s="9"/>
      <c r="J1062" s="9"/>
      <c r="K1062" s="7"/>
      <c r="L1062" s="7"/>
      <c r="M1062" s="7"/>
      <c r="N1062" s="7"/>
      <c r="O1062" s="7"/>
      <c r="P1062" s="7"/>
      <c r="Q1062" s="7"/>
      <c r="R1062" s="7"/>
      <c r="S1062" s="7"/>
    </row>
    <row r="1063" spans="1:19" x14ac:dyDescent="0.2">
      <c r="A1063" s="11"/>
      <c r="B1063" s="10"/>
      <c r="C1063" s="7"/>
      <c r="D1063" s="7"/>
      <c r="E1063" s="7"/>
      <c r="F1063" s="7"/>
      <c r="G1063" s="7"/>
      <c r="H1063" s="7"/>
      <c r="I1063" s="9"/>
      <c r="J1063" s="9"/>
      <c r="K1063" s="7"/>
      <c r="L1063" s="7"/>
      <c r="M1063" s="7"/>
      <c r="N1063" s="7"/>
      <c r="O1063" s="7"/>
      <c r="P1063" s="7"/>
      <c r="Q1063" s="7"/>
      <c r="R1063" s="7"/>
      <c r="S1063" s="7"/>
    </row>
    <row r="1064" spans="1:19" x14ac:dyDescent="0.2">
      <c r="A1064" s="11"/>
      <c r="B1064" s="10"/>
      <c r="C1064" s="7"/>
      <c r="D1064" s="7"/>
      <c r="E1064" s="7"/>
      <c r="F1064" s="7"/>
      <c r="G1064" s="7"/>
      <c r="H1064" s="7"/>
      <c r="I1064" s="9"/>
      <c r="J1064" s="9"/>
      <c r="K1064" s="7"/>
      <c r="L1064" s="7"/>
      <c r="M1064" s="7"/>
      <c r="N1064" s="7"/>
      <c r="O1064" s="7"/>
      <c r="P1064" s="7"/>
      <c r="Q1064" s="7"/>
      <c r="R1064" s="7"/>
      <c r="S1064" s="7"/>
    </row>
    <row r="1065" spans="1:19" x14ac:dyDescent="0.2">
      <c r="A1065" s="11"/>
      <c r="B1065" s="10"/>
      <c r="C1065" s="7"/>
      <c r="D1065" s="7"/>
      <c r="E1065" s="7"/>
      <c r="F1065" s="7"/>
      <c r="G1065" s="7"/>
      <c r="H1065" s="7"/>
      <c r="I1065" s="9"/>
      <c r="J1065" s="9"/>
      <c r="K1065" s="7"/>
      <c r="L1065" s="7"/>
      <c r="M1065" s="7"/>
      <c r="N1065" s="7"/>
      <c r="O1065" s="7"/>
      <c r="P1065" s="7"/>
      <c r="Q1065" s="7"/>
      <c r="R1065" s="7"/>
      <c r="S1065" s="7"/>
    </row>
    <row r="1066" spans="1:19" x14ac:dyDescent="0.2">
      <c r="A1066" s="11"/>
      <c r="B1066" s="10"/>
      <c r="C1066" s="7"/>
      <c r="D1066" s="7"/>
      <c r="E1066" s="7"/>
      <c r="F1066" s="7"/>
      <c r="G1066" s="7"/>
      <c r="H1066" s="7"/>
      <c r="I1066" s="9"/>
      <c r="J1066" s="9"/>
      <c r="K1066" s="7"/>
      <c r="L1066" s="7"/>
      <c r="M1066" s="7"/>
      <c r="N1066" s="7"/>
      <c r="O1066" s="7"/>
      <c r="P1066" s="7"/>
      <c r="Q1066" s="7"/>
      <c r="R1066" s="7"/>
      <c r="S1066" s="7"/>
    </row>
    <row r="1067" spans="1:19" x14ac:dyDescent="0.2">
      <c r="A1067" s="11"/>
      <c r="B1067" s="10"/>
      <c r="C1067" s="7"/>
      <c r="D1067" s="7"/>
      <c r="E1067" s="7"/>
      <c r="F1067" s="7"/>
      <c r="G1067" s="7"/>
      <c r="H1067" s="7"/>
      <c r="I1067" s="9"/>
      <c r="J1067" s="9"/>
      <c r="K1067" s="7"/>
      <c r="L1067" s="7"/>
      <c r="M1067" s="7"/>
      <c r="N1067" s="7"/>
      <c r="O1067" s="7"/>
      <c r="P1067" s="7"/>
      <c r="Q1067" s="7"/>
      <c r="R1067" s="7"/>
      <c r="S1067" s="7"/>
    </row>
    <row r="1068" spans="1:19" x14ac:dyDescent="0.2">
      <c r="A1068" s="11"/>
      <c r="B1068" s="10"/>
      <c r="C1068" s="7"/>
      <c r="D1068" s="7"/>
      <c r="E1068" s="7"/>
      <c r="F1068" s="7"/>
      <c r="G1068" s="7"/>
      <c r="H1068" s="7"/>
      <c r="I1068" s="9"/>
      <c r="J1068" s="9"/>
      <c r="K1068" s="7"/>
      <c r="L1068" s="7"/>
      <c r="M1068" s="7"/>
      <c r="N1068" s="7"/>
      <c r="O1068" s="7"/>
      <c r="P1068" s="7"/>
      <c r="Q1068" s="7"/>
      <c r="R1068" s="7"/>
      <c r="S1068" s="7"/>
    </row>
    <row r="1069" spans="1:19" x14ac:dyDescent="0.2">
      <c r="A1069" s="11"/>
      <c r="B1069" s="10"/>
      <c r="C1069" s="7"/>
      <c r="D1069" s="7"/>
      <c r="E1069" s="7"/>
      <c r="F1069" s="7"/>
      <c r="G1069" s="7"/>
      <c r="H1069" s="7"/>
      <c r="I1069" s="9"/>
      <c r="J1069" s="9"/>
      <c r="K1069" s="7"/>
      <c r="L1069" s="7"/>
      <c r="M1069" s="7"/>
      <c r="N1069" s="7"/>
      <c r="O1069" s="7"/>
      <c r="P1069" s="7"/>
      <c r="Q1069" s="7"/>
      <c r="R1069" s="7"/>
      <c r="S1069" s="7"/>
    </row>
    <row r="1070" spans="1:19" x14ac:dyDescent="0.2">
      <c r="A1070" s="11"/>
      <c r="B1070" s="10"/>
      <c r="C1070" s="7"/>
      <c r="D1070" s="7"/>
      <c r="E1070" s="7"/>
      <c r="F1070" s="7"/>
      <c r="G1070" s="7"/>
      <c r="H1070" s="7"/>
      <c r="I1070" s="9"/>
      <c r="J1070" s="9"/>
      <c r="K1070" s="7"/>
      <c r="L1070" s="7"/>
      <c r="M1070" s="7"/>
      <c r="N1070" s="7"/>
      <c r="O1070" s="7"/>
      <c r="P1070" s="7"/>
      <c r="Q1070" s="7"/>
      <c r="R1070" s="7"/>
      <c r="S1070" s="7"/>
    </row>
    <row r="1071" spans="1:19" x14ac:dyDescent="0.2">
      <c r="A1071" s="11"/>
      <c r="B1071" s="10"/>
      <c r="C1071" s="7"/>
      <c r="D1071" s="7"/>
      <c r="E1071" s="7"/>
      <c r="F1071" s="7"/>
      <c r="G1071" s="7"/>
      <c r="H1071" s="7"/>
      <c r="I1071" s="9"/>
      <c r="J1071" s="9"/>
      <c r="K1071" s="7"/>
      <c r="L1071" s="7"/>
      <c r="M1071" s="7"/>
      <c r="N1071" s="7"/>
      <c r="O1071" s="7"/>
      <c r="P1071" s="7"/>
      <c r="Q1071" s="7"/>
      <c r="R1071" s="7"/>
      <c r="S1071" s="7"/>
    </row>
    <row r="1072" spans="1:19" x14ac:dyDescent="0.2">
      <c r="A1072" s="11"/>
      <c r="B1072" s="10"/>
      <c r="C1072" s="7"/>
      <c r="D1072" s="7"/>
      <c r="E1072" s="7"/>
      <c r="F1072" s="7"/>
      <c r="G1072" s="7"/>
      <c r="H1072" s="7"/>
      <c r="I1072" s="9"/>
      <c r="J1072" s="9"/>
      <c r="K1072" s="7"/>
      <c r="L1072" s="7"/>
      <c r="M1072" s="7"/>
      <c r="N1072" s="7"/>
      <c r="O1072" s="7"/>
      <c r="P1072" s="7"/>
      <c r="Q1072" s="7"/>
      <c r="R1072" s="7"/>
      <c r="S1072" s="7"/>
    </row>
    <row r="1073" spans="1:19" x14ac:dyDescent="0.2">
      <c r="A1073" s="11"/>
      <c r="B1073" s="10"/>
      <c r="C1073" s="7"/>
      <c r="D1073" s="7"/>
      <c r="E1073" s="7"/>
      <c r="F1073" s="7"/>
      <c r="G1073" s="7"/>
      <c r="H1073" s="7"/>
      <c r="I1073" s="9"/>
      <c r="J1073" s="9"/>
      <c r="K1073" s="7"/>
      <c r="L1073" s="7"/>
      <c r="M1073" s="7"/>
      <c r="N1073" s="7"/>
      <c r="O1073" s="7"/>
      <c r="P1073" s="7"/>
      <c r="Q1073" s="7"/>
      <c r="R1073" s="7"/>
      <c r="S1073" s="7"/>
    </row>
    <row r="1074" spans="1:19" x14ac:dyDescent="0.2">
      <c r="A1074" s="11"/>
      <c r="B1074" s="10"/>
      <c r="C1074" s="7"/>
      <c r="D1074" s="7"/>
      <c r="E1074" s="7"/>
      <c r="F1074" s="7"/>
      <c r="G1074" s="7"/>
      <c r="H1074" s="7"/>
      <c r="I1074" s="9"/>
      <c r="J1074" s="9"/>
      <c r="K1074" s="7"/>
      <c r="L1074" s="7"/>
      <c r="M1074" s="7"/>
      <c r="N1074" s="7"/>
      <c r="O1074" s="7"/>
      <c r="P1074" s="7"/>
      <c r="Q1074" s="7"/>
      <c r="R1074" s="7"/>
      <c r="S1074" s="7"/>
    </row>
    <row r="1075" spans="1:19" x14ac:dyDescent="0.2">
      <c r="A1075" s="11"/>
      <c r="B1075" s="10"/>
      <c r="C1075" s="7"/>
      <c r="D1075" s="7"/>
      <c r="E1075" s="7"/>
      <c r="F1075" s="7"/>
      <c r="G1075" s="7"/>
      <c r="H1075" s="7"/>
      <c r="I1075" s="9"/>
      <c r="J1075" s="9"/>
      <c r="K1075" s="7"/>
      <c r="L1075" s="7"/>
      <c r="M1075" s="7"/>
      <c r="N1075" s="7"/>
      <c r="O1075" s="7"/>
      <c r="P1075" s="7"/>
      <c r="Q1075" s="7"/>
      <c r="R1075" s="7"/>
      <c r="S1075" s="7"/>
    </row>
    <row r="1076" spans="1:19" x14ac:dyDescent="0.2">
      <c r="A1076" s="11"/>
      <c r="B1076" s="10"/>
      <c r="C1076" s="7"/>
      <c r="D1076" s="7"/>
      <c r="E1076" s="7"/>
      <c r="F1076" s="7"/>
      <c r="G1076" s="7"/>
      <c r="H1076" s="7"/>
      <c r="I1076" s="9"/>
      <c r="J1076" s="9"/>
      <c r="K1076" s="7"/>
      <c r="L1076" s="7"/>
      <c r="M1076" s="7"/>
      <c r="N1076" s="7"/>
      <c r="O1076" s="7"/>
      <c r="P1076" s="7"/>
      <c r="Q1076" s="7"/>
      <c r="R1076" s="7"/>
      <c r="S1076" s="7"/>
    </row>
    <row r="1077" spans="1:19" x14ac:dyDescent="0.2">
      <c r="A1077" s="11"/>
      <c r="B1077" s="10"/>
      <c r="C1077" s="7"/>
      <c r="D1077" s="7"/>
      <c r="E1077" s="7"/>
      <c r="F1077" s="7"/>
      <c r="G1077" s="7"/>
      <c r="H1077" s="7"/>
      <c r="I1077" s="9"/>
      <c r="J1077" s="9"/>
      <c r="K1077" s="7"/>
      <c r="L1077" s="7"/>
      <c r="M1077" s="7"/>
      <c r="N1077" s="7"/>
      <c r="O1077" s="7"/>
      <c r="P1077" s="7"/>
      <c r="Q1077" s="7"/>
      <c r="R1077" s="7"/>
      <c r="S1077" s="7"/>
    </row>
    <row r="1078" spans="1:19" x14ac:dyDescent="0.2">
      <c r="A1078" s="11"/>
      <c r="B1078" s="10"/>
      <c r="C1078" s="7"/>
      <c r="D1078" s="7"/>
      <c r="E1078" s="7"/>
      <c r="F1078" s="7"/>
      <c r="G1078" s="7"/>
      <c r="H1078" s="7"/>
      <c r="I1078" s="9"/>
      <c r="J1078" s="9"/>
      <c r="K1078" s="7"/>
      <c r="L1078" s="7"/>
      <c r="M1078" s="7"/>
      <c r="N1078" s="7"/>
      <c r="O1078" s="7"/>
      <c r="P1078" s="7"/>
      <c r="Q1078" s="7"/>
      <c r="R1078" s="7"/>
      <c r="S1078" s="7"/>
    </row>
    <row r="1079" spans="1:19" x14ac:dyDescent="0.2">
      <c r="A1079" s="11"/>
      <c r="B1079" s="10"/>
      <c r="C1079" s="7"/>
      <c r="D1079" s="7"/>
      <c r="E1079" s="7"/>
      <c r="F1079" s="7"/>
      <c r="G1079" s="7"/>
      <c r="H1079" s="7"/>
      <c r="I1079" s="9"/>
      <c r="J1079" s="9"/>
      <c r="K1079" s="7"/>
      <c r="L1079" s="7"/>
      <c r="M1079" s="7"/>
      <c r="N1079" s="7"/>
      <c r="O1079" s="7"/>
      <c r="P1079" s="7"/>
      <c r="Q1079" s="7"/>
      <c r="R1079" s="7"/>
      <c r="S1079" s="7"/>
    </row>
    <row r="1080" spans="1:19" x14ac:dyDescent="0.2">
      <c r="A1080" s="11"/>
      <c r="B1080" s="10"/>
      <c r="C1080" s="7"/>
      <c r="D1080" s="7"/>
      <c r="E1080" s="7"/>
      <c r="F1080" s="7"/>
      <c r="G1080" s="7"/>
      <c r="H1080" s="7"/>
      <c r="I1080" s="9"/>
      <c r="J1080" s="9"/>
      <c r="K1080" s="7"/>
      <c r="L1080" s="7"/>
      <c r="M1080" s="7"/>
      <c r="N1080" s="7"/>
      <c r="O1080" s="7"/>
      <c r="P1080" s="7"/>
      <c r="Q1080" s="7"/>
      <c r="R1080" s="7"/>
      <c r="S1080" s="7"/>
    </row>
    <row r="1081" spans="1:19" x14ac:dyDescent="0.2">
      <c r="A1081" s="11"/>
      <c r="B1081" s="10"/>
      <c r="C1081" s="7"/>
      <c r="D1081" s="7"/>
      <c r="E1081" s="7"/>
      <c r="F1081" s="7"/>
      <c r="G1081" s="7"/>
      <c r="H1081" s="7"/>
      <c r="I1081" s="9"/>
      <c r="J1081" s="9"/>
      <c r="K1081" s="7"/>
      <c r="L1081" s="7"/>
      <c r="M1081" s="7"/>
      <c r="N1081" s="7"/>
      <c r="O1081" s="7"/>
      <c r="P1081" s="7"/>
      <c r="Q1081" s="7"/>
      <c r="R1081" s="7"/>
      <c r="S1081" s="7"/>
    </row>
    <row r="1082" spans="1:19" x14ac:dyDescent="0.2">
      <c r="A1082" s="11"/>
      <c r="B1082" s="10"/>
      <c r="C1082" s="7"/>
      <c r="D1082" s="7"/>
      <c r="E1082" s="7"/>
      <c r="F1082" s="7"/>
      <c r="G1082" s="7"/>
      <c r="H1082" s="7"/>
      <c r="I1082" s="9"/>
      <c r="J1082" s="9"/>
      <c r="K1082" s="7"/>
      <c r="L1082" s="7"/>
      <c r="M1082" s="7"/>
      <c r="N1082" s="7"/>
      <c r="O1082" s="7"/>
      <c r="P1082" s="7"/>
      <c r="Q1082" s="7"/>
      <c r="R1082" s="7"/>
      <c r="S1082" s="7"/>
    </row>
    <row r="1083" spans="1:19" x14ac:dyDescent="0.2">
      <c r="A1083" s="11"/>
      <c r="B1083" s="10"/>
      <c r="C1083" s="7"/>
      <c r="D1083" s="7"/>
      <c r="E1083" s="7"/>
      <c r="F1083" s="7"/>
      <c r="G1083" s="7"/>
      <c r="H1083" s="7"/>
      <c r="I1083" s="9"/>
      <c r="J1083" s="9"/>
      <c r="K1083" s="7"/>
      <c r="L1083" s="7"/>
      <c r="M1083" s="7"/>
      <c r="N1083" s="7"/>
      <c r="O1083" s="7"/>
      <c r="P1083" s="7"/>
      <c r="Q1083" s="7"/>
      <c r="R1083" s="7"/>
      <c r="S1083" s="7"/>
    </row>
    <row r="1084" spans="1:19" x14ac:dyDescent="0.2">
      <c r="A1084" s="11"/>
      <c r="B1084" s="10"/>
      <c r="C1084" s="7"/>
      <c r="D1084" s="7"/>
      <c r="E1084" s="7"/>
      <c r="F1084" s="7"/>
      <c r="G1084" s="7"/>
      <c r="H1084" s="7"/>
      <c r="I1084" s="9"/>
      <c r="J1084" s="9"/>
      <c r="K1084" s="7"/>
      <c r="L1084" s="7"/>
      <c r="M1084" s="7"/>
      <c r="N1084" s="7"/>
      <c r="O1084" s="7"/>
      <c r="P1084" s="7"/>
      <c r="Q1084" s="7"/>
      <c r="R1084" s="7"/>
      <c r="S1084" s="7"/>
    </row>
    <row r="1085" spans="1:19" x14ac:dyDescent="0.2">
      <c r="A1085" s="11"/>
      <c r="B1085" s="10"/>
      <c r="C1085" s="7"/>
      <c r="D1085" s="7"/>
      <c r="E1085" s="7"/>
      <c r="F1085" s="7"/>
      <c r="G1085" s="7"/>
      <c r="H1085" s="7"/>
      <c r="I1085" s="9"/>
      <c r="J1085" s="9"/>
      <c r="K1085" s="7"/>
      <c r="L1085" s="7"/>
      <c r="M1085" s="7"/>
      <c r="N1085" s="7"/>
      <c r="O1085" s="7"/>
      <c r="P1085" s="7"/>
      <c r="Q1085" s="7"/>
      <c r="R1085" s="7"/>
      <c r="S1085" s="7"/>
    </row>
    <row r="1086" spans="1:19" x14ac:dyDescent="0.2">
      <c r="A1086" s="11"/>
      <c r="B1086" s="10"/>
      <c r="C1086" s="7"/>
      <c r="D1086" s="7"/>
      <c r="E1086" s="7"/>
      <c r="F1086" s="7"/>
      <c r="G1086" s="7"/>
      <c r="H1086" s="7"/>
      <c r="I1086" s="9"/>
      <c r="J1086" s="9"/>
      <c r="K1086" s="7"/>
      <c r="L1086" s="7"/>
      <c r="M1086" s="7"/>
      <c r="N1086" s="7"/>
      <c r="O1086" s="7"/>
      <c r="P1086" s="7"/>
      <c r="Q1086" s="7"/>
      <c r="R1086" s="7"/>
      <c r="S1086" s="7"/>
    </row>
    <row r="1087" spans="1:19" x14ac:dyDescent="0.2">
      <c r="A1087" s="11"/>
      <c r="B1087" s="10"/>
      <c r="C1087" s="7"/>
      <c r="D1087" s="7"/>
      <c r="E1087" s="7"/>
      <c r="F1087" s="7"/>
      <c r="G1087" s="7"/>
      <c r="H1087" s="7"/>
      <c r="I1087" s="9"/>
      <c r="J1087" s="9"/>
      <c r="K1087" s="7"/>
      <c r="L1087" s="7"/>
      <c r="M1087" s="7"/>
      <c r="N1087" s="7"/>
      <c r="O1087" s="7"/>
      <c r="P1087" s="7"/>
      <c r="Q1087" s="7"/>
      <c r="R1087" s="7"/>
      <c r="S1087" s="7"/>
    </row>
    <row r="1088" spans="1:19" x14ac:dyDescent="0.2">
      <c r="A1088" s="11"/>
      <c r="B1088" s="10"/>
      <c r="C1088" s="7"/>
      <c r="D1088" s="7"/>
      <c r="E1088" s="7"/>
      <c r="F1088" s="7"/>
      <c r="G1088" s="7"/>
      <c r="H1088" s="7"/>
      <c r="I1088" s="9"/>
      <c r="J1088" s="9"/>
      <c r="K1088" s="7"/>
      <c r="L1088" s="7"/>
      <c r="M1088" s="7"/>
      <c r="N1088" s="7"/>
      <c r="O1088" s="7"/>
      <c r="P1088" s="7"/>
      <c r="Q1088" s="7"/>
      <c r="R1088" s="7"/>
      <c r="S1088" s="7"/>
    </row>
    <row r="1089" spans="1:19" x14ac:dyDescent="0.2">
      <c r="A1089" s="11"/>
      <c r="B1089" s="10"/>
      <c r="C1089" s="7"/>
      <c r="D1089" s="7"/>
      <c r="E1089" s="7"/>
      <c r="F1089" s="7"/>
      <c r="G1089" s="7"/>
      <c r="H1089" s="7"/>
      <c r="I1089" s="9"/>
      <c r="J1089" s="9"/>
      <c r="K1089" s="7"/>
      <c r="L1089" s="7"/>
      <c r="M1089" s="7"/>
      <c r="N1089" s="7"/>
      <c r="O1089" s="7"/>
      <c r="P1089" s="7"/>
      <c r="Q1089" s="7"/>
      <c r="R1089" s="7"/>
      <c r="S1089" s="7"/>
    </row>
    <row r="1090" spans="1:19" x14ac:dyDescent="0.2">
      <c r="A1090" s="11"/>
      <c r="B1090" s="10"/>
      <c r="C1090" s="7"/>
      <c r="D1090" s="7"/>
      <c r="E1090" s="7"/>
      <c r="F1090" s="7"/>
      <c r="G1090" s="7"/>
      <c r="H1090" s="7"/>
      <c r="I1090" s="9"/>
      <c r="J1090" s="9"/>
      <c r="K1090" s="7"/>
      <c r="L1090" s="7"/>
      <c r="M1090" s="7"/>
      <c r="N1090" s="7"/>
      <c r="O1090" s="7"/>
      <c r="P1090" s="7"/>
      <c r="Q1090" s="7"/>
      <c r="R1090" s="7"/>
      <c r="S1090" s="7"/>
    </row>
    <row r="1091" spans="1:19" x14ac:dyDescent="0.2">
      <c r="A1091" s="11"/>
      <c r="B1091" s="10"/>
      <c r="C1091" s="7"/>
      <c r="D1091" s="7"/>
      <c r="E1091" s="7"/>
      <c r="F1091" s="7"/>
      <c r="G1091" s="7"/>
      <c r="H1091" s="7"/>
      <c r="I1091" s="9"/>
      <c r="J1091" s="9"/>
      <c r="K1091" s="7"/>
      <c r="L1091" s="7"/>
      <c r="M1091" s="7"/>
      <c r="N1091" s="7"/>
      <c r="O1091" s="7"/>
      <c r="P1091" s="7"/>
      <c r="Q1091" s="7"/>
      <c r="R1091" s="7"/>
      <c r="S1091" s="7"/>
    </row>
    <row r="1092" spans="1:19" x14ac:dyDescent="0.2">
      <c r="A1092" s="11"/>
      <c r="B1092" s="10"/>
      <c r="C1092" s="7"/>
      <c r="D1092" s="7"/>
      <c r="E1092" s="7"/>
      <c r="F1092" s="7"/>
      <c r="G1092" s="7"/>
      <c r="H1092" s="7"/>
      <c r="I1092" s="9"/>
      <c r="J1092" s="9"/>
      <c r="K1092" s="7"/>
      <c r="L1092" s="7"/>
      <c r="M1092" s="7"/>
      <c r="N1092" s="7"/>
      <c r="O1092" s="7"/>
      <c r="P1092" s="7"/>
      <c r="Q1092" s="7"/>
      <c r="R1092" s="7"/>
      <c r="S1092" s="7"/>
    </row>
    <row r="1093" spans="1:19" x14ac:dyDescent="0.2">
      <c r="A1093" s="11"/>
      <c r="B1093" s="10"/>
      <c r="C1093" s="7"/>
      <c r="D1093" s="7"/>
      <c r="E1093" s="7"/>
      <c r="F1093" s="7"/>
      <c r="G1093" s="7"/>
      <c r="H1093" s="7"/>
      <c r="I1093" s="9"/>
      <c r="J1093" s="9"/>
      <c r="K1093" s="7"/>
      <c r="L1093" s="7"/>
      <c r="M1093" s="7"/>
      <c r="N1093" s="7"/>
      <c r="O1093" s="7"/>
      <c r="P1093" s="7"/>
      <c r="Q1093" s="7"/>
      <c r="R1093" s="7"/>
      <c r="S1093" s="7"/>
    </row>
    <row r="1094" spans="1:19" x14ac:dyDescent="0.2">
      <c r="A1094" s="11"/>
      <c r="B1094" s="10"/>
      <c r="C1094" s="7"/>
      <c r="D1094" s="7"/>
      <c r="E1094" s="7"/>
      <c r="F1094" s="7"/>
      <c r="G1094" s="7"/>
      <c r="H1094" s="7"/>
      <c r="I1094" s="9"/>
      <c r="J1094" s="9"/>
      <c r="K1094" s="7"/>
      <c r="L1094" s="7"/>
      <c r="M1094" s="7"/>
      <c r="N1094" s="7"/>
      <c r="O1094" s="7"/>
      <c r="P1094" s="7"/>
      <c r="Q1094" s="7"/>
      <c r="R1094" s="7"/>
      <c r="S1094" s="7"/>
    </row>
    <row r="1095" spans="1:19" x14ac:dyDescent="0.2">
      <c r="A1095" s="11"/>
      <c r="B1095" s="10"/>
      <c r="C1095" s="7"/>
      <c r="D1095" s="7"/>
      <c r="E1095" s="7"/>
      <c r="F1095" s="7"/>
      <c r="G1095" s="7"/>
      <c r="H1095" s="7"/>
      <c r="I1095" s="9"/>
      <c r="J1095" s="9"/>
      <c r="K1095" s="7"/>
      <c r="L1095" s="7"/>
      <c r="M1095" s="7"/>
      <c r="N1095" s="7"/>
      <c r="O1095" s="7"/>
      <c r="P1095" s="7"/>
      <c r="Q1095" s="7"/>
      <c r="R1095" s="7"/>
      <c r="S1095" s="7"/>
    </row>
    <row r="1096" spans="1:19" x14ac:dyDescent="0.2">
      <c r="A1096" s="11"/>
      <c r="B1096" s="10"/>
      <c r="C1096" s="7"/>
      <c r="D1096" s="7"/>
      <c r="E1096" s="7"/>
      <c r="F1096" s="7"/>
      <c r="G1096" s="7"/>
      <c r="H1096" s="7"/>
      <c r="I1096" s="9"/>
      <c r="J1096" s="9"/>
      <c r="K1096" s="7"/>
      <c r="L1096" s="7"/>
      <c r="M1096" s="7"/>
      <c r="N1096" s="7"/>
      <c r="O1096" s="7"/>
      <c r="P1096" s="7"/>
      <c r="Q1096" s="7"/>
      <c r="R1096" s="7"/>
      <c r="S1096" s="7"/>
    </row>
    <row r="1097" spans="1:19" x14ac:dyDescent="0.2">
      <c r="A1097" s="11"/>
      <c r="B1097" s="10"/>
      <c r="C1097" s="7"/>
      <c r="D1097" s="7"/>
      <c r="E1097" s="7"/>
      <c r="F1097" s="7"/>
      <c r="G1097" s="7"/>
      <c r="H1097" s="7"/>
      <c r="I1097" s="9"/>
      <c r="J1097" s="9"/>
      <c r="K1097" s="7"/>
      <c r="L1097" s="7"/>
      <c r="M1097" s="7"/>
      <c r="N1097" s="7"/>
      <c r="O1097" s="7"/>
      <c r="P1097" s="7"/>
      <c r="Q1097" s="7"/>
      <c r="R1097" s="7"/>
      <c r="S1097" s="7"/>
    </row>
    <row r="1098" spans="1:19" x14ac:dyDescent="0.2">
      <c r="A1098" s="11"/>
      <c r="B1098" s="10"/>
      <c r="C1098" s="7"/>
      <c r="D1098" s="7"/>
      <c r="E1098" s="7"/>
      <c r="F1098" s="7"/>
      <c r="G1098" s="7"/>
      <c r="H1098" s="7"/>
      <c r="I1098" s="9"/>
      <c r="J1098" s="9"/>
      <c r="K1098" s="7"/>
      <c r="L1098" s="7"/>
      <c r="M1098" s="7"/>
      <c r="N1098" s="7"/>
      <c r="O1098" s="7"/>
      <c r="P1098" s="7"/>
      <c r="Q1098" s="7"/>
      <c r="R1098" s="7"/>
      <c r="S1098" s="7"/>
    </row>
    <row r="1099" spans="1:19" x14ac:dyDescent="0.2">
      <c r="A1099" s="11"/>
      <c r="B1099" s="10"/>
      <c r="C1099" s="7"/>
      <c r="D1099" s="7"/>
      <c r="E1099" s="7"/>
      <c r="F1099" s="7"/>
      <c r="G1099" s="7"/>
      <c r="H1099" s="7"/>
      <c r="I1099" s="9"/>
      <c r="J1099" s="9"/>
      <c r="K1099" s="7"/>
      <c r="L1099" s="7"/>
      <c r="M1099" s="7"/>
      <c r="N1099" s="7"/>
      <c r="O1099" s="7"/>
      <c r="P1099" s="7"/>
      <c r="Q1099" s="7"/>
      <c r="R1099" s="7"/>
      <c r="S1099" s="7"/>
    </row>
    <row r="1100" spans="1:19" x14ac:dyDescent="0.2">
      <c r="A1100" s="11"/>
      <c r="B1100" s="10"/>
      <c r="C1100" s="7"/>
      <c r="D1100" s="7"/>
      <c r="E1100" s="7"/>
      <c r="F1100" s="7"/>
      <c r="G1100" s="7"/>
      <c r="H1100" s="7"/>
      <c r="I1100" s="9"/>
      <c r="J1100" s="9"/>
      <c r="K1100" s="7"/>
      <c r="L1100" s="7"/>
      <c r="M1100" s="7"/>
      <c r="N1100" s="7"/>
      <c r="O1100" s="7"/>
      <c r="P1100" s="7"/>
      <c r="Q1100" s="7"/>
      <c r="R1100" s="7"/>
      <c r="S1100" s="7"/>
    </row>
    <row r="1101" spans="1:19" x14ac:dyDescent="0.2">
      <c r="A1101" s="11"/>
      <c r="B1101" s="10"/>
      <c r="C1101" s="7"/>
      <c r="D1101" s="7"/>
      <c r="E1101" s="7"/>
      <c r="F1101" s="7"/>
      <c r="G1101" s="7"/>
      <c r="H1101" s="7"/>
      <c r="I1101" s="9"/>
      <c r="J1101" s="9"/>
      <c r="K1101" s="7"/>
      <c r="L1101" s="7"/>
      <c r="M1101" s="7"/>
      <c r="N1101" s="7"/>
      <c r="O1101" s="7"/>
      <c r="P1101" s="7"/>
      <c r="Q1101" s="7"/>
      <c r="R1101" s="7"/>
      <c r="S1101" s="7"/>
    </row>
    <row r="1102" spans="1:19" x14ac:dyDescent="0.2">
      <c r="A1102" s="11"/>
      <c r="B1102" s="10"/>
      <c r="C1102" s="7"/>
      <c r="D1102" s="7"/>
      <c r="E1102" s="7"/>
      <c r="F1102" s="7"/>
      <c r="G1102" s="7"/>
      <c r="H1102" s="7"/>
      <c r="I1102" s="9"/>
      <c r="J1102" s="9"/>
      <c r="K1102" s="7"/>
      <c r="L1102" s="7"/>
      <c r="M1102" s="7"/>
      <c r="N1102" s="7"/>
      <c r="O1102" s="7"/>
      <c r="P1102" s="7"/>
      <c r="Q1102" s="7"/>
      <c r="R1102" s="7"/>
      <c r="S1102" s="7"/>
    </row>
    <row r="1103" spans="1:19" x14ac:dyDescent="0.2">
      <c r="A1103" s="11"/>
      <c r="B1103" s="10"/>
      <c r="C1103" s="7"/>
      <c r="D1103" s="7"/>
      <c r="E1103" s="7"/>
      <c r="F1103" s="7"/>
      <c r="G1103" s="7"/>
      <c r="H1103" s="7"/>
      <c r="I1103" s="9"/>
      <c r="J1103" s="9"/>
      <c r="K1103" s="7"/>
      <c r="L1103" s="7"/>
      <c r="M1103" s="7"/>
      <c r="N1103" s="7"/>
      <c r="O1103" s="7"/>
      <c r="P1103" s="7"/>
      <c r="Q1103" s="7"/>
      <c r="R1103" s="7"/>
      <c r="S1103" s="7"/>
    </row>
    <row r="1104" spans="1:19" x14ac:dyDescent="0.2">
      <c r="A1104" s="11"/>
      <c r="B1104" s="10"/>
      <c r="C1104" s="7"/>
      <c r="D1104" s="7"/>
      <c r="E1104" s="7"/>
      <c r="F1104" s="7"/>
      <c r="G1104" s="7"/>
      <c r="H1104" s="7"/>
      <c r="I1104" s="9"/>
      <c r="J1104" s="9"/>
      <c r="K1104" s="7"/>
      <c r="L1104" s="7"/>
      <c r="M1104" s="7"/>
      <c r="N1104" s="7"/>
      <c r="O1104" s="7"/>
      <c r="P1104" s="7"/>
      <c r="Q1104" s="7"/>
      <c r="R1104" s="7"/>
      <c r="S1104" s="7"/>
    </row>
    <row r="1105" spans="1:19" x14ac:dyDescent="0.2">
      <c r="A1105" s="11"/>
      <c r="B1105" s="10"/>
      <c r="C1105" s="7"/>
      <c r="D1105" s="7"/>
      <c r="E1105" s="7"/>
      <c r="F1105" s="7"/>
      <c r="G1105" s="7"/>
      <c r="H1105" s="7"/>
      <c r="I1105" s="9"/>
      <c r="J1105" s="9"/>
      <c r="K1105" s="7"/>
      <c r="L1105" s="7"/>
      <c r="M1105" s="7"/>
      <c r="N1105" s="7"/>
      <c r="O1105" s="7"/>
      <c r="P1105" s="7"/>
      <c r="Q1105" s="7"/>
      <c r="R1105" s="7"/>
      <c r="S1105" s="7"/>
    </row>
    <row r="1106" spans="1:19" x14ac:dyDescent="0.2">
      <c r="A1106" s="11"/>
      <c r="B1106" s="10"/>
      <c r="C1106" s="7"/>
      <c r="D1106" s="7"/>
      <c r="E1106" s="7"/>
      <c r="F1106" s="7"/>
      <c r="G1106" s="7"/>
      <c r="H1106" s="7"/>
      <c r="I1106" s="9"/>
      <c r="J1106" s="9"/>
      <c r="K1106" s="7"/>
      <c r="L1106" s="7"/>
      <c r="M1106" s="7"/>
      <c r="N1106" s="7"/>
      <c r="O1106" s="7"/>
      <c r="P1106" s="7"/>
      <c r="Q1106" s="7"/>
      <c r="R1106" s="7"/>
      <c r="S1106" s="7"/>
    </row>
    <row r="1107" spans="1:19" x14ac:dyDescent="0.2">
      <c r="A1107" s="11"/>
      <c r="B1107" s="10"/>
      <c r="C1107" s="7"/>
      <c r="D1107" s="7"/>
      <c r="E1107" s="7"/>
      <c r="F1107" s="7"/>
      <c r="G1107" s="7"/>
      <c r="H1107" s="7"/>
      <c r="I1107" s="9"/>
      <c r="J1107" s="9"/>
      <c r="K1107" s="7"/>
      <c r="L1107" s="7"/>
      <c r="M1107" s="7"/>
      <c r="N1107" s="7"/>
      <c r="O1107" s="7"/>
      <c r="P1107" s="7"/>
      <c r="Q1107" s="7"/>
      <c r="R1107" s="7"/>
      <c r="S1107" s="7"/>
    </row>
    <row r="1108" spans="1:19" x14ac:dyDescent="0.2">
      <c r="A1108" s="11"/>
      <c r="B1108" s="10"/>
      <c r="C1108" s="7"/>
      <c r="D1108" s="7"/>
      <c r="E1108" s="7"/>
      <c r="F1108" s="7"/>
      <c r="G1108" s="7"/>
      <c r="H1108" s="7"/>
      <c r="I1108" s="9"/>
      <c r="J1108" s="9"/>
      <c r="K1108" s="7"/>
      <c r="L1108" s="7"/>
      <c r="M1108" s="7"/>
      <c r="N1108" s="7"/>
      <c r="O1108" s="7"/>
      <c r="P1108" s="7"/>
      <c r="Q1108" s="7"/>
      <c r="R1108" s="7"/>
      <c r="S1108" s="7"/>
    </row>
    <row r="1109" spans="1:19" x14ac:dyDescent="0.2">
      <c r="A1109" s="11"/>
      <c r="B1109" s="10"/>
      <c r="C1109" s="7"/>
      <c r="D1109" s="7"/>
      <c r="E1109" s="7"/>
      <c r="F1109" s="7"/>
      <c r="G1109" s="7"/>
      <c r="H1109" s="7"/>
      <c r="I1109" s="9"/>
      <c r="J1109" s="9"/>
      <c r="K1109" s="7"/>
      <c r="L1109" s="7"/>
      <c r="M1109" s="7"/>
      <c r="N1109" s="7"/>
      <c r="O1109" s="7"/>
      <c r="P1109" s="7"/>
      <c r="Q1109" s="7"/>
      <c r="R1109" s="7"/>
      <c r="S1109" s="7"/>
    </row>
    <row r="1110" spans="1:19" x14ac:dyDescent="0.2">
      <c r="A1110" s="11"/>
      <c r="B1110" s="10"/>
      <c r="C1110" s="7"/>
      <c r="D1110" s="7"/>
      <c r="E1110" s="7"/>
      <c r="F1110" s="7"/>
      <c r="G1110" s="7"/>
      <c r="H1110" s="7"/>
      <c r="I1110" s="9"/>
      <c r="J1110" s="9"/>
      <c r="K1110" s="7"/>
      <c r="L1110" s="7"/>
      <c r="M1110" s="7"/>
      <c r="N1110" s="7"/>
      <c r="O1110" s="7"/>
      <c r="P1110" s="7"/>
      <c r="Q1110" s="7"/>
      <c r="R1110" s="7"/>
      <c r="S1110" s="7"/>
    </row>
    <row r="1111" spans="1:19" x14ac:dyDescent="0.2">
      <c r="A1111" s="11"/>
      <c r="B1111" s="10"/>
      <c r="C1111" s="7"/>
      <c r="D1111" s="7"/>
      <c r="E1111" s="7"/>
      <c r="F1111" s="7"/>
      <c r="G1111" s="7"/>
      <c r="H1111" s="7"/>
      <c r="I1111" s="9"/>
      <c r="J1111" s="9"/>
      <c r="K1111" s="7"/>
      <c r="L1111" s="7"/>
      <c r="M1111" s="7"/>
      <c r="N1111" s="7"/>
      <c r="O1111" s="7"/>
      <c r="P1111" s="7"/>
      <c r="Q1111" s="7"/>
      <c r="R1111" s="7"/>
      <c r="S1111" s="7"/>
    </row>
    <row r="1112" spans="1:19" x14ac:dyDescent="0.2">
      <c r="A1112" s="11"/>
      <c r="B1112" s="10"/>
      <c r="C1112" s="7"/>
      <c r="D1112" s="7"/>
      <c r="E1112" s="7"/>
      <c r="F1112" s="7"/>
      <c r="G1112" s="7"/>
      <c r="H1112" s="7"/>
      <c r="I1112" s="9"/>
      <c r="J1112" s="9"/>
      <c r="K1112" s="7"/>
      <c r="L1112" s="7"/>
      <c r="M1112" s="7"/>
      <c r="N1112" s="7"/>
      <c r="O1112" s="7"/>
      <c r="P1112" s="7"/>
      <c r="Q1112" s="7"/>
      <c r="R1112" s="7"/>
      <c r="S1112" s="7"/>
    </row>
    <row r="1113" spans="1:19" x14ac:dyDescent="0.2">
      <c r="A1113" s="11"/>
      <c r="B1113" s="10"/>
      <c r="C1113" s="7"/>
      <c r="D1113" s="7"/>
      <c r="E1113" s="7"/>
      <c r="F1113" s="7"/>
      <c r="G1113" s="7"/>
      <c r="H1113" s="7"/>
      <c r="I1113" s="9"/>
      <c r="J1113" s="9"/>
      <c r="K1113" s="7"/>
      <c r="L1113" s="7"/>
      <c r="M1113" s="7"/>
      <c r="N1113" s="7"/>
      <c r="O1113" s="7"/>
      <c r="P1113" s="7"/>
      <c r="Q1113" s="7"/>
      <c r="R1113" s="7"/>
      <c r="S1113" s="7"/>
    </row>
    <row r="1114" spans="1:19" x14ac:dyDescent="0.2">
      <c r="A1114" s="11"/>
      <c r="B1114" s="10"/>
      <c r="C1114" s="7"/>
      <c r="D1114" s="7"/>
      <c r="E1114" s="7"/>
      <c r="F1114" s="7"/>
      <c r="G1114" s="7"/>
      <c r="H1114" s="7"/>
      <c r="I1114" s="9"/>
      <c r="J1114" s="9"/>
      <c r="K1114" s="7"/>
      <c r="L1114" s="7"/>
      <c r="M1114" s="7"/>
      <c r="N1114" s="7"/>
      <c r="O1114" s="7"/>
      <c r="P1114" s="7"/>
      <c r="Q1114" s="7"/>
      <c r="R1114" s="7"/>
      <c r="S1114" s="7"/>
    </row>
    <row r="1115" spans="1:19" x14ac:dyDescent="0.2">
      <c r="A1115" s="11"/>
      <c r="B1115" s="10"/>
      <c r="C1115" s="7"/>
      <c r="D1115" s="7"/>
      <c r="E1115" s="7"/>
      <c r="F1115" s="7"/>
      <c r="G1115" s="7"/>
      <c r="H1115" s="7"/>
      <c r="I1115" s="9"/>
      <c r="J1115" s="9"/>
      <c r="K1115" s="7"/>
      <c r="L1115" s="7"/>
      <c r="M1115" s="7"/>
      <c r="N1115" s="7"/>
      <c r="O1115" s="7"/>
      <c r="P1115" s="7"/>
      <c r="Q1115" s="7"/>
      <c r="R1115" s="7"/>
      <c r="S1115" s="7"/>
    </row>
    <row r="1116" spans="1:19" x14ac:dyDescent="0.2">
      <c r="A1116" s="11"/>
      <c r="B1116" s="10"/>
      <c r="C1116" s="7"/>
      <c r="D1116" s="7"/>
      <c r="E1116" s="7"/>
      <c r="F1116" s="7"/>
      <c r="G1116" s="7"/>
      <c r="H1116" s="7"/>
      <c r="I1116" s="9"/>
      <c r="J1116" s="9"/>
      <c r="K1116" s="7"/>
      <c r="L1116" s="7"/>
      <c r="M1116" s="7"/>
      <c r="N1116" s="7"/>
      <c r="O1116" s="7"/>
      <c r="P1116" s="7"/>
      <c r="Q1116" s="7"/>
      <c r="R1116" s="7"/>
      <c r="S1116" s="7"/>
    </row>
    <row r="1117" spans="1:19" x14ac:dyDescent="0.2">
      <c r="A1117" s="11"/>
      <c r="B1117" s="10"/>
      <c r="C1117" s="7"/>
      <c r="D1117" s="7"/>
      <c r="E1117" s="7"/>
      <c r="F1117" s="7"/>
      <c r="G1117" s="7"/>
      <c r="H1117" s="7"/>
      <c r="I1117" s="9"/>
      <c r="J1117" s="9"/>
      <c r="K1117" s="7"/>
      <c r="L1117" s="7"/>
      <c r="M1117" s="7"/>
      <c r="N1117" s="7"/>
      <c r="O1117" s="7"/>
      <c r="P1117" s="7"/>
      <c r="Q1117" s="7"/>
      <c r="R1117" s="7"/>
      <c r="S1117" s="7"/>
    </row>
    <row r="1118" spans="1:19" x14ac:dyDescent="0.2">
      <c r="A1118" s="11"/>
      <c r="B1118" s="10"/>
      <c r="C1118" s="7"/>
      <c r="D1118" s="7"/>
      <c r="E1118" s="7"/>
      <c r="F1118" s="7"/>
      <c r="G1118" s="7"/>
      <c r="H1118" s="7"/>
      <c r="I1118" s="9"/>
      <c r="J1118" s="9"/>
      <c r="K1118" s="7"/>
      <c r="L1118" s="7"/>
      <c r="M1118" s="7"/>
      <c r="N1118" s="7"/>
      <c r="O1118" s="7"/>
      <c r="P1118" s="7"/>
      <c r="Q1118" s="7"/>
      <c r="R1118" s="7"/>
      <c r="S1118" s="7"/>
    </row>
    <row r="1119" spans="1:19" x14ac:dyDescent="0.2">
      <c r="A1119" s="11"/>
      <c r="B1119" s="10"/>
      <c r="C1119" s="7"/>
      <c r="D1119" s="7"/>
      <c r="E1119" s="7"/>
      <c r="F1119" s="7"/>
      <c r="G1119" s="7"/>
      <c r="H1119" s="7"/>
      <c r="I1119" s="9"/>
      <c r="J1119" s="9"/>
      <c r="K1119" s="7"/>
      <c r="L1119" s="7"/>
      <c r="M1119" s="7"/>
      <c r="N1119" s="7"/>
      <c r="O1119" s="7"/>
      <c r="P1119" s="7"/>
      <c r="Q1119" s="7"/>
      <c r="R1119" s="7"/>
      <c r="S1119" s="7"/>
    </row>
    <row r="1120" spans="1:19" x14ac:dyDescent="0.2">
      <c r="A1120" s="11"/>
      <c r="B1120" s="10"/>
      <c r="C1120" s="7"/>
      <c r="D1120" s="7"/>
      <c r="E1120" s="7"/>
      <c r="F1120" s="7"/>
      <c r="G1120" s="7"/>
      <c r="H1120" s="7"/>
      <c r="I1120" s="9"/>
      <c r="J1120" s="9"/>
      <c r="K1120" s="7"/>
      <c r="L1120" s="7"/>
      <c r="M1120" s="7"/>
      <c r="N1120" s="7"/>
      <c r="O1120" s="7"/>
      <c r="P1120" s="7"/>
      <c r="Q1120" s="7"/>
      <c r="R1120" s="7"/>
      <c r="S1120" s="7"/>
    </row>
    <row r="1121" spans="1:19" x14ac:dyDescent="0.2">
      <c r="A1121" s="11"/>
      <c r="B1121" s="10"/>
      <c r="C1121" s="7"/>
      <c r="D1121" s="7"/>
      <c r="E1121" s="7"/>
      <c r="F1121" s="7"/>
      <c r="G1121" s="7"/>
      <c r="H1121" s="7"/>
      <c r="I1121" s="9"/>
      <c r="J1121" s="9"/>
      <c r="K1121" s="7"/>
      <c r="L1121" s="7"/>
      <c r="M1121" s="7"/>
      <c r="N1121" s="7"/>
      <c r="O1121" s="7"/>
      <c r="P1121" s="7"/>
      <c r="Q1121" s="7"/>
      <c r="R1121" s="7"/>
      <c r="S1121" s="7"/>
    </row>
    <row r="1122" spans="1:19" x14ac:dyDescent="0.2">
      <c r="A1122" s="11"/>
      <c r="B1122" s="10"/>
      <c r="C1122" s="7"/>
      <c r="D1122" s="7"/>
      <c r="E1122" s="7"/>
      <c r="F1122" s="7"/>
      <c r="G1122" s="7"/>
      <c r="H1122" s="7"/>
      <c r="I1122" s="9"/>
      <c r="J1122" s="9"/>
      <c r="K1122" s="7"/>
      <c r="L1122" s="7"/>
      <c r="M1122" s="7"/>
      <c r="N1122" s="7"/>
      <c r="O1122" s="7"/>
      <c r="P1122" s="7"/>
      <c r="Q1122" s="7"/>
      <c r="R1122" s="7"/>
      <c r="S1122" s="7"/>
    </row>
    <row r="1123" spans="1:19" x14ac:dyDescent="0.2">
      <c r="A1123" s="11"/>
      <c r="B1123" s="10"/>
      <c r="C1123" s="7"/>
      <c r="D1123" s="7"/>
      <c r="E1123" s="7"/>
      <c r="F1123" s="7"/>
      <c r="G1123" s="7"/>
      <c r="H1123" s="7"/>
      <c r="I1123" s="9"/>
      <c r="J1123" s="9"/>
      <c r="K1123" s="7"/>
      <c r="L1123" s="7"/>
      <c r="M1123" s="7"/>
      <c r="N1123" s="7"/>
      <c r="O1123" s="7"/>
      <c r="P1123" s="7"/>
      <c r="Q1123" s="7"/>
      <c r="R1123" s="7"/>
      <c r="S1123" s="7"/>
    </row>
    <row r="1124" spans="1:19" x14ac:dyDescent="0.2">
      <c r="A1124" s="11"/>
      <c r="B1124" s="10"/>
      <c r="C1124" s="7"/>
      <c r="D1124" s="7"/>
      <c r="E1124" s="7"/>
      <c r="F1124" s="7"/>
      <c r="G1124" s="7"/>
      <c r="H1124" s="7"/>
      <c r="I1124" s="9"/>
      <c r="J1124" s="9"/>
      <c r="K1124" s="7"/>
      <c r="L1124" s="7"/>
      <c r="M1124" s="7"/>
      <c r="N1124" s="7"/>
      <c r="O1124" s="7"/>
      <c r="P1124" s="7"/>
      <c r="Q1124" s="7"/>
      <c r="R1124" s="7"/>
      <c r="S1124" s="7"/>
    </row>
    <row r="1125" spans="1:19" x14ac:dyDescent="0.2">
      <c r="A1125" s="11"/>
      <c r="B1125" s="10"/>
      <c r="C1125" s="7"/>
      <c r="D1125" s="7"/>
      <c r="E1125" s="7"/>
      <c r="F1125" s="7"/>
      <c r="G1125" s="7"/>
      <c r="H1125" s="7"/>
      <c r="I1125" s="9"/>
      <c r="J1125" s="9"/>
      <c r="K1125" s="7"/>
      <c r="L1125" s="7"/>
      <c r="M1125" s="7"/>
      <c r="N1125" s="7"/>
      <c r="O1125" s="7"/>
      <c r="P1125" s="7"/>
      <c r="Q1125" s="7"/>
      <c r="R1125" s="7"/>
      <c r="S1125" s="7"/>
    </row>
    <row r="1126" spans="1:19" x14ac:dyDescent="0.2">
      <c r="A1126" s="11"/>
      <c r="B1126" s="10"/>
      <c r="C1126" s="7"/>
      <c r="D1126" s="7"/>
      <c r="E1126" s="7"/>
      <c r="F1126" s="7"/>
      <c r="G1126" s="7"/>
      <c r="H1126" s="7"/>
      <c r="I1126" s="9"/>
      <c r="J1126" s="9"/>
      <c r="K1126" s="7"/>
      <c r="L1126" s="7"/>
      <c r="M1126" s="7"/>
      <c r="N1126" s="7"/>
      <c r="O1126" s="7"/>
      <c r="P1126" s="7"/>
      <c r="Q1126" s="7"/>
      <c r="R1126" s="7"/>
      <c r="S1126" s="7"/>
    </row>
    <row r="1127" spans="1:19" x14ac:dyDescent="0.2">
      <c r="A1127" s="11"/>
      <c r="B1127" s="10"/>
      <c r="C1127" s="7"/>
      <c r="D1127" s="7"/>
      <c r="E1127" s="7"/>
      <c r="F1127" s="7"/>
      <c r="G1127" s="7"/>
      <c r="H1127" s="7"/>
      <c r="I1127" s="9"/>
      <c r="J1127" s="9"/>
      <c r="K1127" s="7"/>
      <c r="L1127" s="7"/>
      <c r="M1127" s="7"/>
      <c r="N1127" s="7"/>
      <c r="O1127" s="7"/>
      <c r="P1127" s="7"/>
      <c r="Q1127" s="7"/>
      <c r="R1127" s="7"/>
      <c r="S1127" s="7"/>
    </row>
    <row r="1128" spans="1:19" x14ac:dyDescent="0.2">
      <c r="A1128" s="11"/>
      <c r="B1128" s="10"/>
      <c r="C1128" s="7"/>
      <c r="D1128" s="7"/>
      <c r="E1128" s="7"/>
      <c r="F1128" s="7"/>
      <c r="G1128" s="7"/>
      <c r="H1128" s="7"/>
      <c r="I1128" s="9"/>
      <c r="J1128" s="9"/>
      <c r="K1128" s="7"/>
      <c r="L1128" s="7"/>
      <c r="M1128" s="7"/>
      <c r="N1128" s="7"/>
      <c r="O1128" s="7"/>
      <c r="P1128" s="7"/>
      <c r="Q1128" s="7"/>
      <c r="R1128" s="7"/>
      <c r="S1128" s="7"/>
    </row>
    <row r="1129" spans="1:19" x14ac:dyDescent="0.2">
      <c r="A1129" s="11"/>
      <c r="B1129" s="10"/>
      <c r="C1129" s="7"/>
      <c r="D1129" s="7"/>
      <c r="E1129" s="7"/>
      <c r="F1129" s="7"/>
      <c r="G1129" s="7"/>
      <c r="H1129" s="7"/>
      <c r="I1129" s="9"/>
      <c r="J1129" s="9"/>
      <c r="K1129" s="7"/>
      <c r="L1129" s="7"/>
      <c r="M1129" s="7"/>
      <c r="N1129" s="7"/>
      <c r="O1129" s="7"/>
      <c r="P1129" s="7"/>
      <c r="Q1129" s="7"/>
      <c r="R1129" s="7"/>
      <c r="S1129" s="7"/>
    </row>
    <row r="1130" spans="1:19" x14ac:dyDescent="0.2">
      <c r="A1130" s="11"/>
      <c r="B1130" s="10"/>
      <c r="C1130" s="7"/>
      <c r="D1130" s="7"/>
      <c r="E1130" s="7"/>
      <c r="F1130" s="7"/>
      <c r="G1130" s="7"/>
      <c r="H1130" s="7"/>
      <c r="I1130" s="9"/>
      <c r="J1130" s="9"/>
      <c r="K1130" s="7"/>
      <c r="L1130" s="7"/>
      <c r="M1130" s="7"/>
      <c r="N1130" s="7"/>
      <c r="O1130" s="7"/>
      <c r="P1130" s="7"/>
      <c r="Q1130" s="7"/>
      <c r="R1130" s="7"/>
      <c r="S1130" s="7"/>
    </row>
    <row r="1131" spans="1:19" x14ac:dyDescent="0.2">
      <c r="A1131" s="11"/>
      <c r="B1131" s="10"/>
      <c r="C1131" s="7"/>
      <c r="D1131" s="7"/>
      <c r="E1131" s="7"/>
      <c r="F1131" s="7"/>
      <c r="G1131" s="7"/>
      <c r="H1131" s="7"/>
      <c r="I1131" s="9"/>
      <c r="J1131" s="9"/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1:19" x14ac:dyDescent="0.2">
      <c r="A1132" s="11"/>
      <c r="B1132" s="10"/>
      <c r="C1132" s="7"/>
      <c r="D1132" s="7"/>
      <c r="E1132" s="7"/>
      <c r="F1132" s="7"/>
      <c r="G1132" s="7"/>
      <c r="H1132" s="7"/>
      <c r="I1132" s="9"/>
      <c r="J1132" s="9"/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1:19" x14ac:dyDescent="0.2">
      <c r="A1133" s="11"/>
      <c r="B1133" s="10"/>
      <c r="C1133" s="7"/>
      <c r="D1133" s="7"/>
      <c r="E1133" s="7"/>
      <c r="F1133" s="7"/>
      <c r="G1133" s="7"/>
      <c r="H1133" s="7"/>
      <c r="I1133" s="9"/>
      <c r="J1133" s="9"/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1:19" x14ac:dyDescent="0.2">
      <c r="A1134" s="11"/>
      <c r="B1134" s="10"/>
      <c r="C1134" s="7"/>
      <c r="D1134" s="7"/>
      <c r="E1134" s="7"/>
      <c r="F1134" s="7"/>
      <c r="G1134" s="7"/>
      <c r="H1134" s="7"/>
      <c r="I1134" s="9"/>
      <c r="J1134" s="9"/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1:19" x14ac:dyDescent="0.2">
      <c r="A1135" s="11"/>
      <c r="B1135" s="10"/>
      <c r="C1135" s="7"/>
      <c r="D1135" s="7"/>
      <c r="E1135" s="7"/>
      <c r="F1135" s="7"/>
      <c r="G1135" s="7"/>
      <c r="H1135" s="7"/>
      <c r="I1135" s="9"/>
      <c r="J1135" s="9"/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1:19" x14ac:dyDescent="0.2">
      <c r="A1136" s="11"/>
      <c r="B1136" s="10"/>
      <c r="C1136" s="7"/>
      <c r="D1136" s="7"/>
      <c r="E1136" s="7"/>
      <c r="F1136" s="7"/>
      <c r="G1136" s="7"/>
      <c r="H1136" s="7"/>
      <c r="I1136" s="9"/>
      <c r="J1136" s="9"/>
      <c r="K1136" s="7"/>
      <c r="L1136" s="7"/>
      <c r="M1136" s="7"/>
      <c r="N1136" s="7"/>
      <c r="O1136" s="7"/>
      <c r="P1136" s="7"/>
      <c r="Q1136" s="7"/>
      <c r="R1136" s="7"/>
      <c r="S1136" s="7"/>
    </row>
    <row r="1137" spans="1:19" x14ac:dyDescent="0.2">
      <c r="A1137" s="11"/>
      <c r="B1137" s="10"/>
      <c r="C1137" s="7"/>
      <c r="D1137" s="7"/>
      <c r="E1137" s="7"/>
      <c r="F1137" s="7"/>
      <c r="G1137" s="7"/>
      <c r="H1137" s="7"/>
      <c r="I1137" s="9"/>
      <c r="J1137" s="9"/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1:19" x14ac:dyDescent="0.2">
      <c r="A1138" s="11"/>
      <c r="B1138" s="10"/>
      <c r="C1138" s="7"/>
      <c r="D1138" s="7"/>
      <c r="E1138" s="7"/>
      <c r="F1138" s="7"/>
      <c r="G1138" s="7"/>
      <c r="H1138" s="7"/>
      <c r="I1138" s="9"/>
      <c r="J1138" s="9"/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1:19" x14ac:dyDescent="0.2">
      <c r="A1139" s="11"/>
      <c r="B1139" s="10"/>
      <c r="C1139" s="7"/>
      <c r="D1139" s="7"/>
      <c r="E1139" s="7"/>
      <c r="F1139" s="7"/>
      <c r="G1139" s="7"/>
      <c r="H1139" s="7"/>
      <c r="I1139" s="9"/>
      <c r="J1139" s="9"/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1:19" x14ac:dyDescent="0.2">
      <c r="A1140" s="11"/>
      <c r="B1140" s="10"/>
      <c r="C1140" s="7"/>
      <c r="D1140" s="7"/>
      <c r="E1140" s="7"/>
      <c r="F1140" s="7"/>
      <c r="G1140" s="7"/>
      <c r="H1140" s="7"/>
      <c r="I1140" s="9"/>
      <c r="J1140" s="9"/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1:19" x14ac:dyDescent="0.2">
      <c r="A1141" s="11"/>
      <c r="B1141" s="10"/>
      <c r="C1141" s="7"/>
      <c r="D1141" s="7"/>
      <c r="E1141" s="7"/>
      <c r="F1141" s="7"/>
      <c r="G1141" s="7"/>
      <c r="H1141" s="7"/>
      <c r="I1141" s="9"/>
      <c r="J1141" s="9"/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1:19" x14ac:dyDescent="0.2">
      <c r="A1142" s="11"/>
      <c r="B1142" s="10"/>
      <c r="C1142" s="7"/>
      <c r="D1142" s="7"/>
      <c r="E1142" s="7"/>
      <c r="F1142" s="7"/>
      <c r="G1142" s="7"/>
      <c r="H1142" s="7"/>
      <c r="I1142" s="9"/>
      <c r="J1142" s="9"/>
      <c r="K1142" s="7"/>
      <c r="L1142" s="7"/>
      <c r="M1142" s="7"/>
      <c r="N1142" s="7"/>
      <c r="O1142" s="7"/>
      <c r="P1142" s="7"/>
      <c r="Q1142" s="7"/>
      <c r="R1142" s="7"/>
      <c r="S1142" s="7"/>
    </row>
    <row r="1143" spans="1:19" x14ac:dyDescent="0.2">
      <c r="A1143" s="11"/>
      <c r="B1143" s="10"/>
      <c r="C1143" s="7"/>
      <c r="D1143" s="7"/>
      <c r="E1143" s="7"/>
      <c r="F1143" s="7"/>
      <c r="G1143" s="7"/>
      <c r="H1143" s="7"/>
      <c r="I1143" s="9"/>
      <c r="J1143" s="9"/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1:19" x14ac:dyDescent="0.2">
      <c r="A1144" s="11"/>
      <c r="B1144" s="10"/>
      <c r="C1144" s="7"/>
      <c r="D1144" s="7"/>
      <c r="E1144" s="7"/>
      <c r="F1144" s="7"/>
      <c r="G1144" s="7"/>
      <c r="H1144" s="7"/>
      <c r="I1144" s="9"/>
      <c r="J1144" s="9"/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1:19" x14ac:dyDescent="0.2">
      <c r="A1145" s="11"/>
      <c r="B1145" s="10"/>
      <c r="C1145" s="7"/>
      <c r="D1145" s="7"/>
      <c r="E1145" s="7"/>
      <c r="F1145" s="7"/>
      <c r="G1145" s="7"/>
      <c r="H1145" s="7"/>
      <c r="I1145" s="9"/>
      <c r="J1145" s="9"/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1:19" x14ac:dyDescent="0.2">
      <c r="A1146" s="11"/>
      <c r="B1146" s="10"/>
      <c r="C1146" s="7"/>
      <c r="D1146" s="7"/>
      <c r="E1146" s="7"/>
      <c r="F1146" s="7"/>
      <c r="G1146" s="7"/>
      <c r="H1146" s="7"/>
      <c r="I1146" s="9"/>
      <c r="J1146" s="9"/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1:19" x14ac:dyDescent="0.2">
      <c r="A1147" s="11"/>
      <c r="B1147" s="10"/>
      <c r="C1147" s="7"/>
      <c r="D1147" s="7"/>
      <c r="E1147" s="7"/>
      <c r="F1147" s="7"/>
      <c r="G1147" s="7"/>
      <c r="H1147" s="7"/>
      <c r="I1147" s="9"/>
      <c r="J1147" s="9"/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1:19" x14ac:dyDescent="0.2">
      <c r="A1148" s="11"/>
      <c r="B1148" s="10"/>
      <c r="C1148" s="7"/>
      <c r="D1148" s="7"/>
      <c r="E1148" s="7"/>
      <c r="F1148" s="7"/>
      <c r="G1148" s="7"/>
      <c r="H1148" s="7"/>
      <c r="I1148" s="9"/>
      <c r="J1148" s="9"/>
      <c r="K1148" s="7"/>
      <c r="L1148" s="7"/>
      <c r="M1148" s="7"/>
      <c r="N1148" s="7"/>
      <c r="O1148" s="7"/>
      <c r="P1148" s="7"/>
      <c r="Q1148" s="7"/>
      <c r="R1148" s="7"/>
      <c r="S1148" s="7"/>
    </row>
    <row r="1149" spans="1:19" x14ac:dyDescent="0.2">
      <c r="A1149" s="11"/>
      <c r="B1149" s="10"/>
      <c r="C1149" s="7"/>
      <c r="D1149" s="7"/>
      <c r="E1149" s="7"/>
      <c r="F1149" s="7"/>
      <c r="G1149" s="7"/>
      <c r="H1149" s="7"/>
      <c r="I1149" s="9"/>
      <c r="J1149" s="9"/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1:19" x14ac:dyDescent="0.2">
      <c r="A1150" s="11"/>
      <c r="B1150" s="10"/>
      <c r="C1150" s="7"/>
      <c r="D1150" s="7"/>
      <c r="E1150" s="7"/>
      <c r="F1150" s="7"/>
      <c r="G1150" s="7"/>
      <c r="H1150" s="7"/>
      <c r="I1150" s="9"/>
      <c r="J1150" s="9"/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1:19" x14ac:dyDescent="0.2">
      <c r="A1151" s="11"/>
      <c r="B1151" s="10"/>
      <c r="C1151" s="7"/>
      <c r="D1151" s="7"/>
      <c r="E1151" s="7"/>
      <c r="F1151" s="7"/>
      <c r="G1151" s="7"/>
      <c r="H1151" s="7"/>
      <c r="I1151" s="9"/>
      <c r="J1151" s="9"/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1:19" x14ac:dyDescent="0.2">
      <c r="A1152" s="11"/>
      <c r="B1152" s="10"/>
      <c r="C1152" s="7"/>
      <c r="D1152" s="7"/>
      <c r="E1152" s="7"/>
      <c r="F1152" s="7"/>
      <c r="G1152" s="7"/>
      <c r="H1152" s="7"/>
      <c r="I1152" s="9"/>
      <c r="J1152" s="9"/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1:19" x14ac:dyDescent="0.2">
      <c r="A1153" s="11"/>
      <c r="B1153" s="10"/>
      <c r="C1153" s="7"/>
      <c r="D1153" s="7"/>
      <c r="E1153" s="7"/>
      <c r="F1153" s="7"/>
      <c r="G1153" s="7"/>
      <c r="H1153" s="7"/>
      <c r="I1153" s="9"/>
      <c r="J1153" s="9"/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1:19" x14ac:dyDescent="0.2">
      <c r="A1154" s="11"/>
      <c r="B1154" s="10"/>
      <c r="C1154" s="7"/>
      <c r="D1154" s="7"/>
      <c r="E1154" s="7"/>
      <c r="F1154" s="7"/>
      <c r="G1154" s="7"/>
      <c r="H1154" s="7"/>
      <c r="I1154" s="9"/>
      <c r="J1154" s="9"/>
      <c r="K1154" s="7"/>
      <c r="L1154" s="7"/>
      <c r="M1154" s="7"/>
      <c r="N1154" s="7"/>
      <c r="O1154" s="7"/>
      <c r="P1154" s="7"/>
      <c r="Q1154" s="7"/>
      <c r="R1154" s="7"/>
      <c r="S1154" s="7"/>
    </row>
    <row r="1155" spans="1:19" x14ac:dyDescent="0.2">
      <c r="A1155" s="11"/>
      <c r="B1155" s="10"/>
      <c r="C1155" s="7"/>
      <c r="D1155" s="7"/>
      <c r="E1155" s="7"/>
      <c r="F1155" s="7"/>
      <c r="G1155" s="7"/>
      <c r="H1155" s="7"/>
      <c r="I1155" s="9"/>
      <c r="J1155" s="9"/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1:19" x14ac:dyDescent="0.2">
      <c r="A1156" s="11"/>
      <c r="B1156" s="10"/>
      <c r="C1156" s="7"/>
      <c r="D1156" s="7"/>
      <c r="E1156" s="7"/>
      <c r="F1156" s="7"/>
      <c r="G1156" s="7"/>
      <c r="H1156" s="7"/>
      <c r="I1156" s="9"/>
      <c r="J1156" s="9"/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1:19" x14ac:dyDescent="0.2">
      <c r="A1157" s="11"/>
      <c r="B1157" s="10"/>
      <c r="C1157" s="7"/>
      <c r="D1157" s="7"/>
      <c r="E1157" s="7"/>
      <c r="F1157" s="7"/>
      <c r="G1157" s="7"/>
      <c r="H1157" s="7"/>
      <c r="I1157" s="9"/>
      <c r="J1157" s="9"/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1:19" x14ac:dyDescent="0.2">
      <c r="A1158" s="11"/>
      <c r="B1158" s="10"/>
      <c r="C1158" s="7"/>
      <c r="D1158" s="7"/>
      <c r="E1158" s="7"/>
      <c r="F1158" s="7"/>
      <c r="G1158" s="7"/>
      <c r="H1158" s="7"/>
      <c r="I1158" s="9"/>
      <c r="J1158" s="9"/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1:19" x14ac:dyDescent="0.2">
      <c r="A1159" s="11"/>
      <c r="B1159" s="10"/>
      <c r="C1159" s="7"/>
      <c r="D1159" s="7"/>
      <c r="E1159" s="7"/>
      <c r="F1159" s="7"/>
      <c r="G1159" s="7"/>
      <c r="H1159" s="7"/>
      <c r="I1159" s="9"/>
      <c r="J1159" s="9"/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1:19" x14ac:dyDescent="0.2">
      <c r="A1160" s="11"/>
      <c r="B1160" s="10"/>
      <c r="C1160" s="7"/>
      <c r="D1160" s="7"/>
      <c r="E1160" s="7"/>
      <c r="F1160" s="7"/>
      <c r="G1160" s="7"/>
      <c r="H1160" s="7"/>
      <c r="I1160" s="9"/>
      <c r="J1160" s="9"/>
      <c r="K1160" s="7"/>
      <c r="L1160" s="7"/>
      <c r="M1160" s="7"/>
      <c r="N1160" s="7"/>
      <c r="O1160" s="7"/>
      <c r="P1160" s="7"/>
      <c r="Q1160" s="7"/>
      <c r="R1160" s="7"/>
      <c r="S1160" s="7"/>
    </row>
    <row r="1161" spans="1:19" x14ac:dyDescent="0.2">
      <c r="A1161" s="11"/>
      <c r="B1161" s="10"/>
      <c r="C1161" s="7"/>
      <c r="D1161" s="7"/>
      <c r="E1161" s="7"/>
      <c r="F1161" s="7"/>
      <c r="G1161" s="7"/>
      <c r="H1161" s="7"/>
      <c r="I1161" s="9"/>
      <c r="J1161" s="9"/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1:19" x14ac:dyDescent="0.2">
      <c r="A1162" s="11"/>
      <c r="B1162" s="10"/>
      <c r="C1162" s="7"/>
      <c r="D1162" s="7"/>
      <c r="E1162" s="7"/>
      <c r="F1162" s="7"/>
      <c r="G1162" s="7"/>
      <c r="H1162" s="7"/>
      <c r="I1162" s="9"/>
      <c r="J1162" s="9"/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1:19" x14ac:dyDescent="0.2">
      <c r="A1163" s="11"/>
      <c r="B1163" s="10"/>
      <c r="C1163" s="7"/>
      <c r="D1163" s="7"/>
      <c r="E1163" s="7"/>
      <c r="F1163" s="7"/>
      <c r="G1163" s="7"/>
      <c r="H1163" s="7"/>
      <c r="I1163" s="9"/>
      <c r="J1163" s="9"/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1:19" x14ac:dyDescent="0.2">
      <c r="A1164" s="11"/>
      <c r="B1164" s="10"/>
      <c r="C1164" s="7"/>
      <c r="D1164" s="7"/>
      <c r="E1164" s="7"/>
      <c r="F1164" s="7"/>
      <c r="G1164" s="7"/>
      <c r="H1164" s="7"/>
      <c r="I1164" s="9"/>
      <c r="J1164" s="9"/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1:19" x14ac:dyDescent="0.2">
      <c r="A1165" s="11"/>
      <c r="B1165" s="10"/>
      <c r="C1165" s="7"/>
      <c r="D1165" s="7"/>
      <c r="E1165" s="7"/>
      <c r="F1165" s="7"/>
      <c r="G1165" s="7"/>
      <c r="H1165" s="7"/>
      <c r="I1165" s="9"/>
      <c r="J1165" s="9"/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1:19" x14ac:dyDescent="0.2">
      <c r="A1166" s="11"/>
      <c r="B1166" s="10"/>
      <c r="C1166" s="7"/>
      <c r="D1166" s="7"/>
      <c r="E1166" s="7"/>
      <c r="F1166" s="7"/>
      <c r="G1166" s="7"/>
      <c r="H1166" s="7"/>
      <c r="I1166" s="9"/>
      <c r="J1166" s="9"/>
      <c r="K1166" s="7"/>
      <c r="L1166" s="7"/>
      <c r="M1166" s="7"/>
      <c r="N1166" s="7"/>
      <c r="O1166" s="7"/>
      <c r="P1166" s="7"/>
      <c r="Q1166" s="7"/>
      <c r="R1166" s="7"/>
      <c r="S1166" s="7"/>
    </row>
    <row r="1167" spans="1:19" x14ac:dyDescent="0.2">
      <c r="A1167" s="11"/>
      <c r="B1167" s="10"/>
      <c r="C1167" s="7"/>
      <c r="D1167" s="7"/>
      <c r="E1167" s="7"/>
      <c r="F1167" s="7"/>
      <c r="G1167" s="7"/>
      <c r="H1167" s="7"/>
      <c r="I1167" s="9"/>
      <c r="J1167" s="9"/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1:19" x14ac:dyDescent="0.2">
      <c r="A1168" s="11"/>
      <c r="B1168" s="10"/>
      <c r="C1168" s="7"/>
      <c r="D1168" s="7"/>
      <c r="E1168" s="7"/>
      <c r="F1168" s="7"/>
      <c r="G1168" s="7"/>
      <c r="H1168" s="7"/>
      <c r="I1168" s="9"/>
      <c r="J1168" s="9"/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1:19" x14ac:dyDescent="0.2">
      <c r="A1169" s="11"/>
      <c r="B1169" s="10"/>
      <c r="C1169" s="7"/>
      <c r="D1169" s="7"/>
      <c r="E1169" s="7"/>
      <c r="F1169" s="7"/>
      <c r="G1169" s="7"/>
      <c r="H1169" s="7"/>
      <c r="I1169" s="9"/>
      <c r="J1169" s="9"/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1:19" x14ac:dyDescent="0.2">
      <c r="A1170" s="11"/>
      <c r="B1170" s="10"/>
      <c r="C1170" s="7"/>
      <c r="D1170" s="7"/>
      <c r="E1170" s="7"/>
      <c r="F1170" s="7"/>
      <c r="G1170" s="7"/>
      <c r="H1170" s="7"/>
      <c r="I1170" s="9"/>
      <c r="J1170" s="9"/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1:19" x14ac:dyDescent="0.2">
      <c r="A1171" s="11"/>
      <c r="B1171" s="10"/>
      <c r="C1171" s="7"/>
      <c r="D1171" s="7"/>
      <c r="E1171" s="7"/>
      <c r="F1171" s="7"/>
      <c r="G1171" s="7"/>
      <c r="H1171" s="7"/>
      <c r="I1171" s="9"/>
      <c r="J1171" s="9"/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1:19" x14ac:dyDescent="0.2">
      <c r="A1172" s="11"/>
      <c r="B1172" s="10"/>
      <c r="C1172" s="7"/>
      <c r="D1172" s="7"/>
      <c r="E1172" s="7"/>
      <c r="F1172" s="7"/>
      <c r="G1172" s="7"/>
      <c r="H1172" s="7"/>
      <c r="I1172" s="9"/>
      <c r="J1172" s="9"/>
      <c r="K1172" s="7"/>
      <c r="L1172" s="7"/>
      <c r="M1172" s="7"/>
      <c r="N1172" s="7"/>
      <c r="O1172" s="7"/>
      <c r="P1172" s="7"/>
      <c r="Q1172" s="7"/>
      <c r="R1172" s="7"/>
      <c r="S1172" s="7"/>
    </row>
    <row r="1173" spans="1:19" x14ac:dyDescent="0.2">
      <c r="A1173" s="11"/>
      <c r="B1173" s="10"/>
      <c r="C1173" s="7"/>
      <c r="D1173" s="7"/>
      <c r="E1173" s="7"/>
      <c r="F1173" s="7"/>
      <c r="G1173" s="7"/>
      <c r="H1173" s="7"/>
      <c r="I1173" s="9"/>
      <c r="J1173" s="9"/>
      <c r="K1173" s="7"/>
      <c r="L1173" s="7"/>
      <c r="M1173" s="7"/>
      <c r="N1173" s="7"/>
      <c r="O1173" s="7"/>
      <c r="P1173" s="7"/>
      <c r="Q1173" s="7"/>
      <c r="R1173" s="7"/>
      <c r="S1173" s="7"/>
    </row>
    <row r="1174" spans="1:19" x14ac:dyDescent="0.2">
      <c r="A1174" s="11"/>
      <c r="B1174" s="10"/>
      <c r="C1174" s="7"/>
      <c r="D1174" s="7"/>
      <c r="E1174" s="7"/>
      <c r="F1174" s="7"/>
      <c r="G1174" s="7"/>
      <c r="H1174" s="7"/>
      <c r="I1174" s="9"/>
      <c r="J1174" s="9"/>
      <c r="K1174" s="7"/>
      <c r="L1174" s="7"/>
      <c r="M1174" s="7"/>
      <c r="N1174" s="7"/>
      <c r="O1174" s="7"/>
      <c r="P1174" s="7"/>
      <c r="Q1174" s="7"/>
      <c r="R1174" s="7"/>
      <c r="S1174" s="7"/>
    </row>
    <row r="1175" spans="1:19" x14ac:dyDescent="0.2">
      <c r="A1175" s="11"/>
      <c r="B1175" s="10"/>
      <c r="C1175" s="7"/>
      <c r="D1175" s="7"/>
      <c r="E1175" s="7"/>
      <c r="F1175" s="7"/>
      <c r="G1175" s="7"/>
      <c r="H1175" s="7"/>
      <c r="I1175" s="9"/>
      <c r="J1175" s="9"/>
      <c r="K1175" s="7"/>
      <c r="L1175" s="7"/>
      <c r="M1175" s="7"/>
      <c r="N1175" s="7"/>
      <c r="O1175" s="7"/>
      <c r="P1175" s="7"/>
      <c r="Q1175" s="7"/>
      <c r="R1175" s="7"/>
      <c r="S1175" s="7"/>
    </row>
    <row r="1176" spans="1:19" x14ac:dyDescent="0.2">
      <c r="A1176" s="11"/>
      <c r="B1176" s="10"/>
      <c r="C1176" s="7"/>
      <c r="D1176" s="7"/>
      <c r="E1176" s="7"/>
      <c r="F1176" s="7"/>
      <c r="G1176" s="7"/>
      <c r="H1176" s="7"/>
      <c r="I1176" s="9"/>
      <c r="J1176" s="9"/>
      <c r="K1176" s="7"/>
      <c r="L1176" s="7"/>
      <c r="M1176" s="7"/>
      <c r="N1176" s="7"/>
      <c r="O1176" s="7"/>
      <c r="P1176" s="7"/>
      <c r="Q1176" s="7"/>
      <c r="R1176" s="7"/>
      <c r="S1176" s="7"/>
    </row>
    <row r="1177" spans="1:19" x14ac:dyDescent="0.2">
      <c r="A1177" s="11"/>
      <c r="B1177" s="10"/>
      <c r="C1177" s="7"/>
      <c r="D1177" s="7"/>
      <c r="E1177" s="7"/>
      <c r="F1177" s="7"/>
      <c r="G1177" s="7"/>
      <c r="H1177" s="7"/>
      <c r="I1177" s="9"/>
      <c r="J1177" s="9"/>
      <c r="K1177" s="7"/>
      <c r="L1177" s="7"/>
      <c r="M1177" s="7"/>
      <c r="N1177" s="7"/>
      <c r="O1177" s="7"/>
      <c r="P1177" s="7"/>
      <c r="Q1177" s="7"/>
      <c r="R1177" s="7"/>
      <c r="S1177" s="7"/>
    </row>
    <row r="1178" spans="1:19" x14ac:dyDescent="0.2">
      <c r="A1178" s="11"/>
      <c r="B1178" s="10"/>
      <c r="C1178" s="7"/>
      <c r="D1178" s="7"/>
      <c r="E1178" s="7"/>
      <c r="F1178" s="7"/>
      <c r="G1178" s="7"/>
      <c r="H1178" s="7"/>
      <c r="I1178" s="9"/>
      <c r="J1178" s="9"/>
      <c r="K1178" s="7"/>
      <c r="L1178" s="7"/>
      <c r="M1178" s="7"/>
      <c r="N1178" s="7"/>
      <c r="O1178" s="7"/>
      <c r="P1178" s="7"/>
      <c r="Q1178" s="7"/>
      <c r="R1178" s="7"/>
      <c r="S1178" s="7"/>
    </row>
    <row r="1179" spans="1:19" x14ac:dyDescent="0.2">
      <c r="A1179" s="11"/>
      <c r="B1179" s="10"/>
      <c r="C1179" s="7"/>
      <c r="D1179" s="7"/>
      <c r="E1179" s="7"/>
      <c r="F1179" s="7"/>
      <c r="G1179" s="7"/>
      <c r="H1179" s="7"/>
      <c r="I1179" s="9"/>
      <c r="J1179" s="9"/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1:19" x14ac:dyDescent="0.2">
      <c r="A1180" s="11"/>
      <c r="B1180" s="10"/>
      <c r="C1180" s="7"/>
      <c r="D1180" s="7"/>
      <c r="E1180" s="7"/>
      <c r="F1180" s="7"/>
      <c r="G1180" s="7"/>
      <c r="H1180" s="7"/>
      <c r="I1180" s="9"/>
      <c r="J1180" s="9"/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1:19" x14ac:dyDescent="0.2">
      <c r="A1181" s="11"/>
      <c r="B1181" s="10"/>
      <c r="C1181" s="7"/>
      <c r="D1181" s="7"/>
      <c r="E1181" s="7"/>
      <c r="F1181" s="7"/>
      <c r="G1181" s="7"/>
      <c r="H1181" s="7"/>
      <c r="I1181" s="9"/>
      <c r="J1181" s="9"/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1:19" x14ac:dyDescent="0.2">
      <c r="A1182" s="11"/>
      <c r="B1182" s="10"/>
      <c r="C1182" s="7"/>
      <c r="D1182" s="7"/>
      <c r="E1182" s="7"/>
      <c r="F1182" s="7"/>
      <c r="G1182" s="7"/>
      <c r="H1182" s="7"/>
      <c r="I1182" s="9"/>
      <c r="J1182" s="9"/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1:19" x14ac:dyDescent="0.2">
      <c r="A1183" s="11"/>
      <c r="B1183" s="10"/>
      <c r="C1183" s="7"/>
      <c r="D1183" s="7"/>
      <c r="E1183" s="7"/>
      <c r="F1183" s="7"/>
      <c r="G1183" s="7"/>
      <c r="H1183" s="7"/>
      <c r="I1183" s="9"/>
      <c r="J1183" s="9"/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1:19" x14ac:dyDescent="0.2">
      <c r="A1184" s="11"/>
      <c r="B1184" s="10"/>
      <c r="C1184" s="7"/>
      <c r="D1184" s="7"/>
      <c r="E1184" s="7"/>
      <c r="F1184" s="7"/>
      <c r="G1184" s="7"/>
      <c r="H1184" s="7"/>
      <c r="I1184" s="9"/>
      <c r="J1184" s="9"/>
      <c r="K1184" s="7"/>
      <c r="L1184" s="7"/>
      <c r="M1184" s="7"/>
      <c r="N1184" s="7"/>
      <c r="O1184" s="7"/>
      <c r="P1184" s="7"/>
      <c r="Q1184" s="7"/>
      <c r="R1184" s="7"/>
      <c r="S1184" s="7"/>
    </row>
    <row r="1185" spans="1:19" x14ac:dyDescent="0.2">
      <c r="A1185" s="11"/>
      <c r="B1185" s="10"/>
      <c r="C1185" s="7"/>
      <c r="D1185" s="7"/>
      <c r="E1185" s="7"/>
      <c r="F1185" s="7"/>
      <c r="G1185" s="7"/>
      <c r="H1185" s="7"/>
      <c r="I1185" s="9"/>
      <c r="J1185" s="9"/>
      <c r="K1185" s="7"/>
      <c r="L1185" s="7"/>
      <c r="M1185" s="7"/>
      <c r="N1185" s="7"/>
      <c r="O1185" s="7"/>
      <c r="P1185" s="7"/>
      <c r="Q1185" s="7"/>
      <c r="R1185" s="7"/>
      <c r="S1185" s="7"/>
    </row>
    <row r="1186" spans="1:19" x14ac:dyDescent="0.2">
      <c r="A1186" s="11"/>
      <c r="B1186" s="10"/>
      <c r="C1186" s="7"/>
      <c r="D1186" s="7"/>
      <c r="E1186" s="7"/>
      <c r="F1186" s="7"/>
      <c r="G1186" s="7"/>
      <c r="H1186" s="7"/>
      <c r="I1186" s="9"/>
      <c r="J1186" s="9"/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1:19" x14ac:dyDescent="0.2">
      <c r="A1187" s="11"/>
      <c r="B1187" s="10"/>
      <c r="C1187" s="7"/>
      <c r="D1187" s="7"/>
      <c r="E1187" s="7"/>
      <c r="F1187" s="7"/>
      <c r="G1187" s="7"/>
      <c r="H1187" s="7"/>
      <c r="I1187" s="9"/>
      <c r="J1187" s="9"/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1:19" x14ac:dyDescent="0.2">
      <c r="A1188" s="11"/>
      <c r="B1188" s="10"/>
      <c r="C1188" s="7"/>
      <c r="D1188" s="7"/>
      <c r="E1188" s="7"/>
      <c r="F1188" s="7"/>
      <c r="G1188" s="7"/>
      <c r="H1188" s="7"/>
      <c r="I1188" s="9"/>
      <c r="J1188" s="9"/>
      <c r="K1188" s="7"/>
      <c r="L1188" s="7"/>
      <c r="M1188" s="7"/>
      <c r="N1188" s="7"/>
      <c r="O1188" s="7"/>
      <c r="P1188" s="7"/>
      <c r="Q1188" s="7"/>
      <c r="R1188" s="7"/>
      <c r="S1188" s="7"/>
    </row>
    <row r="1189" spans="1:19" x14ac:dyDescent="0.2">
      <c r="A1189" s="11"/>
      <c r="B1189" s="10"/>
      <c r="C1189" s="7"/>
      <c r="D1189" s="7"/>
      <c r="E1189" s="7"/>
      <c r="F1189" s="7"/>
      <c r="G1189" s="7"/>
      <c r="H1189" s="7"/>
      <c r="I1189" s="9"/>
      <c r="J1189" s="9"/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1:19" x14ac:dyDescent="0.2">
      <c r="A1190" s="11"/>
      <c r="B1190" s="10"/>
      <c r="C1190" s="7"/>
      <c r="D1190" s="7"/>
      <c r="E1190" s="7"/>
      <c r="F1190" s="7"/>
      <c r="G1190" s="7"/>
      <c r="H1190" s="7"/>
      <c r="I1190" s="9"/>
      <c r="J1190" s="9"/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1:19" x14ac:dyDescent="0.2">
      <c r="A1191" s="11"/>
      <c r="B1191" s="10"/>
      <c r="C1191" s="7"/>
      <c r="D1191" s="7"/>
      <c r="E1191" s="7"/>
      <c r="F1191" s="7"/>
      <c r="G1191" s="7"/>
      <c r="H1191" s="7"/>
      <c r="I1191" s="9"/>
      <c r="J1191" s="9"/>
      <c r="K1191" s="7"/>
      <c r="L1191" s="7"/>
      <c r="M1191" s="7"/>
      <c r="N1191" s="7"/>
      <c r="O1191" s="7"/>
      <c r="P1191" s="7"/>
      <c r="Q1191" s="7"/>
      <c r="R1191" s="7"/>
      <c r="S1191" s="7"/>
    </row>
    <row r="1192" spans="1:19" x14ac:dyDescent="0.2">
      <c r="A1192" s="11"/>
      <c r="B1192" s="10"/>
      <c r="C1192" s="7"/>
      <c r="D1192" s="7"/>
      <c r="E1192" s="7"/>
      <c r="F1192" s="7"/>
      <c r="G1192" s="7"/>
      <c r="H1192" s="7"/>
      <c r="I1192" s="9"/>
      <c r="J1192" s="9"/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1:19" x14ac:dyDescent="0.2">
      <c r="A1193" s="11"/>
      <c r="B1193" s="10"/>
      <c r="C1193" s="7"/>
      <c r="D1193" s="7"/>
      <c r="E1193" s="7"/>
      <c r="F1193" s="7"/>
      <c r="G1193" s="7"/>
      <c r="H1193" s="7"/>
      <c r="I1193" s="9"/>
      <c r="J1193" s="9"/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1:19" x14ac:dyDescent="0.2">
      <c r="A1194" s="11"/>
      <c r="B1194" s="10"/>
      <c r="C1194" s="7"/>
      <c r="D1194" s="7"/>
      <c r="E1194" s="7"/>
      <c r="F1194" s="7"/>
      <c r="G1194" s="7"/>
      <c r="H1194" s="7"/>
      <c r="I1194" s="9"/>
      <c r="J1194" s="9"/>
      <c r="K1194" s="7"/>
      <c r="L1194" s="7"/>
      <c r="M1194" s="7"/>
      <c r="N1194" s="7"/>
      <c r="O1194" s="7"/>
      <c r="P1194" s="7"/>
      <c r="Q1194" s="7"/>
      <c r="R1194" s="7"/>
      <c r="S1194" s="7"/>
    </row>
    <row r="1195" spans="1:19" x14ac:dyDescent="0.2">
      <c r="A1195" s="11"/>
      <c r="B1195" s="10"/>
      <c r="C1195" s="7"/>
      <c r="D1195" s="7"/>
      <c r="E1195" s="7"/>
      <c r="F1195" s="7"/>
      <c r="G1195" s="7"/>
      <c r="H1195" s="7"/>
      <c r="I1195" s="9"/>
      <c r="J1195" s="9"/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1:19" x14ac:dyDescent="0.2">
      <c r="A1196" s="11"/>
      <c r="B1196" s="10"/>
      <c r="C1196" s="7"/>
      <c r="D1196" s="7"/>
      <c r="E1196" s="7"/>
      <c r="F1196" s="7"/>
      <c r="G1196" s="7"/>
      <c r="H1196" s="7"/>
      <c r="I1196" s="9"/>
      <c r="J1196" s="9"/>
      <c r="K1196" s="7"/>
      <c r="L1196" s="7"/>
      <c r="M1196" s="7"/>
      <c r="N1196" s="7"/>
      <c r="O1196" s="7"/>
      <c r="P1196" s="7"/>
      <c r="Q1196" s="7"/>
      <c r="R1196" s="7"/>
      <c r="S1196" s="7"/>
    </row>
    <row r="1197" spans="1:19" x14ac:dyDescent="0.2">
      <c r="A1197" s="11"/>
      <c r="B1197" s="10"/>
      <c r="C1197" s="7"/>
      <c r="D1197" s="7"/>
      <c r="E1197" s="7"/>
      <c r="F1197" s="7"/>
      <c r="G1197" s="7"/>
      <c r="H1197" s="7"/>
      <c r="I1197" s="9"/>
      <c r="J1197" s="9"/>
      <c r="K1197" s="7"/>
      <c r="L1197" s="7"/>
      <c r="M1197" s="7"/>
      <c r="N1197" s="7"/>
      <c r="O1197" s="7"/>
      <c r="P1197" s="7"/>
      <c r="Q1197" s="7"/>
      <c r="R1197" s="7"/>
      <c r="S1197" s="7"/>
    </row>
    <row r="1198" spans="1:19" x14ac:dyDescent="0.2">
      <c r="A1198" s="11"/>
      <c r="B1198" s="10"/>
      <c r="C1198" s="7"/>
      <c r="D1198" s="7"/>
      <c r="E1198" s="7"/>
      <c r="F1198" s="7"/>
      <c r="G1198" s="7"/>
      <c r="H1198" s="7"/>
      <c r="I1198" s="9"/>
      <c r="J1198" s="9"/>
      <c r="K1198" s="7"/>
      <c r="L1198" s="7"/>
      <c r="M1198" s="7"/>
      <c r="N1198" s="7"/>
      <c r="O1198" s="7"/>
      <c r="P1198" s="7"/>
      <c r="Q1198" s="7"/>
      <c r="R1198" s="7"/>
      <c r="S1198" s="7"/>
    </row>
    <row r="1199" spans="1:19" x14ac:dyDescent="0.2">
      <c r="A1199" s="11"/>
      <c r="B1199" s="10"/>
      <c r="C1199" s="7"/>
      <c r="D1199" s="7"/>
      <c r="E1199" s="7"/>
      <c r="F1199" s="7"/>
      <c r="G1199" s="7"/>
      <c r="H1199" s="7"/>
      <c r="I1199" s="9"/>
      <c r="J1199" s="9"/>
      <c r="K1199" s="7"/>
      <c r="L1199" s="7"/>
      <c r="M1199" s="7"/>
      <c r="N1199" s="7"/>
      <c r="O1199" s="7"/>
      <c r="P1199" s="7"/>
      <c r="Q1199" s="7"/>
      <c r="R1199" s="7"/>
      <c r="S1199" s="7"/>
    </row>
    <row r="1200" spans="1:19" x14ac:dyDescent="0.2">
      <c r="A1200" s="11"/>
      <c r="B1200" s="10"/>
      <c r="C1200" s="7"/>
      <c r="D1200" s="7"/>
      <c r="E1200" s="7"/>
      <c r="F1200" s="7"/>
      <c r="G1200" s="7"/>
      <c r="H1200" s="7"/>
      <c r="I1200" s="9"/>
      <c r="J1200" s="9"/>
      <c r="K1200" s="7"/>
      <c r="L1200" s="7"/>
      <c r="M1200" s="7"/>
      <c r="N1200" s="7"/>
      <c r="O1200" s="7"/>
      <c r="P1200" s="7"/>
      <c r="Q1200" s="7"/>
      <c r="R1200" s="7"/>
      <c r="S1200" s="7"/>
    </row>
    <row r="1201" spans="1:19" x14ac:dyDescent="0.2">
      <c r="A1201" s="11"/>
      <c r="B1201" s="10"/>
      <c r="C1201" s="7"/>
      <c r="D1201" s="7"/>
      <c r="E1201" s="7"/>
      <c r="F1201" s="7"/>
      <c r="G1201" s="7"/>
      <c r="H1201" s="7"/>
      <c r="I1201" s="9"/>
      <c r="J1201" s="9"/>
      <c r="K1201" s="7"/>
      <c r="L1201" s="7"/>
      <c r="M1201" s="7"/>
      <c r="N1201" s="7"/>
      <c r="O1201" s="7"/>
      <c r="P1201" s="7"/>
      <c r="Q1201" s="7"/>
      <c r="R1201" s="7"/>
      <c r="S1201" s="7"/>
    </row>
    <row r="1202" spans="1:19" x14ac:dyDescent="0.2">
      <c r="A1202" s="11"/>
      <c r="B1202" s="10"/>
      <c r="C1202" s="7"/>
      <c r="D1202" s="7"/>
      <c r="E1202" s="7"/>
      <c r="F1202" s="7"/>
      <c r="G1202" s="7"/>
      <c r="H1202" s="7"/>
      <c r="I1202" s="9"/>
      <c r="J1202" s="9"/>
      <c r="K1202" s="7"/>
      <c r="L1202" s="7"/>
      <c r="M1202" s="7"/>
      <c r="N1202" s="7"/>
      <c r="O1202" s="7"/>
      <c r="P1202" s="7"/>
      <c r="Q1202" s="7"/>
      <c r="R1202" s="7"/>
      <c r="S1202" s="7"/>
    </row>
    <row r="1203" spans="1:19" x14ac:dyDescent="0.2">
      <c r="A1203" s="11"/>
      <c r="B1203" s="10"/>
      <c r="C1203" s="7"/>
      <c r="D1203" s="7"/>
      <c r="E1203" s="7"/>
      <c r="F1203" s="7"/>
      <c r="G1203" s="7"/>
      <c r="H1203" s="7"/>
      <c r="I1203" s="9"/>
      <c r="J1203" s="9"/>
      <c r="K1203" s="7"/>
      <c r="L1203" s="7"/>
      <c r="M1203" s="7"/>
      <c r="N1203" s="7"/>
      <c r="O1203" s="7"/>
      <c r="P1203" s="7"/>
      <c r="Q1203" s="7"/>
      <c r="R1203" s="7"/>
      <c r="S1203" s="7"/>
    </row>
    <row r="1204" spans="1:19" x14ac:dyDescent="0.2">
      <c r="A1204" s="11"/>
      <c r="B1204" s="10"/>
      <c r="C1204" s="7"/>
      <c r="D1204" s="7"/>
      <c r="E1204" s="7"/>
      <c r="F1204" s="7"/>
      <c r="G1204" s="7"/>
      <c r="H1204" s="7"/>
      <c r="I1204" s="9"/>
      <c r="J1204" s="9"/>
      <c r="K1204" s="7"/>
      <c r="L1204" s="7"/>
      <c r="M1204" s="7"/>
      <c r="N1204" s="7"/>
      <c r="O1204" s="7"/>
      <c r="P1204" s="7"/>
      <c r="Q1204" s="7"/>
      <c r="R1204" s="7"/>
      <c r="S1204" s="7"/>
    </row>
    <row r="1205" spans="1:19" x14ac:dyDescent="0.2">
      <c r="A1205" s="11"/>
      <c r="B1205" s="10"/>
      <c r="C1205" s="7"/>
      <c r="D1205" s="7"/>
      <c r="E1205" s="7"/>
      <c r="F1205" s="7"/>
      <c r="G1205" s="7"/>
      <c r="H1205" s="7"/>
      <c r="I1205" s="9"/>
      <c r="J1205" s="9"/>
      <c r="K1205" s="7"/>
      <c r="L1205" s="7"/>
      <c r="M1205" s="7"/>
      <c r="N1205" s="7"/>
      <c r="O1205" s="7"/>
      <c r="P1205" s="7"/>
      <c r="Q1205" s="7"/>
      <c r="R1205" s="7"/>
      <c r="S1205" s="7"/>
    </row>
    <row r="1206" spans="1:19" x14ac:dyDescent="0.2">
      <c r="A1206" s="11"/>
      <c r="B1206" s="10"/>
      <c r="C1206" s="7"/>
      <c r="D1206" s="7"/>
      <c r="E1206" s="7"/>
      <c r="F1206" s="7"/>
      <c r="G1206" s="7"/>
      <c r="H1206" s="7"/>
      <c r="I1206" s="9"/>
      <c r="J1206" s="9"/>
      <c r="K1206" s="7"/>
      <c r="L1206" s="7"/>
      <c r="M1206" s="7"/>
      <c r="N1206" s="7"/>
      <c r="O1206" s="7"/>
      <c r="P1206" s="7"/>
      <c r="Q1206" s="7"/>
      <c r="R1206" s="7"/>
      <c r="S1206" s="7"/>
    </row>
    <row r="1207" spans="1:19" x14ac:dyDescent="0.2">
      <c r="A1207" s="11"/>
      <c r="B1207" s="10"/>
      <c r="C1207" s="7"/>
      <c r="D1207" s="7"/>
      <c r="E1207" s="7"/>
      <c r="F1207" s="7"/>
      <c r="G1207" s="7"/>
      <c r="H1207" s="7"/>
      <c r="I1207" s="9"/>
      <c r="J1207" s="9"/>
      <c r="K1207" s="7"/>
      <c r="L1207" s="7"/>
      <c r="M1207" s="7"/>
      <c r="N1207" s="7"/>
      <c r="O1207" s="7"/>
      <c r="P1207" s="7"/>
      <c r="Q1207" s="7"/>
      <c r="R1207" s="7"/>
      <c r="S1207" s="7"/>
    </row>
    <row r="1208" spans="1:19" x14ac:dyDescent="0.2">
      <c r="A1208" s="11"/>
      <c r="B1208" s="10"/>
      <c r="C1208" s="7"/>
      <c r="D1208" s="7"/>
      <c r="E1208" s="7"/>
      <c r="F1208" s="7"/>
      <c r="G1208" s="7"/>
      <c r="H1208" s="7"/>
      <c r="I1208" s="9"/>
      <c r="J1208" s="9"/>
      <c r="K1208" s="7"/>
      <c r="L1208" s="7"/>
      <c r="M1208" s="7"/>
      <c r="N1208" s="7"/>
      <c r="O1208" s="7"/>
      <c r="P1208" s="7"/>
      <c r="Q1208" s="7"/>
      <c r="R1208" s="7"/>
      <c r="S1208" s="7"/>
    </row>
    <row r="1209" spans="1:19" x14ac:dyDescent="0.2">
      <c r="A1209" s="11"/>
      <c r="B1209" s="10"/>
      <c r="C1209" s="7"/>
      <c r="D1209" s="7"/>
      <c r="E1209" s="7"/>
      <c r="F1209" s="7"/>
      <c r="G1209" s="7"/>
      <c r="H1209" s="7"/>
      <c r="I1209" s="9"/>
      <c r="J1209" s="9"/>
      <c r="K1209" s="7"/>
      <c r="L1209" s="7"/>
      <c r="M1209" s="7"/>
      <c r="N1209" s="7"/>
      <c r="O1209" s="7"/>
      <c r="P1209" s="7"/>
      <c r="Q1209" s="7"/>
      <c r="R1209" s="7"/>
      <c r="S1209" s="7"/>
    </row>
    <row r="1210" spans="1:19" x14ac:dyDescent="0.2">
      <c r="A1210" s="11"/>
      <c r="B1210" s="10"/>
      <c r="C1210" s="7"/>
      <c r="D1210" s="7"/>
      <c r="E1210" s="7"/>
      <c r="F1210" s="7"/>
      <c r="G1210" s="7"/>
      <c r="H1210" s="7"/>
      <c r="I1210" s="9"/>
      <c r="J1210" s="9"/>
      <c r="K1210" s="7"/>
      <c r="L1210" s="7"/>
      <c r="M1210" s="7"/>
      <c r="N1210" s="7"/>
      <c r="O1210" s="7"/>
      <c r="P1210" s="7"/>
      <c r="Q1210" s="7"/>
      <c r="R1210" s="7"/>
      <c r="S1210" s="7"/>
    </row>
    <row r="1211" spans="1:19" x14ac:dyDescent="0.2">
      <c r="A1211" s="11"/>
      <c r="B1211" s="10"/>
      <c r="C1211" s="7"/>
      <c r="D1211" s="7"/>
      <c r="E1211" s="7"/>
      <c r="F1211" s="7"/>
      <c r="G1211" s="7"/>
      <c r="H1211" s="7"/>
      <c r="I1211" s="9"/>
      <c r="J1211" s="9"/>
      <c r="K1211" s="7"/>
      <c r="L1211" s="7"/>
      <c r="M1211" s="7"/>
      <c r="N1211" s="7"/>
      <c r="O1211" s="7"/>
      <c r="P1211" s="7"/>
      <c r="Q1211" s="7"/>
      <c r="R1211" s="7"/>
      <c r="S1211" s="7"/>
    </row>
    <row r="1212" spans="1:19" x14ac:dyDescent="0.2">
      <c r="A1212" s="11"/>
      <c r="B1212" s="10"/>
      <c r="C1212" s="7"/>
      <c r="D1212" s="7"/>
      <c r="E1212" s="7"/>
      <c r="F1212" s="7"/>
      <c r="G1212" s="7"/>
      <c r="H1212" s="7"/>
      <c r="I1212" s="9"/>
      <c r="J1212" s="9"/>
      <c r="K1212" s="7"/>
      <c r="L1212" s="7"/>
      <c r="M1212" s="7"/>
      <c r="N1212" s="7"/>
      <c r="O1212" s="7"/>
      <c r="P1212" s="7"/>
      <c r="Q1212" s="7"/>
      <c r="R1212" s="7"/>
      <c r="S1212" s="7"/>
    </row>
    <row r="1213" spans="1:19" x14ac:dyDescent="0.2">
      <c r="A1213" s="11"/>
      <c r="B1213" s="10"/>
      <c r="C1213" s="7"/>
      <c r="D1213" s="7"/>
      <c r="E1213" s="7"/>
      <c r="F1213" s="7"/>
      <c r="G1213" s="7"/>
      <c r="H1213" s="7"/>
      <c r="I1213" s="9"/>
      <c r="J1213" s="9"/>
      <c r="K1213" s="7"/>
      <c r="L1213" s="7"/>
      <c r="M1213" s="7"/>
      <c r="N1213" s="7"/>
      <c r="O1213" s="7"/>
      <c r="P1213" s="7"/>
      <c r="Q1213" s="7"/>
      <c r="R1213" s="7"/>
      <c r="S1213" s="7"/>
    </row>
    <row r="1214" spans="1:19" x14ac:dyDescent="0.2">
      <c r="A1214" s="11"/>
      <c r="B1214" s="10"/>
      <c r="C1214" s="7"/>
      <c r="D1214" s="7"/>
      <c r="E1214" s="7"/>
      <c r="F1214" s="7"/>
      <c r="G1214" s="7"/>
      <c r="H1214" s="7"/>
      <c r="I1214" s="9"/>
      <c r="J1214" s="9"/>
      <c r="K1214" s="7"/>
      <c r="L1214" s="7"/>
      <c r="M1214" s="7"/>
      <c r="N1214" s="7"/>
      <c r="O1214" s="7"/>
      <c r="P1214" s="7"/>
      <c r="Q1214" s="7"/>
      <c r="R1214" s="7"/>
      <c r="S1214" s="7"/>
    </row>
    <row r="1215" spans="1:19" x14ac:dyDescent="0.2">
      <c r="A1215" s="11"/>
      <c r="B1215" s="10"/>
      <c r="C1215" s="7"/>
      <c r="D1215" s="7"/>
      <c r="E1215" s="7"/>
      <c r="F1215" s="7"/>
      <c r="G1215" s="7"/>
      <c r="H1215" s="7"/>
      <c r="I1215" s="9"/>
      <c r="J1215" s="9"/>
      <c r="K1215" s="7"/>
      <c r="L1215" s="7"/>
      <c r="M1215" s="7"/>
      <c r="N1215" s="7"/>
      <c r="O1215" s="7"/>
      <c r="P1215" s="7"/>
      <c r="Q1215" s="7"/>
      <c r="R1215" s="7"/>
      <c r="S1215" s="7"/>
    </row>
    <row r="1216" spans="1:19" x14ac:dyDescent="0.2">
      <c r="A1216" s="11"/>
      <c r="B1216" s="10"/>
      <c r="C1216" s="7"/>
      <c r="D1216" s="7"/>
      <c r="E1216" s="7"/>
      <c r="F1216" s="7"/>
      <c r="G1216" s="7"/>
      <c r="H1216" s="7"/>
      <c r="I1216" s="9"/>
      <c r="J1216" s="9"/>
      <c r="K1216" s="7"/>
      <c r="L1216" s="7"/>
      <c r="M1216" s="7"/>
      <c r="N1216" s="7"/>
      <c r="O1216" s="7"/>
      <c r="P1216" s="7"/>
      <c r="Q1216" s="7"/>
      <c r="R1216" s="7"/>
      <c r="S1216" s="7"/>
    </row>
    <row r="1217" spans="1:19" x14ac:dyDescent="0.2">
      <c r="A1217" s="11"/>
      <c r="B1217" s="10"/>
      <c r="C1217" s="7"/>
      <c r="D1217" s="7"/>
      <c r="E1217" s="7"/>
      <c r="F1217" s="7"/>
      <c r="G1217" s="7"/>
      <c r="H1217" s="7"/>
      <c r="I1217" s="9"/>
      <c r="J1217" s="9"/>
      <c r="K1217" s="7"/>
      <c r="L1217" s="7"/>
      <c r="M1217" s="7"/>
      <c r="N1217" s="7"/>
      <c r="O1217" s="7"/>
      <c r="P1217" s="7"/>
      <c r="Q1217" s="7"/>
      <c r="R1217" s="7"/>
      <c r="S1217" s="7"/>
    </row>
    <row r="1218" spans="1:19" x14ac:dyDescent="0.2">
      <c r="A1218" s="11"/>
      <c r="B1218" s="10"/>
      <c r="C1218" s="7"/>
      <c r="D1218" s="7"/>
      <c r="E1218" s="7"/>
      <c r="F1218" s="7"/>
      <c r="G1218" s="7"/>
      <c r="H1218" s="7"/>
      <c r="I1218" s="9"/>
      <c r="J1218" s="9"/>
      <c r="K1218" s="7"/>
      <c r="L1218" s="7"/>
      <c r="M1218" s="7"/>
      <c r="N1218" s="7"/>
      <c r="O1218" s="7"/>
      <c r="P1218" s="7"/>
      <c r="Q1218" s="7"/>
      <c r="R1218" s="7"/>
      <c r="S1218" s="7"/>
    </row>
    <row r="1219" spans="1:19" x14ac:dyDescent="0.2">
      <c r="A1219" s="11"/>
      <c r="B1219" s="10"/>
      <c r="C1219" s="7"/>
      <c r="D1219" s="7"/>
      <c r="E1219" s="7"/>
      <c r="F1219" s="7"/>
      <c r="G1219" s="7"/>
      <c r="H1219" s="7"/>
      <c r="I1219" s="9"/>
      <c r="J1219" s="9"/>
      <c r="K1219" s="7"/>
      <c r="L1219" s="7"/>
      <c r="M1219" s="7"/>
      <c r="N1219" s="7"/>
      <c r="O1219" s="7"/>
      <c r="P1219" s="7"/>
      <c r="Q1219" s="7"/>
      <c r="R1219" s="7"/>
      <c r="S1219" s="7"/>
    </row>
    <row r="1220" spans="1:19" x14ac:dyDescent="0.2">
      <c r="A1220" s="11"/>
      <c r="B1220" s="10"/>
      <c r="C1220" s="7"/>
      <c r="D1220" s="7"/>
      <c r="E1220" s="7"/>
      <c r="F1220" s="7"/>
      <c r="G1220" s="7"/>
      <c r="H1220" s="7"/>
      <c r="I1220" s="9"/>
      <c r="J1220" s="9"/>
      <c r="K1220" s="7"/>
      <c r="L1220" s="7"/>
      <c r="M1220" s="7"/>
      <c r="N1220" s="7"/>
      <c r="O1220" s="7"/>
      <c r="P1220" s="7"/>
      <c r="Q1220" s="7"/>
      <c r="R1220" s="7"/>
      <c r="S1220" s="7"/>
    </row>
    <row r="1221" spans="1:19" x14ac:dyDescent="0.2">
      <c r="A1221" s="11"/>
      <c r="B1221" s="10"/>
      <c r="C1221" s="7"/>
      <c r="D1221" s="7"/>
      <c r="E1221" s="7"/>
      <c r="F1221" s="7"/>
      <c r="G1221" s="7"/>
      <c r="H1221" s="7"/>
      <c r="I1221" s="9"/>
      <c r="J1221" s="9"/>
      <c r="K1221" s="7"/>
      <c r="L1221" s="7"/>
      <c r="M1221" s="7"/>
      <c r="N1221" s="7"/>
      <c r="O1221" s="7"/>
      <c r="P1221" s="7"/>
      <c r="Q1221" s="7"/>
      <c r="R1221" s="7"/>
      <c r="S1221" s="7"/>
    </row>
    <row r="1222" spans="1:19" x14ac:dyDescent="0.2">
      <c r="A1222" s="11"/>
      <c r="B1222" s="10"/>
      <c r="C1222" s="7"/>
      <c r="D1222" s="7"/>
      <c r="E1222" s="7"/>
      <c r="F1222" s="7"/>
      <c r="G1222" s="7"/>
      <c r="H1222" s="7"/>
      <c r="I1222" s="9"/>
      <c r="J1222" s="9"/>
      <c r="K1222" s="7"/>
      <c r="L1222" s="7"/>
      <c r="M1222" s="7"/>
      <c r="N1222" s="7"/>
      <c r="O1222" s="7"/>
      <c r="P1222" s="7"/>
      <c r="Q1222" s="7"/>
      <c r="R1222" s="7"/>
      <c r="S1222" s="7"/>
    </row>
    <row r="1223" spans="1:19" x14ac:dyDescent="0.2">
      <c r="A1223" s="11"/>
      <c r="B1223" s="10"/>
      <c r="C1223" s="7"/>
      <c r="D1223" s="7"/>
      <c r="E1223" s="7"/>
      <c r="F1223" s="7"/>
      <c r="G1223" s="7"/>
      <c r="H1223" s="7"/>
      <c r="I1223" s="9"/>
      <c r="J1223" s="9"/>
      <c r="K1223" s="7"/>
      <c r="L1223" s="7"/>
      <c r="M1223" s="7"/>
      <c r="N1223" s="7"/>
      <c r="O1223" s="7"/>
      <c r="P1223" s="7"/>
      <c r="Q1223" s="7"/>
      <c r="R1223" s="7"/>
      <c r="S1223" s="7"/>
    </row>
    <row r="1224" spans="1:19" x14ac:dyDescent="0.2">
      <c r="A1224" s="11"/>
      <c r="B1224" s="10"/>
      <c r="C1224" s="7"/>
      <c r="D1224" s="7"/>
      <c r="E1224" s="7"/>
      <c r="F1224" s="7"/>
      <c r="G1224" s="7"/>
      <c r="H1224" s="7"/>
      <c r="I1224" s="9"/>
      <c r="J1224" s="9"/>
      <c r="K1224" s="7"/>
      <c r="L1224" s="7"/>
      <c r="M1224" s="7"/>
      <c r="N1224" s="7"/>
      <c r="O1224" s="7"/>
      <c r="P1224" s="7"/>
      <c r="Q1224" s="7"/>
      <c r="R1224" s="7"/>
      <c r="S1224" s="7"/>
    </row>
    <row r="1225" spans="1:19" x14ac:dyDescent="0.2">
      <c r="A1225" s="11"/>
      <c r="B1225" s="10"/>
      <c r="C1225" s="7"/>
      <c r="D1225" s="7"/>
      <c r="E1225" s="7"/>
      <c r="F1225" s="7"/>
      <c r="G1225" s="7"/>
      <c r="H1225" s="7"/>
      <c r="I1225" s="9"/>
      <c r="J1225" s="9"/>
      <c r="K1225" s="7"/>
      <c r="L1225" s="7"/>
      <c r="M1225" s="7"/>
      <c r="N1225" s="7"/>
      <c r="O1225" s="7"/>
      <c r="P1225" s="7"/>
      <c r="Q1225" s="7"/>
      <c r="R1225" s="7"/>
      <c r="S1225" s="7"/>
    </row>
    <row r="1226" spans="1:19" x14ac:dyDescent="0.2">
      <c r="A1226" s="11"/>
      <c r="B1226" s="10"/>
      <c r="C1226" s="7"/>
      <c r="D1226" s="7"/>
      <c r="E1226" s="7"/>
      <c r="F1226" s="7"/>
      <c r="G1226" s="7"/>
      <c r="H1226" s="7"/>
      <c r="I1226" s="9"/>
      <c r="J1226" s="9"/>
      <c r="K1226" s="7"/>
      <c r="L1226" s="7"/>
      <c r="M1226" s="7"/>
      <c r="N1226" s="7"/>
      <c r="O1226" s="7"/>
      <c r="P1226" s="7"/>
      <c r="Q1226" s="7"/>
      <c r="R1226" s="7"/>
      <c r="S1226" s="7"/>
    </row>
    <row r="1227" spans="1:19" x14ac:dyDescent="0.2">
      <c r="A1227" s="11"/>
      <c r="B1227" s="10"/>
      <c r="C1227" s="7"/>
      <c r="D1227" s="7"/>
      <c r="E1227" s="7"/>
      <c r="F1227" s="7"/>
      <c r="G1227" s="7"/>
      <c r="H1227" s="7"/>
      <c r="I1227" s="9"/>
      <c r="J1227" s="9"/>
      <c r="K1227" s="7"/>
      <c r="L1227" s="7"/>
      <c r="M1227" s="7"/>
      <c r="N1227" s="7"/>
      <c r="O1227" s="7"/>
      <c r="P1227" s="7"/>
      <c r="Q1227" s="7"/>
      <c r="R1227" s="7"/>
      <c r="S1227" s="7"/>
    </row>
    <row r="1228" spans="1:19" x14ac:dyDescent="0.2">
      <c r="A1228" s="11"/>
      <c r="B1228" s="10"/>
      <c r="C1228" s="7"/>
      <c r="D1228" s="7"/>
      <c r="E1228" s="7"/>
      <c r="F1228" s="7"/>
      <c r="G1228" s="7"/>
      <c r="H1228" s="7"/>
      <c r="I1228" s="9"/>
      <c r="J1228" s="9"/>
      <c r="K1228" s="7"/>
      <c r="L1228" s="7"/>
      <c r="M1228" s="7"/>
      <c r="N1228" s="7"/>
      <c r="O1228" s="7"/>
      <c r="P1228" s="7"/>
      <c r="Q1228" s="7"/>
      <c r="R1228" s="7"/>
      <c r="S1228" s="7"/>
    </row>
    <row r="1229" spans="1:19" x14ac:dyDescent="0.2">
      <c r="A1229" s="11"/>
      <c r="B1229" s="10"/>
      <c r="C1229" s="7"/>
      <c r="D1229" s="7"/>
      <c r="E1229" s="7"/>
      <c r="F1229" s="7"/>
      <c r="G1229" s="7"/>
      <c r="H1229" s="7"/>
      <c r="I1229" s="9"/>
      <c r="J1229" s="9"/>
      <c r="K1229" s="7"/>
      <c r="L1229" s="7"/>
      <c r="M1229" s="7"/>
      <c r="N1229" s="7"/>
      <c r="O1229" s="7"/>
      <c r="P1229" s="7"/>
      <c r="Q1229" s="7"/>
      <c r="R1229" s="7"/>
      <c r="S1229" s="7"/>
    </row>
    <row r="1230" spans="1:19" x14ac:dyDescent="0.2">
      <c r="A1230" s="11"/>
      <c r="B1230" s="10"/>
      <c r="C1230" s="7"/>
      <c r="D1230" s="7"/>
      <c r="E1230" s="7"/>
      <c r="F1230" s="7"/>
      <c r="G1230" s="7"/>
      <c r="H1230" s="7"/>
      <c r="I1230" s="9"/>
      <c r="J1230" s="9"/>
      <c r="K1230" s="7"/>
      <c r="L1230" s="7"/>
      <c r="M1230" s="7"/>
      <c r="N1230" s="7"/>
      <c r="O1230" s="7"/>
      <c r="P1230" s="7"/>
      <c r="Q1230" s="7"/>
      <c r="R1230" s="7"/>
      <c r="S1230" s="7"/>
    </row>
    <row r="1231" spans="1:19" x14ac:dyDescent="0.2">
      <c r="A1231" s="11"/>
      <c r="B1231" s="10"/>
      <c r="C1231" s="7"/>
      <c r="D1231" s="7"/>
      <c r="E1231" s="7"/>
      <c r="F1231" s="7"/>
      <c r="G1231" s="7"/>
      <c r="H1231" s="7"/>
      <c r="I1231" s="9"/>
      <c r="J1231" s="9"/>
      <c r="K1231" s="7"/>
      <c r="L1231" s="7"/>
      <c r="M1231" s="7"/>
      <c r="N1231" s="7"/>
      <c r="O1231" s="7"/>
      <c r="P1231" s="7"/>
      <c r="Q1231" s="7"/>
      <c r="R1231" s="7"/>
      <c r="S1231" s="7"/>
    </row>
    <row r="1232" spans="1:19" x14ac:dyDescent="0.2">
      <c r="A1232" s="11"/>
      <c r="B1232" s="10"/>
      <c r="C1232" s="7"/>
      <c r="D1232" s="7"/>
      <c r="E1232" s="7"/>
      <c r="F1232" s="7"/>
      <c r="G1232" s="7"/>
      <c r="H1232" s="7"/>
      <c r="I1232" s="9"/>
      <c r="J1232" s="9"/>
      <c r="K1232" s="7"/>
      <c r="L1232" s="7"/>
      <c r="M1232" s="7"/>
      <c r="N1232" s="7"/>
      <c r="O1232" s="7"/>
      <c r="P1232" s="7"/>
      <c r="Q1232" s="7"/>
      <c r="R1232" s="7"/>
      <c r="S1232" s="7"/>
    </row>
    <row r="1233" spans="1:19" x14ac:dyDescent="0.2">
      <c r="A1233" s="11"/>
      <c r="B1233" s="10"/>
      <c r="C1233" s="7"/>
      <c r="D1233" s="7"/>
      <c r="E1233" s="7"/>
      <c r="F1233" s="7"/>
      <c r="G1233" s="7"/>
      <c r="H1233" s="7"/>
      <c r="I1233" s="9"/>
      <c r="J1233" s="9"/>
      <c r="K1233" s="7"/>
      <c r="L1233" s="7"/>
      <c r="M1233" s="7"/>
      <c r="N1233" s="7"/>
      <c r="O1233" s="7"/>
      <c r="P1233" s="7"/>
      <c r="Q1233" s="7"/>
      <c r="R1233" s="7"/>
      <c r="S1233" s="7"/>
    </row>
    <row r="1234" spans="1:19" x14ac:dyDescent="0.2">
      <c r="A1234" s="11"/>
      <c r="B1234" s="10"/>
      <c r="C1234" s="7"/>
      <c r="D1234" s="7"/>
      <c r="E1234" s="7"/>
      <c r="F1234" s="7"/>
      <c r="G1234" s="7"/>
      <c r="H1234" s="7"/>
      <c r="I1234" s="9"/>
      <c r="J1234" s="9"/>
      <c r="K1234" s="7"/>
      <c r="L1234" s="7"/>
      <c r="M1234" s="7"/>
      <c r="N1234" s="7"/>
      <c r="O1234" s="7"/>
      <c r="P1234" s="7"/>
      <c r="Q1234" s="7"/>
      <c r="R1234" s="7"/>
      <c r="S1234" s="7"/>
    </row>
    <row r="1235" spans="1:19" x14ac:dyDescent="0.2">
      <c r="A1235" s="11"/>
      <c r="B1235" s="10"/>
      <c r="C1235" s="7"/>
      <c r="D1235" s="7"/>
      <c r="E1235" s="7"/>
      <c r="F1235" s="7"/>
      <c r="G1235" s="7"/>
      <c r="H1235" s="7"/>
      <c r="I1235" s="9"/>
      <c r="J1235" s="9"/>
      <c r="K1235" s="7"/>
      <c r="L1235" s="7"/>
      <c r="M1235" s="7"/>
      <c r="N1235" s="7"/>
      <c r="O1235" s="7"/>
      <c r="P1235" s="7"/>
      <c r="Q1235" s="7"/>
      <c r="R1235" s="7"/>
      <c r="S1235" s="7"/>
    </row>
    <row r="1236" spans="1:19" x14ac:dyDescent="0.2">
      <c r="A1236" s="11"/>
      <c r="B1236" s="10"/>
      <c r="C1236" s="7"/>
      <c r="D1236" s="7"/>
      <c r="E1236" s="7"/>
      <c r="F1236" s="7"/>
      <c r="G1236" s="7"/>
      <c r="H1236" s="7"/>
      <c r="I1236" s="9"/>
      <c r="J1236" s="9"/>
      <c r="K1236" s="7"/>
      <c r="L1236" s="7"/>
      <c r="M1236" s="7"/>
      <c r="N1236" s="7"/>
      <c r="O1236" s="7"/>
      <c r="P1236" s="7"/>
      <c r="Q1236" s="7"/>
      <c r="R1236" s="7"/>
      <c r="S1236" s="7"/>
    </row>
    <row r="1237" spans="1:19" x14ac:dyDescent="0.2">
      <c r="A1237" s="11"/>
      <c r="B1237" s="10"/>
      <c r="C1237" s="7"/>
      <c r="D1237" s="7"/>
      <c r="E1237" s="7"/>
      <c r="F1237" s="7"/>
      <c r="G1237" s="7"/>
      <c r="H1237" s="7"/>
      <c r="I1237" s="9"/>
      <c r="J1237" s="9"/>
      <c r="K1237" s="7"/>
      <c r="L1237" s="7"/>
      <c r="M1237" s="7"/>
      <c r="N1237" s="7"/>
      <c r="O1237" s="7"/>
      <c r="P1237" s="7"/>
      <c r="Q1237" s="7"/>
      <c r="R1237" s="7"/>
      <c r="S1237" s="7"/>
    </row>
    <row r="1238" spans="1:19" x14ac:dyDescent="0.2">
      <c r="A1238" s="11"/>
      <c r="B1238" s="10"/>
      <c r="C1238" s="7"/>
      <c r="D1238" s="7"/>
      <c r="E1238" s="7"/>
      <c r="F1238" s="7"/>
      <c r="G1238" s="7"/>
      <c r="H1238" s="7"/>
      <c r="I1238" s="9"/>
      <c r="J1238" s="9"/>
      <c r="K1238" s="7"/>
      <c r="L1238" s="7"/>
      <c r="M1238" s="7"/>
      <c r="N1238" s="7"/>
      <c r="O1238" s="7"/>
      <c r="P1238" s="7"/>
      <c r="Q1238" s="7"/>
      <c r="R1238" s="7"/>
      <c r="S1238" s="7"/>
    </row>
    <row r="1239" spans="1:19" x14ac:dyDescent="0.2">
      <c r="A1239" s="11"/>
      <c r="B1239" s="10"/>
      <c r="C1239" s="7"/>
      <c r="D1239" s="7"/>
      <c r="E1239" s="7"/>
      <c r="F1239" s="7"/>
      <c r="G1239" s="7"/>
      <c r="H1239" s="7"/>
      <c r="I1239" s="9"/>
      <c r="J1239" s="9"/>
      <c r="K1239" s="7"/>
      <c r="L1239" s="7"/>
      <c r="M1239" s="7"/>
      <c r="N1239" s="7"/>
      <c r="O1239" s="7"/>
      <c r="P1239" s="7"/>
      <c r="Q1239" s="7"/>
      <c r="R1239" s="7"/>
      <c r="S1239" s="7"/>
    </row>
    <row r="1240" spans="1:19" x14ac:dyDescent="0.2">
      <c r="A1240" s="11"/>
      <c r="B1240" s="10"/>
      <c r="C1240" s="7"/>
      <c r="D1240" s="7"/>
      <c r="E1240" s="7"/>
      <c r="F1240" s="7"/>
      <c r="G1240" s="7"/>
      <c r="H1240" s="7"/>
      <c r="I1240" s="9"/>
      <c r="J1240" s="9"/>
      <c r="K1240" s="7"/>
      <c r="L1240" s="7"/>
      <c r="M1240" s="7"/>
      <c r="N1240" s="7"/>
      <c r="O1240" s="7"/>
      <c r="P1240" s="7"/>
      <c r="Q1240" s="7"/>
      <c r="R1240" s="7"/>
      <c r="S1240" s="7"/>
    </row>
    <row r="1241" spans="1:19" x14ac:dyDescent="0.2">
      <c r="A1241" s="11"/>
      <c r="B1241" s="10"/>
      <c r="C1241" s="7"/>
      <c r="D1241" s="7"/>
      <c r="E1241" s="7"/>
      <c r="F1241" s="7"/>
      <c r="G1241" s="7"/>
      <c r="H1241" s="7"/>
      <c r="I1241" s="9"/>
      <c r="J1241" s="9"/>
      <c r="K1241" s="7"/>
      <c r="L1241" s="7"/>
      <c r="M1241" s="7"/>
      <c r="N1241" s="7"/>
      <c r="O1241" s="7"/>
      <c r="P1241" s="7"/>
      <c r="Q1241" s="7"/>
      <c r="R1241" s="7"/>
      <c r="S1241" s="7"/>
    </row>
    <row r="1242" spans="1:19" x14ac:dyDescent="0.2">
      <c r="A1242" s="11"/>
      <c r="B1242" s="10"/>
      <c r="C1242" s="7"/>
      <c r="D1242" s="7"/>
      <c r="E1242" s="7"/>
      <c r="F1242" s="7"/>
      <c r="G1242" s="7"/>
      <c r="H1242" s="7"/>
      <c r="I1242" s="9"/>
      <c r="J1242" s="9"/>
      <c r="K1242" s="7"/>
      <c r="L1242" s="7"/>
      <c r="M1242" s="7"/>
      <c r="N1242" s="7"/>
      <c r="O1242" s="7"/>
      <c r="P1242" s="7"/>
      <c r="Q1242" s="7"/>
      <c r="R1242" s="7"/>
      <c r="S1242" s="7"/>
    </row>
    <row r="1243" spans="1:19" x14ac:dyDescent="0.2">
      <c r="A1243" s="11"/>
      <c r="B1243" s="10"/>
      <c r="C1243" s="7"/>
      <c r="D1243" s="7"/>
      <c r="E1243" s="7"/>
      <c r="F1243" s="7"/>
      <c r="G1243" s="7"/>
      <c r="H1243" s="7"/>
      <c r="I1243" s="9"/>
      <c r="J1243" s="9"/>
      <c r="K1243" s="7"/>
      <c r="L1243" s="7"/>
      <c r="M1243" s="7"/>
      <c r="N1243" s="7"/>
      <c r="O1243" s="7"/>
      <c r="P1243" s="7"/>
      <c r="Q1243" s="7"/>
      <c r="R1243" s="7"/>
      <c r="S1243" s="7"/>
    </row>
    <row r="1244" spans="1:19" x14ac:dyDescent="0.2">
      <c r="A1244" s="11"/>
      <c r="B1244" s="10"/>
      <c r="C1244" s="7"/>
      <c r="D1244" s="7"/>
      <c r="E1244" s="7"/>
      <c r="F1244" s="7"/>
      <c r="G1244" s="7"/>
      <c r="H1244" s="7"/>
      <c r="I1244" s="9"/>
      <c r="J1244" s="9"/>
      <c r="K1244" s="7"/>
      <c r="L1244" s="7"/>
      <c r="M1244" s="7"/>
      <c r="N1244" s="7"/>
      <c r="O1244" s="7"/>
      <c r="P1244" s="7"/>
      <c r="Q1244" s="7"/>
      <c r="R1244" s="7"/>
      <c r="S1244" s="7"/>
    </row>
    <row r="1245" spans="1:19" x14ac:dyDescent="0.2">
      <c r="A1245" s="11"/>
      <c r="B1245" s="10"/>
      <c r="C1245" s="7"/>
      <c r="D1245" s="7"/>
      <c r="E1245" s="7"/>
      <c r="F1245" s="7"/>
      <c r="G1245" s="7"/>
      <c r="H1245" s="7"/>
      <c r="I1245" s="9"/>
      <c r="J1245" s="9"/>
      <c r="K1245" s="7"/>
      <c r="L1245" s="7"/>
      <c r="M1245" s="7"/>
      <c r="N1245" s="7"/>
      <c r="O1245" s="7"/>
      <c r="P1245" s="7"/>
      <c r="Q1245" s="7"/>
      <c r="R1245" s="7"/>
      <c r="S1245" s="7"/>
    </row>
    <row r="1246" spans="1:19" x14ac:dyDescent="0.2">
      <c r="A1246" s="11"/>
      <c r="B1246" s="10"/>
      <c r="C1246" s="7"/>
      <c r="D1246" s="7"/>
      <c r="E1246" s="7"/>
      <c r="F1246" s="7"/>
      <c r="G1246" s="7"/>
      <c r="H1246" s="7"/>
      <c r="I1246" s="9"/>
      <c r="J1246" s="9"/>
      <c r="K1246" s="7"/>
      <c r="L1246" s="7"/>
      <c r="M1246" s="7"/>
      <c r="N1246" s="7"/>
      <c r="O1246" s="7"/>
      <c r="P1246" s="7"/>
      <c r="Q1246" s="7"/>
      <c r="R1246" s="7"/>
      <c r="S1246" s="7"/>
    </row>
    <row r="1247" spans="1:19" x14ac:dyDescent="0.2">
      <c r="A1247" s="11"/>
      <c r="B1247" s="10"/>
      <c r="C1247" s="7"/>
      <c r="D1247" s="7"/>
      <c r="E1247" s="7"/>
      <c r="F1247" s="7"/>
      <c r="G1247" s="7"/>
      <c r="H1247" s="7"/>
      <c r="I1247" s="9"/>
      <c r="J1247" s="9"/>
      <c r="K1247" s="7"/>
      <c r="L1247" s="7"/>
      <c r="M1247" s="7"/>
      <c r="N1247" s="7"/>
      <c r="O1247" s="7"/>
      <c r="P1247" s="7"/>
      <c r="Q1247" s="7"/>
      <c r="R1247" s="7"/>
      <c r="S1247" s="7"/>
    </row>
    <row r="1248" spans="1:19" x14ac:dyDescent="0.2">
      <c r="A1248" s="11"/>
      <c r="B1248" s="10"/>
      <c r="C1248" s="7"/>
      <c r="D1248" s="7"/>
      <c r="E1248" s="7"/>
      <c r="F1248" s="7"/>
      <c r="G1248" s="7"/>
      <c r="H1248" s="7"/>
      <c r="I1248" s="9"/>
      <c r="J1248" s="9"/>
      <c r="K1248" s="7"/>
      <c r="L1248" s="7"/>
      <c r="M1248" s="7"/>
      <c r="N1248" s="7"/>
      <c r="O1248" s="7"/>
      <c r="P1248" s="7"/>
      <c r="Q1248" s="7"/>
      <c r="R1248" s="7"/>
      <c r="S1248" s="7"/>
    </row>
    <row r="1249" spans="1:19" x14ac:dyDescent="0.2">
      <c r="A1249" s="11"/>
      <c r="B1249" s="10"/>
      <c r="C1249" s="7"/>
      <c r="D1249" s="7"/>
      <c r="E1249" s="7"/>
      <c r="F1249" s="7"/>
      <c r="G1249" s="7"/>
      <c r="H1249" s="7"/>
      <c r="I1249" s="9"/>
      <c r="J1249" s="9"/>
      <c r="K1249" s="7"/>
      <c r="L1249" s="7"/>
      <c r="M1249" s="7"/>
      <c r="N1249" s="7"/>
      <c r="O1249" s="7"/>
      <c r="P1249" s="7"/>
      <c r="Q1249" s="7"/>
      <c r="R1249" s="7"/>
      <c r="S1249" s="7"/>
    </row>
    <row r="1250" spans="1:19" x14ac:dyDescent="0.2">
      <c r="A1250" s="11"/>
      <c r="B1250" s="10"/>
      <c r="C1250" s="7"/>
      <c r="D1250" s="7"/>
      <c r="E1250" s="7"/>
      <c r="F1250" s="7"/>
      <c r="G1250" s="7"/>
      <c r="H1250" s="7"/>
      <c r="I1250" s="9"/>
      <c r="J1250" s="9"/>
      <c r="K1250" s="7"/>
      <c r="L1250" s="7"/>
      <c r="M1250" s="7"/>
      <c r="N1250" s="7"/>
      <c r="O1250" s="7"/>
      <c r="P1250" s="7"/>
      <c r="Q1250" s="7"/>
      <c r="R1250" s="7"/>
      <c r="S1250" s="7"/>
    </row>
    <row r="1251" spans="1:19" x14ac:dyDescent="0.2">
      <c r="A1251" s="11"/>
      <c r="B1251" s="10"/>
      <c r="C1251" s="7"/>
      <c r="D1251" s="7"/>
      <c r="E1251" s="7"/>
      <c r="F1251" s="7"/>
      <c r="G1251" s="7"/>
      <c r="H1251" s="7"/>
      <c r="I1251" s="9"/>
      <c r="J1251" s="9"/>
      <c r="K1251" s="7"/>
      <c r="L1251" s="7"/>
      <c r="M1251" s="7"/>
      <c r="N1251" s="7"/>
      <c r="O1251" s="7"/>
      <c r="P1251" s="7"/>
      <c r="Q1251" s="7"/>
      <c r="R1251" s="7"/>
      <c r="S1251" s="7"/>
    </row>
    <row r="1252" spans="1:19" x14ac:dyDescent="0.2">
      <c r="A1252" s="11"/>
      <c r="B1252" s="10"/>
      <c r="C1252" s="7"/>
      <c r="D1252" s="7"/>
      <c r="E1252" s="7"/>
      <c r="F1252" s="7"/>
      <c r="G1252" s="7"/>
      <c r="H1252" s="7"/>
      <c r="I1252" s="9"/>
      <c r="J1252" s="9"/>
      <c r="K1252" s="7"/>
      <c r="L1252" s="7"/>
      <c r="M1252" s="7"/>
      <c r="N1252" s="7"/>
      <c r="O1252" s="7"/>
      <c r="P1252" s="7"/>
      <c r="Q1252" s="7"/>
      <c r="R1252" s="7"/>
      <c r="S1252" s="7"/>
    </row>
    <row r="1253" spans="1:19" x14ac:dyDescent="0.2">
      <c r="A1253" s="11"/>
      <c r="B1253" s="10"/>
      <c r="C1253" s="7"/>
      <c r="D1253" s="7"/>
      <c r="E1253" s="7"/>
      <c r="F1253" s="7"/>
      <c r="G1253" s="7"/>
      <c r="H1253" s="7"/>
      <c r="I1253" s="9"/>
      <c r="J1253" s="9"/>
      <c r="K1253" s="7"/>
      <c r="L1253" s="7"/>
      <c r="M1253" s="7"/>
      <c r="N1253" s="7"/>
      <c r="O1253" s="7"/>
      <c r="P1253" s="7"/>
      <c r="Q1253" s="7"/>
      <c r="R1253" s="7"/>
      <c r="S1253" s="7"/>
    </row>
    <row r="1254" spans="1:19" x14ac:dyDescent="0.2">
      <c r="A1254" s="11"/>
      <c r="B1254" s="10"/>
      <c r="C1254" s="7"/>
      <c r="D1254" s="7"/>
      <c r="E1254" s="7"/>
      <c r="F1254" s="7"/>
      <c r="G1254" s="7"/>
      <c r="H1254" s="7"/>
      <c r="I1254" s="9"/>
      <c r="J1254" s="9"/>
      <c r="K1254" s="7"/>
      <c r="L1254" s="7"/>
      <c r="M1254" s="7"/>
      <c r="N1254" s="7"/>
      <c r="O1254" s="7"/>
      <c r="P1254" s="7"/>
      <c r="Q1254" s="7"/>
      <c r="R1254" s="7"/>
      <c r="S1254" s="7"/>
    </row>
    <row r="1255" spans="1:19" x14ac:dyDescent="0.2">
      <c r="A1255" s="11"/>
      <c r="B1255" s="10"/>
      <c r="C1255" s="7"/>
      <c r="D1255" s="7"/>
      <c r="E1255" s="7"/>
      <c r="F1255" s="7"/>
      <c r="G1255" s="7"/>
      <c r="H1255" s="7"/>
      <c r="I1255" s="9"/>
      <c r="J1255" s="9"/>
      <c r="K1255" s="7"/>
      <c r="L1255" s="7"/>
      <c r="M1255" s="7"/>
      <c r="N1255" s="7"/>
      <c r="O1255" s="7"/>
      <c r="P1255" s="7"/>
      <c r="Q1255" s="7"/>
      <c r="R1255" s="7"/>
      <c r="S1255" s="7"/>
    </row>
    <row r="1256" spans="1:19" x14ac:dyDescent="0.2">
      <c r="A1256" s="11"/>
      <c r="B1256" s="10"/>
      <c r="C1256" s="7"/>
      <c r="D1256" s="7"/>
      <c r="E1256" s="7"/>
      <c r="F1256" s="7"/>
      <c r="G1256" s="7"/>
      <c r="H1256" s="7"/>
      <c r="I1256" s="9"/>
      <c r="J1256" s="9"/>
      <c r="K1256" s="7"/>
      <c r="L1256" s="7"/>
      <c r="M1256" s="7"/>
      <c r="N1256" s="7"/>
      <c r="O1256" s="7"/>
      <c r="P1256" s="7"/>
      <c r="Q1256" s="7"/>
      <c r="R1256" s="7"/>
      <c r="S1256" s="7"/>
    </row>
    <row r="1257" spans="1:19" x14ac:dyDescent="0.2">
      <c r="A1257" s="11"/>
      <c r="B1257" s="10"/>
      <c r="C1257" s="7"/>
      <c r="D1257" s="7"/>
      <c r="E1257" s="7"/>
      <c r="F1257" s="7"/>
      <c r="G1257" s="7"/>
      <c r="H1257" s="7"/>
      <c r="I1257" s="9"/>
      <c r="J1257" s="9"/>
      <c r="K1257" s="7"/>
      <c r="L1257" s="7"/>
      <c r="M1257" s="7"/>
      <c r="N1257" s="7"/>
      <c r="O1257" s="7"/>
      <c r="P1257" s="7"/>
      <c r="Q1257" s="7"/>
      <c r="R1257" s="7"/>
      <c r="S1257" s="7"/>
    </row>
    <row r="1258" spans="1:19" x14ac:dyDescent="0.2">
      <c r="A1258" s="11"/>
      <c r="B1258" s="10"/>
      <c r="C1258" s="7"/>
      <c r="D1258" s="7"/>
      <c r="E1258" s="7"/>
      <c r="F1258" s="7"/>
      <c r="G1258" s="7"/>
      <c r="H1258" s="7"/>
      <c r="I1258" s="9"/>
      <c r="J1258" s="9"/>
      <c r="K1258" s="7"/>
      <c r="L1258" s="7"/>
      <c r="M1258" s="7"/>
      <c r="N1258" s="7"/>
      <c r="O1258" s="7"/>
      <c r="P1258" s="7"/>
      <c r="Q1258" s="7"/>
      <c r="R1258" s="7"/>
      <c r="S1258" s="7"/>
    </row>
    <row r="1259" spans="1:19" x14ac:dyDescent="0.2">
      <c r="A1259" s="11"/>
      <c r="B1259" s="10"/>
      <c r="C1259" s="7"/>
      <c r="D1259" s="7"/>
      <c r="E1259" s="7"/>
      <c r="F1259" s="7"/>
      <c r="G1259" s="7"/>
      <c r="H1259" s="7"/>
      <c r="I1259" s="9"/>
      <c r="J1259" s="9"/>
      <c r="K1259" s="7"/>
      <c r="L1259" s="7"/>
      <c r="M1259" s="7"/>
      <c r="N1259" s="7"/>
      <c r="O1259" s="7"/>
      <c r="P1259" s="7"/>
      <c r="Q1259" s="7"/>
      <c r="R1259" s="7"/>
      <c r="S1259" s="7"/>
    </row>
    <row r="1260" spans="1:19" x14ac:dyDescent="0.2">
      <c r="A1260" s="11"/>
      <c r="B1260" s="10"/>
      <c r="C1260" s="7"/>
      <c r="D1260" s="7"/>
      <c r="E1260" s="7"/>
      <c r="F1260" s="7"/>
      <c r="G1260" s="7"/>
      <c r="H1260" s="7"/>
      <c r="I1260" s="9"/>
      <c r="J1260" s="9"/>
      <c r="K1260" s="7"/>
      <c r="L1260" s="7"/>
      <c r="M1260" s="7"/>
      <c r="N1260" s="7"/>
      <c r="O1260" s="7"/>
      <c r="P1260" s="7"/>
      <c r="Q1260" s="7"/>
      <c r="R1260" s="7"/>
      <c r="S1260" s="7"/>
    </row>
    <row r="1261" spans="1:19" x14ac:dyDescent="0.2">
      <c r="A1261" s="11"/>
      <c r="B1261" s="10"/>
      <c r="C1261" s="7"/>
      <c r="D1261" s="7"/>
      <c r="E1261" s="7"/>
      <c r="F1261" s="7"/>
      <c r="G1261" s="7"/>
      <c r="H1261" s="7"/>
      <c r="I1261" s="9"/>
      <c r="J1261" s="9"/>
      <c r="K1261" s="7"/>
      <c r="L1261" s="7"/>
      <c r="M1261" s="7"/>
      <c r="N1261" s="7"/>
      <c r="O1261" s="7"/>
      <c r="P1261" s="7"/>
      <c r="Q1261" s="7"/>
      <c r="R1261" s="7"/>
      <c r="S1261" s="7"/>
    </row>
    <row r="1262" spans="1:19" x14ac:dyDescent="0.2">
      <c r="A1262" s="11"/>
      <c r="B1262" s="10"/>
      <c r="C1262" s="7"/>
      <c r="D1262" s="7"/>
      <c r="E1262" s="7"/>
      <c r="F1262" s="7"/>
      <c r="G1262" s="7"/>
      <c r="H1262" s="7"/>
      <c r="I1262" s="9"/>
      <c r="J1262" s="9"/>
      <c r="K1262" s="7"/>
      <c r="L1262" s="7"/>
      <c r="M1262" s="7"/>
      <c r="N1262" s="7"/>
      <c r="O1262" s="7"/>
      <c r="P1262" s="7"/>
      <c r="Q1262" s="7"/>
      <c r="R1262" s="7"/>
      <c r="S1262" s="7"/>
    </row>
    <row r="1263" spans="1:19" x14ac:dyDescent="0.2">
      <c r="A1263" s="11"/>
      <c r="B1263" s="10"/>
      <c r="C1263" s="7"/>
      <c r="D1263" s="7"/>
      <c r="E1263" s="7"/>
      <c r="F1263" s="7"/>
      <c r="G1263" s="7"/>
      <c r="H1263" s="7"/>
      <c r="I1263" s="9"/>
      <c r="J1263" s="9"/>
      <c r="K1263" s="7"/>
      <c r="L1263" s="7"/>
      <c r="M1263" s="7"/>
      <c r="N1263" s="7"/>
      <c r="O1263" s="7"/>
      <c r="P1263" s="7"/>
      <c r="Q1263" s="7"/>
      <c r="R1263" s="7"/>
      <c r="S1263" s="7"/>
    </row>
    <row r="1264" spans="1:19" x14ac:dyDescent="0.2">
      <c r="A1264" s="11"/>
      <c r="B1264" s="10"/>
      <c r="C1264" s="7"/>
      <c r="D1264" s="7"/>
      <c r="E1264" s="7"/>
      <c r="F1264" s="7"/>
      <c r="G1264" s="7"/>
      <c r="H1264" s="7"/>
      <c r="I1264" s="9"/>
      <c r="J1264" s="9"/>
      <c r="K1264" s="7"/>
      <c r="L1264" s="7"/>
      <c r="M1264" s="7"/>
      <c r="N1264" s="7"/>
      <c r="O1264" s="7"/>
      <c r="P1264" s="7"/>
      <c r="Q1264" s="7"/>
      <c r="R1264" s="7"/>
      <c r="S1264" s="7"/>
    </row>
    <row r="1265" spans="1:19" x14ac:dyDescent="0.2">
      <c r="A1265" s="11"/>
      <c r="B1265" s="10"/>
      <c r="C1265" s="7"/>
      <c r="D1265" s="7"/>
      <c r="E1265" s="7"/>
      <c r="F1265" s="7"/>
      <c r="G1265" s="7"/>
      <c r="H1265" s="7"/>
      <c r="I1265" s="9"/>
      <c r="J1265" s="9"/>
      <c r="K1265" s="7"/>
      <c r="L1265" s="7"/>
      <c r="M1265" s="7"/>
      <c r="N1265" s="7"/>
      <c r="O1265" s="7"/>
      <c r="P1265" s="7"/>
      <c r="Q1265" s="7"/>
      <c r="R1265" s="7"/>
      <c r="S1265" s="7"/>
    </row>
    <row r="1266" spans="1:19" x14ac:dyDescent="0.2">
      <c r="A1266" s="11"/>
      <c r="B1266" s="10"/>
      <c r="C1266" s="7"/>
      <c r="D1266" s="7"/>
      <c r="E1266" s="7"/>
      <c r="F1266" s="7"/>
      <c r="G1266" s="7"/>
      <c r="H1266" s="7"/>
      <c r="I1266" s="9"/>
      <c r="J1266" s="9"/>
      <c r="K1266" s="7"/>
      <c r="L1266" s="7"/>
      <c r="M1266" s="7"/>
      <c r="N1266" s="7"/>
      <c r="O1266" s="7"/>
      <c r="P1266" s="7"/>
      <c r="Q1266" s="7"/>
      <c r="R1266" s="7"/>
      <c r="S1266" s="7"/>
    </row>
    <row r="1267" spans="1:19" x14ac:dyDescent="0.2">
      <c r="A1267" s="11"/>
      <c r="B1267" s="10"/>
      <c r="C1267" s="7"/>
      <c r="D1267" s="7"/>
      <c r="E1267" s="7"/>
      <c r="F1267" s="7"/>
      <c r="G1267" s="7"/>
      <c r="H1267" s="7"/>
      <c r="I1267" s="9"/>
      <c r="J1267" s="9"/>
      <c r="K1267" s="7"/>
      <c r="L1267" s="7"/>
      <c r="M1267" s="7"/>
      <c r="N1267" s="7"/>
      <c r="O1267" s="7"/>
      <c r="P1267" s="7"/>
      <c r="Q1267" s="7"/>
      <c r="R1267" s="7"/>
      <c r="S1267" s="7"/>
    </row>
    <row r="1268" spans="1:19" x14ac:dyDescent="0.2">
      <c r="A1268" s="11"/>
      <c r="B1268" s="10"/>
      <c r="C1268" s="7"/>
      <c r="D1268" s="7"/>
      <c r="E1268" s="7"/>
      <c r="F1268" s="7"/>
      <c r="G1268" s="7"/>
      <c r="H1268" s="7"/>
      <c r="I1268" s="9"/>
      <c r="J1268" s="9"/>
      <c r="K1268" s="7"/>
      <c r="L1268" s="7"/>
      <c r="M1268" s="7"/>
      <c r="N1268" s="7"/>
      <c r="O1268" s="7"/>
      <c r="P1268" s="7"/>
      <c r="Q1268" s="7"/>
      <c r="R1268" s="7"/>
      <c r="S1268" s="7"/>
    </row>
    <row r="1269" spans="1:19" x14ac:dyDescent="0.2">
      <c r="A1269" s="11"/>
      <c r="B1269" s="10"/>
      <c r="C1269" s="7"/>
      <c r="D1269" s="7"/>
      <c r="E1269" s="7"/>
      <c r="F1269" s="7"/>
      <c r="G1269" s="7"/>
      <c r="H1269" s="7"/>
      <c r="I1269" s="9"/>
      <c r="J1269" s="9"/>
      <c r="K1269" s="7"/>
      <c r="L1269" s="7"/>
      <c r="M1269" s="7"/>
      <c r="N1269" s="7"/>
      <c r="O1269" s="7"/>
      <c r="P1269" s="7"/>
      <c r="Q1269" s="7"/>
      <c r="R1269" s="7"/>
      <c r="S1269" s="7"/>
    </row>
    <row r="1270" spans="1:19" x14ac:dyDescent="0.2">
      <c r="A1270" s="11"/>
      <c r="B1270" s="10"/>
      <c r="C1270" s="7"/>
      <c r="D1270" s="7"/>
      <c r="E1270" s="7"/>
      <c r="F1270" s="7"/>
      <c r="G1270" s="7"/>
      <c r="H1270" s="7"/>
      <c r="I1270" s="9"/>
      <c r="J1270" s="9"/>
      <c r="K1270" s="7"/>
      <c r="L1270" s="7"/>
      <c r="M1270" s="7"/>
      <c r="N1270" s="7"/>
      <c r="O1270" s="7"/>
      <c r="P1270" s="7"/>
      <c r="Q1270" s="7"/>
      <c r="R1270" s="7"/>
      <c r="S1270" s="7"/>
    </row>
    <row r="1271" spans="1:19" x14ac:dyDescent="0.2">
      <c r="A1271" s="11"/>
      <c r="B1271" s="10"/>
      <c r="C1271" s="7"/>
      <c r="D1271" s="7"/>
      <c r="E1271" s="7"/>
      <c r="F1271" s="7"/>
      <c r="G1271" s="7"/>
      <c r="H1271" s="7"/>
      <c r="I1271" s="9"/>
      <c r="J1271" s="9"/>
      <c r="K1271" s="7"/>
      <c r="L1271" s="7"/>
      <c r="M1271" s="7"/>
      <c r="N1271" s="7"/>
      <c r="O1271" s="7"/>
      <c r="P1271" s="7"/>
      <c r="Q1271" s="7"/>
      <c r="R1271" s="7"/>
      <c r="S1271" s="7"/>
    </row>
    <row r="1272" spans="1:19" x14ac:dyDescent="0.2">
      <c r="A1272" s="11"/>
      <c r="B1272" s="10"/>
      <c r="C1272" s="7"/>
      <c r="D1272" s="7"/>
      <c r="E1272" s="7"/>
      <c r="F1272" s="7"/>
      <c r="G1272" s="7"/>
      <c r="H1272" s="7"/>
      <c r="I1272" s="9"/>
      <c r="J1272" s="9"/>
      <c r="K1272" s="7"/>
      <c r="L1272" s="7"/>
      <c r="M1272" s="7"/>
      <c r="N1272" s="7"/>
      <c r="O1272" s="7"/>
      <c r="P1272" s="7"/>
      <c r="Q1272" s="7"/>
      <c r="R1272" s="7"/>
      <c r="S1272" s="7"/>
    </row>
    <row r="1273" spans="1:19" x14ac:dyDescent="0.2">
      <c r="A1273" s="11"/>
      <c r="B1273" s="10"/>
      <c r="C1273" s="7"/>
      <c r="D1273" s="7"/>
      <c r="E1273" s="7"/>
      <c r="F1273" s="7"/>
      <c r="G1273" s="7"/>
      <c r="H1273" s="7"/>
      <c r="I1273" s="9"/>
      <c r="J1273" s="9"/>
      <c r="K1273" s="7"/>
      <c r="L1273" s="7"/>
      <c r="M1273" s="7"/>
      <c r="N1273" s="7"/>
      <c r="O1273" s="7"/>
      <c r="P1273" s="7"/>
      <c r="Q1273" s="7"/>
      <c r="R1273" s="7"/>
      <c r="S1273" s="7"/>
    </row>
    <row r="1274" spans="1:19" x14ac:dyDescent="0.2">
      <c r="A1274" s="11"/>
      <c r="B1274" s="10"/>
      <c r="C1274" s="7"/>
      <c r="D1274" s="7"/>
      <c r="E1274" s="7"/>
      <c r="F1274" s="7"/>
      <c r="G1274" s="7"/>
      <c r="H1274" s="7"/>
      <c r="I1274" s="9"/>
      <c r="J1274" s="9"/>
      <c r="K1274" s="7"/>
      <c r="L1274" s="7"/>
      <c r="M1274" s="7"/>
      <c r="N1274" s="7"/>
      <c r="O1274" s="7"/>
      <c r="P1274" s="7"/>
      <c r="Q1274" s="7"/>
      <c r="R1274" s="7"/>
      <c r="S1274" s="7"/>
    </row>
    <row r="1275" spans="1:19" x14ac:dyDescent="0.2">
      <c r="A1275" s="11"/>
      <c r="B1275" s="10"/>
      <c r="C1275" s="7"/>
      <c r="D1275" s="7"/>
      <c r="E1275" s="7"/>
      <c r="F1275" s="7"/>
      <c r="G1275" s="7"/>
      <c r="H1275" s="7"/>
      <c r="I1275" s="9"/>
      <c r="J1275" s="9"/>
      <c r="K1275" s="7"/>
      <c r="L1275" s="7"/>
      <c r="M1275" s="7"/>
      <c r="N1275" s="7"/>
      <c r="O1275" s="7"/>
      <c r="P1275" s="7"/>
      <c r="Q1275" s="7"/>
      <c r="R1275" s="7"/>
      <c r="S1275" s="7"/>
    </row>
    <row r="1276" spans="1:19" x14ac:dyDescent="0.2">
      <c r="A1276" s="11"/>
      <c r="B1276" s="10"/>
      <c r="C1276" s="7"/>
      <c r="D1276" s="7"/>
      <c r="E1276" s="7"/>
      <c r="F1276" s="7"/>
      <c r="G1276" s="7"/>
      <c r="H1276" s="7"/>
      <c r="I1276" s="9"/>
      <c r="J1276" s="9"/>
      <c r="K1276" s="7"/>
      <c r="L1276" s="7"/>
      <c r="M1276" s="7"/>
      <c r="N1276" s="7"/>
      <c r="O1276" s="7"/>
      <c r="P1276" s="7"/>
      <c r="Q1276" s="7"/>
      <c r="R1276" s="7"/>
      <c r="S1276" s="7"/>
    </row>
    <row r="1277" spans="1:19" x14ac:dyDescent="0.2">
      <c r="A1277" s="11"/>
      <c r="B1277" s="10"/>
      <c r="C1277" s="7"/>
      <c r="D1277" s="7"/>
      <c r="E1277" s="7"/>
      <c r="F1277" s="7"/>
      <c r="G1277" s="7"/>
      <c r="H1277" s="7"/>
      <c r="I1277" s="9"/>
      <c r="J1277" s="9"/>
      <c r="K1277" s="7"/>
      <c r="L1277" s="7"/>
      <c r="M1277" s="7"/>
      <c r="N1277" s="7"/>
      <c r="O1277" s="7"/>
      <c r="P1277" s="7"/>
      <c r="Q1277" s="7"/>
      <c r="R1277" s="7"/>
      <c r="S1277" s="7"/>
    </row>
    <row r="1278" spans="1:19" x14ac:dyDescent="0.2">
      <c r="A1278" s="11"/>
      <c r="B1278" s="10"/>
      <c r="C1278" s="7"/>
      <c r="D1278" s="7"/>
      <c r="E1278" s="7"/>
      <c r="F1278" s="7"/>
      <c r="G1278" s="7"/>
      <c r="H1278" s="7"/>
      <c r="I1278" s="9"/>
      <c r="J1278" s="9"/>
      <c r="K1278" s="7"/>
      <c r="L1278" s="7"/>
      <c r="M1278" s="7"/>
      <c r="N1278" s="7"/>
      <c r="O1278" s="7"/>
      <c r="P1278" s="7"/>
      <c r="Q1278" s="7"/>
      <c r="R1278" s="7"/>
      <c r="S1278" s="7"/>
    </row>
    <row r="1279" spans="1:19" x14ac:dyDescent="0.2">
      <c r="A1279" s="11"/>
      <c r="B1279" s="10"/>
      <c r="C1279" s="7"/>
      <c r="D1279" s="7"/>
      <c r="E1279" s="7"/>
      <c r="F1279" s="7"/>
      <c r="G1279" s="7"/>
      <c r="H1279" s="7"/>
      <c r="I1279" s="9"/>
      <c r="J1279" s="9"/>
      <c r="K1279" s="7"/>
      <c r="L1279" s="7"/>
      <c r="M1279" s="7"/>
      <c r="N1279" s="7"/>
      <c r="O1279" s="7"/>
      <c r="P1279" s="7"/>
      <c r="Q1279" s="7"/>
      <c r="R1279" s="7"/>
      <c r="S1279" s="7"/>
    </row>
    <row r="1280" spans="1:19" x14ac:dyDescent="0.2">
      <c r="A1280" s="11"/>
      <c r="B1280" s="10"/>
      <c r="C1280" s="7"/>
      <c r="D1280" s="7"/>
      <c r="E1280" s="7"/>
      <c r="F1280" s="7"/>
      <c r="G1280" s="7"/>
      <c r="H1280" s="7"/>
      <c r="I1280" s="9"/>
      <c r="J1280" s="9"/>
      <c r="K1280" s="7"/>
      <c r="L1280" s="7"/>
      <c r="M1280" s="7"/>
      <c r="N1280" s="7"/>
      <c r="O1280" s="7"/>
      <c r="P1280" s="7"/>
      <c r="Q1280" s="7"/>
      <c r="R1280" s="7"/>
      <c r="S1280" s="7"/>
    </row>
    <row r="1281" spans="1:19" x14ac:dyDescent="0.2">
      <c r="A1281" s="11"/>
      <c r="B1281" s="10"/>
      <c r="C1281" s="7"/>
      <c r="D1281" s="7"/>
      <c r="E1281" s="7"/>
      <c r="F1281" s="7"/>
      <c r="G1281" s="7"/>
      <c r="H1281" s="7"/>
      <c r="I1281" s="9"/>
      <c r="J1281" s="9"/>
      <c r="K1281" s="7"/>
      <c r="L1281" s="7"/>
      <c r="M1281" s="7"/>
      <c r="N1281" s="7"/>
      <c r="O1281" s="7"/>
      <c r="P1281" s="7"/>
      <c r="Q1281" s="7"/>
      <c r="R1281" s="7"/>
      <c r="S1281" s="7"/>
    </row>
    <row r="1282" spans="1:19" x14ac:dyDescent="0.2">
      <c r="A1282" s="11"/>
      <c r="B1282" s="10"/>
      <c r="C1282" s="7"/>
      <c r="D1282" s="7"/>
      <c r="E1282" s="7"/>
      <c r="F1282" s="7"/>
      <c r="G1282" s="7"/>
      <c r="H1282" s="7"/>
      <c r="I1282" s="9"/>
      <c r="J1282" s="9"/>
      <c r="K1282" s="7"/>
      <c r="L1282" s="7"/>
      <c r="M1282" s="7"/>
      <c r="N1282" s="7"/>
      <c r="O1282" s="7"/>
      <c r="P1282" s="7"/>
      <c r="Q1282" s="7"/>
      <c r="R1282" s="7"/>
      <c r="S1282" s="7"/>
    </row>
    <row r="1283" spans="1:19" x14ac:dyDescent="0.2">
      <c r="A1283" s="11"/>
      <c r="B1283" s="10"/>
      <c r="C1283" s="7"/>
      <c r="D1283" s="7"/>
      <c r="E1283" s="7"/>
      <c r="F1283" s="7"/>
      <c r="G1283" s="7"/>
      <c r="H1283" s="7"/>
      <c r="I1283" s="9"/>
      <c r="J1283" s="9"/>
      <c r="K1283" s="7"/>
      <c r="L1283" s="7"/>
      <c r="M1283" s="7"/>
      <c r="N1283" s="7"/>
      <c r="O1283" s="7"/>
      <c r="P1283" s="7"/>
      <c r="Q1283" s="7"/>
      <c r="R1283" s="7"/>
      <c r="S1283" s="7"/>
    </row>
    <row r="1284" spans="1:19" x14ac:dyDescent="0.2">
      <c r="A1284" s="11"/>
      <c r="B1284" s="10"/>
      <c r="C1284" s="7"/>
      <c r="D1284" s="7"/>
      <c r="E1284" s="7"/>
      <c r="F1284" s="7"/>
      <c r="G1284" s="7"/>
      <c r="H1284" s="7"/>
      <c r="I1284" s="9"/>
      <c r="J1284" s="9"/>
      <c r="K1284" s="7"/>
      <c r="L1284" s="7"/>
      <c r="M1284" s="7"/>
      <c r="N1284" s="7"/>
      <c r="O1284" s="7"/>
      <c r="P1284" s="7"/>
      <c r="Q1284" s="7"/>
      <c r="R1284" s="7"/>
      <c r="S1284" s="7"/>
    </row>
    <row r="1285" spans="1:19" x14ac:dyDescent="0.2">
      <c r="A1285" s="11"/>
      <c r="B1285" s="10"/>
      <c r="C1285" s="7"/>
      <c r="D1285" s="7"/>
      <c r="E1285" s="7"/>
      <c r="F1285" s="7"/>
      <c r="G1285" s="7"/>
      <c r="H1285" s="7"/>
      <c r="I1285" s="9"/>
      <c r="J1285" s="9"/>
      <c r="K1285" s="7"/>
      <c r="L1285" s="7"/>
      <c r="M1285" s="7"/>
      <c r="N1285" s="7"/>
      <c r="O1285" s="7"/>
      <c r="P1285" s="7"/>
      <c r="Q1285" s="7"/>
      <c r="R1285" s="7"/>
      <c r="S1285" s="7"/>
    </row>
    <row r="1286" spans="1:19" x14ac:dyDescent="0.2">
      <c r="A1286" s="11"/>
      <c r="B1286" s="10"/>
      <c r="C1286" s="7"/>
      <c r="D1286" s="7"/>
      <c r="E1286" s="7"/>
      <c r="F1286" s="7"/>
      <c r="G1286" s="7"/>
      <c r="H1286" s="7"/>
      <c r="I1286" s="9"/>
      <c r="J1286" s="9"/>
      <c r="K1286" s="7"/>
      <c r="L1286" s="7"/>
      <c r="M1286" s="7"/>
      <c r="N1286" s="7"/>
      <c r="O1286" s="7"/>
      <c r="P1286" s="7"/>
      <c r="Q1286" s="7"/>
      <c r="R1286" s="7"/>
      <c r="S1286" s="7"/>
    </row>
    <row r="1287" spans="1:19" x14ac:dyDescent="0.2">
      <c r="A1287" s="11"/>
      <c r="B1287" s="10"/>
      <c r="C1287" s="7"/>
      <c r="D1287" s="7"/>
      <c r="E1287" s="7"/>
      <c r="F1287" s="7"/>
      <c r="G1287" s="7"/>
      <c r="H1287" s="7"/>
      <c r="I1287" s="9"/>
      <c r="J1287" s="9"/>
      <c r="K1287" s="7"/>
      <c r="L1287" s="7"/>
      <c r="M1287" s="7"/>
      <c r="N1287" s="7"/>
      <c r="O1287" s="7"/>
      <c r="P1287" s="7"/>
      <c r="Q1287" s="7"/>
      <c r="R1287" s="7"/>
      <c r="S1287" s="7"/>
    </row>
    <row r="1288" spans="1:19" x14ac:dyDescent="0.2">
      <c r="A1288" s="11"/>
      <c r="B1288" s="10"/>
      <c r="C1288" s="7"/>
      <c r="D1288" s="7"/>
      <c r="E1288" s="7"/>
      <c r="F1288" s="7"/>
      <c r="G1288" s="7"/>
      <c r="H1288" s="7"/>
      <c r="I1288" s="9"/>
      <c r="J1288" s="9"/>
      <c r="K1288" s="7"/>
      <c r="L1288" s="7"/>
      <c r="M1288" s="7"/>
      <c r="N1288" s="7"/>
      <c r="O1288" s="7"/>
      <c r="P1288" s="7"/>
      <c r="Q1288" s="7"/>
      <c r="R1288" s="7"/>
      <c r="S1288" s="7"/>
    </row>
    <row r="1289" spans="1:19" x14ac:dyDescent="0.2">
      <c r="A1289" s="11"/>
      <c r="B1289" s="10"/>
      <c r="C1289" s="7"/>
      <c r="D1289" s="7"/>
      <c r="E1289" s="7"/>
      <c r="F1289" s="7"/>
      <c r="G1289" s="7"/>
      <c r="H1289" s="7"/>
      <c r="I1289" s="9"/>
      <c r="J1289" s="9"/>
      <c r="K1289" s="7"/>
      <c r="L1289" s="7"/>
      <c r="M1289" s="7"/>
      <c r="N1289" s="7"/>
      <c r="O1289" s="7"/>
      <c r="P1289" s="7"/>
      <c r="Q1289" s="7"/>
      <c r="R1289" s="7"/>
      <c r="S1289" s="7"/>
    </row>
    <row r="1290" spans="1:19" x14ac:dyDescent="0.2">
      <c r="A1290" s="11"/>
      <c r="B1290" s="10"/>
      <c r="C1290" s="7"/>
      <c r="D1290" s="7"/>
      <c r="E1290" s="7"/>
      <c r="F1290" s="7"/>
      <c r="G1290" s="7"/>
      <c r="H1290" s="7"/>
      <c r="I1290" s="9"/>
      <c r="J1290" s="9"/>
      <c r="K1290" s="7"/>
      <c r="L1290" s="7"/>
      <c r="M1290" s="7"/>
      <c r="N1290" s="7"/>
      <c r="O1290" s="7"/>
      <c r="P1290" s="7"/>
      <c r="Q1290" s="7"/>
      <c r="R1290" s="7"/>
      <c r="S1290" s="7"/>
    </row>
    <row r="1291" spans="1:19" x14ac:dyDescent="0.2">
      <c r="A1291" s="11"/>
      <c r="B1291" s="10"/>
      <c r="C1291" s="7"/>
      <c r="D1291" s="7"/>
      <c r="E1291" s="7"/>
      <c r="F1291" s="7"/>
      <c r="G1291" s="7"/>
      <c r="H1291" s="7"/>
      <c r="I1291" s="9"/>
      <c r="J1291" s="9"/>
      <c r="K1291" s="7"/>
      <c r="L1291" s="7"/>
      <c r="M1291" s="7"/>
      <c r="N1291" s="7"/>
      <c r="O1291" s="7"/>
      <c r="P1291" s="7"/>
      <c r="Q1291" s="7"/>
      <c r="R1291" s="7"/>
      <c r="S1291" s="7"/>
    </row>
    <row r="1292" spans="1:19" x14ac:dyDescent="0.2">
      <c r="A1292" s="11"/>
      <c r="B1292" s="10"/>
      <c r="C1292" s="7"/>
      <c r="D1292" s="7"/>
      <c r="E1292" s="7"/>
      <c r="F1292" s="7"/>
      <c r="G1292" s="7"/>
      <c r="H1292" s="7"/>
      <c r="I1292" s="9"/>
      <c r="J1292" s="9"/>
      <c r="K1292" s="7"/>
      <c r="L1292" s="7"/>
      <c r="M1292" s="7"/>
      <c r="N1292" s="7"/>
      <c r="O1292" s="7"/>
      <c r="P1292" s="7"/>
      <c r="Q1292" s="7"/>
      <c r="R1292" s="7"/>
      <c r="S1292" s="7"/>
    </row>
    <row r="1293" spans="1:19" x14ac:dyDescent="0.2">
      <c r="A1293" s="11"/>
      <c r="B1293" s="10"/>
      <c r="C1293" s="7"/>
      <c r="D1293" s="7"/>
      <c r="E1293" s="7"/>
      <c r="F1293" s="7"/>
      <c r="G1293" s="7"/>
      <c r="H1293" s="7"/>
      <c r="I1293" s="9"/>
      <c r="J1293" s="9"/>
      <c r="K1293" s="7"/>
      <c r="L1293" s="7"/>
      <c r="M1293" s="7"/>
      <c r="N1293" s="7"/>
      <c r="O1293" s="7"/>
      <c r="P1293" s="7"/>
      <c r="Q1293" s="7"/>
      <c r="R1293" s="7"/>
      <c r="S1293" s="7"/>
    </row>
    <row r="1294" spans="1:19" x14ac:dyDescent="0.2">
      <c r="A1294" s="11"/>
      <c r="B1294" s="10"/>
      <c r="C1294" s="7"/>
      <c r="D1294" s="7"/>
      <c r="E1294" s="7"/>
      <c r="F1294" s="7"/>
      <c r="G1294" s="7"/>
      <c r="H1294" s="7"/>
      <c r="I1294" s="9"/>
      <c r="J1294" s="9"/>
      <c r="K1294" s="7"/>
      <c r="L1294" s="7"/>
      <c r="M1294" s="7"/>
      <c r="N1294" s="7"/>
      <c r="O1294" s="7"/>
      <c r="P1294" s="7"/>
      <c r="Q1294" s="7"/>
      <c r="R1294" s="7"/>
      <c r="S1294" s="7"/>
    </row>
    <row r="1295" spans="1:19" x14ac:dyDescent="0.2">
      <c r="A1295" s="11"/>
      <c r="B1295" s="10"/>
      <c r="C1295" s="7"/>
      <c r="D1295" s="7"/>
      <c r="E1295" s="7"/>
      <c r="F1295" s="7"/>
      <c r="G1295" s="7"/>
      <c r="H1295" s="7"/>
      <c r="I1295" s="9"/>
      <c r="J1295" s="9"/>
      <c r="K1295" s="7"/>
      <c r="L1295" s="7"/>
      <c r="M1295" s="7"/>
      <c r="N1295" s="7"/>
      <c r="O1295" s="7"/>
      <c r="P1295" s="7"/>
      <c r="Q1295" s="7"/>
      <c r="R1295" s="7"/>
      <c r="S1295" s="7"/>
    </row>
    <row r="1296" spans="1:19" x14ac:dyDescent="0.2">
      <c r="A1296" s="11"/>
      <c r="B1296" s="10"/>
      <c r="C1296" s="7"/>
      <c r="D1296" s="7"/>
      <c r="E1296" s="7"/>
      <c r="F1296" s="7"/>
      <c r="G1296" s="7"/>
      <c r="H1296" s="7"/>
      <c r="I1296" s="9"/>
      <c r="J1296" s="9"/>
      <c r="K1296" s="7"/>
      <c r="L1296" s="7"/>
      <c r="M1296" s="7"/>
      <c r="N1296" s="7"/>
      <c r="O1296" s="7"/>
      <c r="P1296" s="7"/>
      <c r="Q1296" s="7"/>
      <c r="R1296" s="7"/>
      <c r="S1296" s="7"/>
    </row>
    <row r="1297" spans="1:19" x14ac:dyDescent="0.2">
      <c r="A1297" s="11"/>
      <c r="B1297" s="10"/>
      <c r="C1297" s="7"/>
      <c r="D1297" s="7"/>
      <c r="E1297" s="7"/>
      <c r="F1297" s="7"/>
      <c r="G1297" s="7"/>
      <c r="H1297" s="7"/>
      <c r="I1297" s="9"/>
      <c r="J1297" s="9"/>
      <c r="K1297" s="7"/>
      <c r="L1297" s="7"/>
      <c r="M1297" s="7"/>
      <c r="N1297" s="7"/>
      <c r="O1297" s="7"/>
      <c r="P1297" s="7"/>
      <c r="Q1297" s="7"/>
      <c r="R1297" s="7"/>
      <c r="S1297" s="7"/>
    </row>
    <row r="1298" spans="1:19" x14ac:dyDescent="0.2">
      <c r="A1298" s="11"/>
      <c r="B1298" s="10"/>
      <c r="C1298" s="7"/>
      <c r="D1298" s="7"/>
      <c r="E1298" s="7"/>
      <c r="F1298" s="7"/>
      <c r="G1298" s="7"/>
      <c r="H1298" s="7"/>
      <c r="I1298" s="9"/>
      <c r="J1298" s="9"/>
      <c r="K1298" s="7"/>
      <c r="L1298" s="7"/>
      <c r="M1298" s="7"/>
      <c r="N1298" s="7"/>
      <c r="O1298" s="7"/>
      <c r="P1298" s="7"/>
      <c r="Q1298" s="7"/>
      <c r="R1298" s="7"/>
      <c r="S1298" s="7"/>
    </row>
    <row r="1299" spans="1:19" x14ac:dyDescent="0.2">
      <c r="A1299" s="11"/>
      <c r="B1299" s="10"/>
      <c r="C1299" s="7"/>
      <c r="D1299" s="7"/>
      <c r="E1299" s="7"/>
      <c r="F1299" s="7"/>
      <c r="G1299" s="7"/>
      <c r="H1299" s="7"/>
      <c r="I1299" s="9"/>
      <c r="J1299" s="9"/>
      <c r="K1299" s="7"/>
      <c r="L1299" s="7"/>
      <c r="M1299" s="7"/>
      <c r="N1299" s="7"/>
      <c r="O1299" s="7"/>
      <c r="P1299" s="7"/>
      <c r="Q1299" s="7"/>
      <c r="R1299" s="7"/>
      <c r="S1299" s="7"/>
    </row>
    <row r="1300" spans="1:19" x14ac:dyDescent="0.2">
      <c r="A1300" s="11"/>
      <c r="B1300" s="10"/>
      <c r="C1300" s="7"/>
      <c r="D1300" s="7"/>
      <c r="E1300" s="7"/>
      <c r="F1300" s="7"/>
      <c r="G1300" s="7"/>
      <c r="H1300" s="7"/>
      <c r="I1300" s="9"/>
      <c r="J1300" s="9"/>
      <c r="K1300" s="7"/>
      <c r="L1300" s="7"/>
      <c r="M1300" s="7"/>
      <c r="N1300" s="7"/>
      <c r="O1300" s="7"/>
      <c r="P1300" s="7"/>
      <c r="Q1300" s="7"/>
      <c r="R1300" s="7"/>
      <c r="S1300" s="7"/>
    </row>
    <row r="1301" spans="1:19" x14ac:dyDescent="0.2">
      <c r="A1301" s="11"/>
      <c r="B1301" s="10"/>
      <c r="C1301" s="7"/>
      <c r="D1301" s="7"/>
      <c r="E1301" s="7"/>
      <c r="F1301" s="7"/>
      <c r="G1301" s="7"/>
      <c r="H1301" s="7"/>
      <c r="I1301" s="9"/>
      <c r="J1301" s="9"/>
      <c r="K1301" s="7"/>
      <c r="L1301" s="7"/>
      <c r="M1301" s="7"/>
      <c r="N1301" s="7"/>
      <c r="O1301" s="7"/>
      <c r="P1301" s="7"/>
      <c r="Q1301" s="7"/>
      <c r="R1301" s="7"/>
      <c r="S1301" s="7"/>
    </row>
    <row r="1302" spans="1:19" x14ac:dyDescent="0.2">
      <c r="A1302" s="11"/>
      <c r="B1302" s="10"/>
      <c r="C1302" s="7"/>
      <c r="D1302" s="7"/>
      <c r="E1302" s="7"/>
      <c r="F1302" s="7"/>
      <c r="G1302" s="7"/>
      <c r="H1302" s="7"/>
      <c r="I1302" s="9"/>
      <c r="J1302" s="9"/>
      <c r="K1302" s="7"/>
      <c r="L1302" s="7"/>
      <c r="M1302" s="7"/>
      <c r="N1302" s="7"/>
      <c r="O1302" s="7"/>
      <c r="P1302" s="7"/>
      <c r="Q1302" s="7"/>
      <c r="R1302" s="7"/>
      <c r="S1302" s="7"/>
    </row>
    <row r="1303" spans="1:19" x14ac:dyDescent="0.2">
      <c r="A1303" s="11"/>
      <c r="B1303" s="10"/>
      <c r="C1303" s="7"/>
      <c r="D1303" s="7"/>
      <c r="E1303" s="7"/>
      <c r="F1303" s="7"/>
      <c r="G1303" s="7"/>
      <c r="H1303" s="7"/>
      <c r="I1303" s="9"/>
      <c r="J1303" s="9"/>
      <c r="K1303" s="7"/>
      <c r="L1303" s="7"/>
      <c r="M1303" s="7"/>
      <c r="N1303" s="7"/>
      <c r="O1303" s="7"/>
      <c r="P1303" s="7"/>
      <c r="Q1303" s="7"/>
      <c r="R1303" s="7"/>
      <c r="S1303" s="7"/>
    </row>
    <row r="1304" spans="1:19" x14ac:dyDescent="0.2">
      <c r="A1304" s="11"/>
      <c r="B1304" s="10"/>
      <c r="C1304" s="7"/>
      <c r="D1304" s="7"/>
      <c r="E1304" s="7"/>
      <c r="F1304" s="7"/>
      <c r="G1304" s="7"/>
      <c r="H1304" s="7"/>
      <c r="I1304" s="9"/>
      <c r="J1304" s="9"/>
      <c r="K1304" s="7"/>
      <c r="L1304" s="7"/>
      <c r="M1304" s="7"/>
      <c r="N1304" s="7"/>
      <c r="O1304" s="7"/>
      <c r="P1304" s="7"/>
      <c r="Q1304" s="7"/>
      <c r="R1304" s="7"/>
      <c r="S1304" s="7"/>
    </row>
    <row r="1305" spans="1:19" x14ac:dyDescent="0.2">
      <c r="A1305" s="11"/>
      <c r="B1305" s="10"/>
      <c r="C1305" s="7"/>
      <c r="D1305" s="7"/>
      <c r="E1305" s="7"/>
      <c r="F1305" s="7"/>
      <c r="G1305" s="7"/>
      <c r="H1305" s="7"/>
      <c r="I1305" s="9"/>
      <c r="J1305" s="9"/>
      <c r="K1305" s="7"/>
      <c r="L1305" s="7"/>
      <c r="M1305" s="7"/>
      <c r="N1305" s="7"/>
      <c r="O1305" s="7"/>
      <c r="P1305" s="7"/>
      <c r="Q1305" s="7"/>
      <c r="R1305" s="7"/>
      <c r="S1305" s="7"/>
    </row>
    <row r="1306" spans="1:19" x14ac:dyDescent="0.2">
      <c r="A1306" s="11"/>
      <c r="B1306" s="10"/>
      <c r="C1306" s="7"/>
      <c r="D1306" s="7"/>
      <c r="E1306" s="7"/>
      <c r="F1306" s="7"/>
      <c r="G1306" s="7"/>
      <c r="H1306" s="7"/>
      <c r="I1306" s="9"/>
      <c r="J1306" s="9"/>
      <c r="K1306" s="7"/>
      <c r="L1306" s="7"/>
      <c r="M1306" s="7"/>
      <c r="N1306" s="7"/>
      <c r="O1306" s="7"/>
      <c r="P1306" s="7"/>
      <c r="Q1306" s="7"/>
      <c r="R1306" s="7"/>
      <c r="S1306" s="7"/>
    </row>
    <row r="1307" spans="1:19" x14ac:dyDescent="0.2">
      <c r="A1307" s="11"/>
      <c r="B1307" s="10"/>
      <c r="C1307" s="7"/>
      <c r="D1307" s="7"/>
      <c r="E1307" s="7"/>
      <c r="F1307" s="7"/>
      <c r="G1307" s="7"/>
      <c r="H1307" s="7"/>
      <c r="I1307" s="9"/>
      <c r="J1307" s="9"/>
      <c r="K1307" s="7"/>
      <c r="L1307" s="7"/>
      <c r="M1307" s="7"/>
      <c r="N1307" s="7"/>
      <c r="O1307" s="7"/>
      <c r="P1307" s="7"/>
      <c r="Q1307" s="7"/>
      <c r="R1307" s="7"/>
      <c r="S1307" s="7"/>
    </row>
    <row r="1308" spans="1:19" x14ac:dyDescent="0.2">
      <c r="A1308" s="11"/>
      <c r="B1308" s="10"/>
      <c r="C1308" s="7"/>
      <c r="D1308" s="7"/>
      <c r="E1308" s="7"/>
      <c r="F1308" s="7"/>
      <c r="G1308" s="7"/>
      <c r="H1308" s="7"/>
      <c r="I1308" s="9"/>
      <c r="J1308" s="9"/>
      <c r="K1308" s="7"/>
      <c r="L1308" s="7"/>
      <c r="M1308" s="7"/>
      <c r="N1308" s="7"/>
      <c r="O1308" s="7"/>
      <c r="P1308" s="7"/>
      <c r="Q1308" s="7"/>
      <c r="R1308" s="7"/>
      <c r="S1308" s="7"/>
    </row>
    <row r="1309" spans="1:19" x14ac:dyDescent="0.2">
      <c r="A1309" s="11"/>
      <c r="B1309" s="10"/>
      <c r="C1309" s="7"/>
      <c r="D1309" s="7"/>
      <c r="E1309" s="7"/>
      <c r="F1309" s="7"/>
      <c r="G1309" s="7"/>
      <c r="H1309" s="7"/>
      <c r="I1309" s="9"/>
      <c r="J1309" s="9"/>
      <c r="K1309" s="7"/>
      <c r="L1309" s="7"/>
      <c r="M1309" s="7"/>
      <c r="N1309" s="7"/>
      <c r="O1309" s="7"/>
      <c r="P1309" s="7"/>
      <c r="Q1309" s="7"/>
      <c r="R1309" s="7"/>
      <c r="S1309" s="7"/>
    </row>
    <row r="1310" spans="1:19" x14ac:dyDescent="0.2">
      <c r="A1310" s="11"/>
      <c r="B1310" s="10"/>
      <c r="C1310" s="7"/>
      <c r="D1310" s="7"/>
      <c r="E1310" s="7"/>
      <c r="F1310" s="7"/>
      <c r="G1310" s="7"/>
      <c r="H1310" s="7"/>
      <c r="I1310" s="9"/>
      <c r="J1310" s="9"/>
      <c r="K1310" s="7"/>
      <c r="L1310" s="7"/>
      <c r="M1310" s="7"/>
      <c r="N1310" s="7"/>
      <c r="O1310" s="7"/>
      <c r="P1310" s="7"/>
      <c r="Q1310" s="7"/>
      <c r="R1310" s="7"/>
      <c r="S1310" s="7"/>
    </row>
    <row r="1311" spans="1:19" x14ac:dyDescent="0.2">
      <c r="A1311" s="11"/>
      <c r="B1311" s="10"/>
      <c r="C1311" s="7"/>
      <c r="D1311" s="7"/>
      <c r="E1311" s="7"/>
      <c r="F1311" s="7"/>
      <c r="G1311" s="7"/>
      <c r="H1311" s="7"/>
      <c r="I1311" s="9"/>
      <c r="J1311" s="9"/>
      <c r="K1311" s="7"/>
      <c r="L1311" s="7"/>
      <c r="M1311" s="7"/>
      <c r="N1311" s="7"/>
      <c r="O1311" s="7"/>
      <c r="P1311" s="7"/>
      <c r="Q1311" s="7"/>
      <c r="R1311" s="7"/>
      <c r="S1311" s="7"/>
    </row>
    <row r="1312" spans="1:19" x14ac:dyDescent="0.2">
      <c r="A1312" s="11"/>
      <c r="B1312" s="10"/>
      <c r="C1312" s="7"/>
      <c r="D1312" s="7"/>
      <c r="E1312" s="7"/>
      <c r="F1312" s="7"/>
      <c r="G1312" s="7"/>
      <c r="H1312" s="7"/>
      <c r="I1312" s="9"/>
      <c r="J1312" s="9"/>
      <c r="K1312" s="7"/>
      <c r="L1312" s="7"/>
      <c r="M1312" s="7"/>
      <c r="N1312" s="7"/>
      <c r="O1312" s="7"/>
      <c r="P1312" s="7"/>
      <c r="Q1312" s="7"/>
      <c r="R1312" s="7"/>
      <c r="S1312" s="7"/>
    </row>
    <row r="1313" spans="1:19" x14ac:dyDescent="0.2">
      <c r="A1313" s="11"/>
      <c r="B1313" s="10"/>
      <c r="C1313" s="7"/>
      <c r="D1313" s="7"/>
      <c r="E1313" s="7"/>
      <c r="F1313" s="7"/>
      <c r="G1313" s="7"/>
      <c r="H1313" s="7"/>
      <c r="I1313" s="9"/>
      <c r="J1313" s="9"/>
      <c r="K1313" s="7"/>
      <c r="L1313" s="7"/>
      <c r="M1313" s="7"/>
      <c r="N1313" s="7"/>
      <c r="O1313" s="7"/>
      <c r="P1313" s="7"/>
      <c r="Q1313" s="7"/>
      <c r="R1313" s="7"/>
      <c r="S1313" s="7"/>
    </row>
    <row r="1314" spans="1:19" x14ac:dyDescent="0.2">
      <c r="A1314" s="11"/>
      <c r="B1314" s="10"/>
      <c r="C1314" s="7"/>
      <c r="D1314" s="7"/>
      <c r="E1314" s="7"/>
      <c r="F1314" s="7"/>
      <c r="G1314" s="7"/>
      <c r="H1314" s="7"/>
      <c r="I1314" s="9"/>
      <c r="J1314" s="9"/>
      <c r="K1314" s="7"/>
      <c r="L1314" s="7"/>
      <c r="M1314" s="7"/>
      <c r="N1314" s="7"/>
      <c r="O1314" s="7"/>
      <c r="P1314" s="7"/>
      <c r="Q1314" s="7"/>
      <c r="R1314" s="7"/>
      <c r="S1314" s="7"/>
    </row>
    <row r="1315" spans="1:19" x14ac:dyDescent="0.2">
      <c r="A1315" s="11"/>
      <c r="B1315" s="10"/>
      <c r="C1315" s="7"/>
      <c r="D1315" s="7"/>
      <c r="E1315" s="7"/>
      <c r="F1315" s="7"/>
      <c r="G1315" s="7"/>
      <c r="H1315" s="7"/>
      <c r="I1315" s="9"/>
      <c r="J1315" s="9"/>
      <c r="K1315" s="7"/>
      <c r="L1315" s="7"/>
      <c r="M1315" s="7"/>
      <c r="N1315" s="7"/>
      <c r="O1315" s="7"/>
      <c r="P1315" s="7"/>
      <c r="Q1315" s="7"/>
      <c r="R1315" s="7"/>
      <c r="S1315" s="7"/>
    </row>
    <row r="1316" spans="1:19" x14ac:dyDescent="0.2">
      <c r="A1316" s="11"/>
      <c r="B1316" s="10"/>
      <c r="C1316" s="7"/>
      <c r="D1316" s="7"/>
      <c r="E1316" s="7"/>
      <c r="F1316" s="7"/>
      <c r="G1316" s="7"/>
      <c r="H1316" s="7"/>
      <c r="I1316" s="9"/>
      <c r="J1316" s="9"/>
      <c r="K1316" s="7"/>
      <c r="L1316" s="7"/>
      <c r="M1316" s="7"/>
      <c r="N1316" s="7"/>
      <c r="O1316" s="7"/>
      <c r="P1316" s="7"/>
      <c r="Q1316" s="7"/>
      <c r="R1316" s="7"/>
      <c r="S1316" s="7"/>
    </row>
    <row r="1317" spans="1:19" x14ac:dyDescent="0.2">
      <c r="A1317" s="11"/>
      <c r="B1317" s="10"/>
      <c r="C1317" s="7"/>
      <c r="D1317" s="7"/>
      <c r="E1317" s="7"/>
      <c r="F1317" s="7"/>
      <c r="G1317" s="7"/>
      <c r="H1317" s="7"/>
      <c r="I1317" s="9"/>
      <c r="J1317" s="9"/>
      <c r="K1317" s="7"/>
      <c r="L1317" s="7"/>
      <c r="M1317" s="7"/>
      <c r="N1317" s="7"/>
      <c r="O1317" s="7"/>
      <c r="P1317" s="7"/>
      <c r="Q1317" s="7"/>
      <c r="R1317" s="7"/>
      <c r="S1317" s="7"/>
    </row>
    <row r="1318" spans="1:19" x14ac:dyDescent="0.2">
      <c r="A1318" s="11"/>
      <c r="B1318" s="10"/>
      <c r="C1318" s="7"/>
      <c r="D1318" s="7"/>
      <c r="E1318" s="7"/>
      <c r="F1318" s="7"/>
      <c r="G1318" s="7"/>
      <c r="H1318" s="7"/>
      <c r="I1318" s="9"/>
      <c r="J1318" s="9"/>
      <c r="K1318" s="7"/>
      <c r="L1318" s="7"/>
      <c r="M1318" s="7"/>
      <c r="N1318" s="7"/>
      <c r="O1318" s="7"/>
      <c r="P1318" s="7"/>
      <c r="Q1318" s="7"/>
      <c r="R1318" s="7"/>
      <c r="S1318" s="7"/>
    </row>
    <row r="1319" spans="1:19" x14ac:dyDescent="0.2">
      <c r="A1319" s="11"/>
      <c r="B1319" s="10"/>
      <c r="C1319" s="7"/>
      <c r="D1319" s="7"/>
      <c r="E1319" s="7"/>
      <c r="F1319" s="7"/>
      <c r="G1319" s="7"/>
      <c r="H1319" s="7"/>
      <c r="I1319" s="9"/>
      <c r="J1319" s="9"/>
      <c r="K1319" s="7"/>
      <c r="L1319" s="7"/>
      <c r="M1319" s="7"/>
      <c r="N1319" s="7"/>
      <c r="O1319" s="7"/>
      <c r="P1319" s="7"/>
      <c r="Q1319" s="7"/>
      <c r="R1319" s="7"/>
      <c r="S1319" s="7"/>
    </row>
    <row r="1320" spans="1:19" x14ac:dyDescent="0.2">
      <c r="A1320" s="11"/>
      <c r="B1320" s="10"/>
      <c r="C1320" s="7"/>
      <c r="D1320" s="7"/>
      <c r="E1320" s="7"/>
      <c r="F1320" s="7"/>
      <c r="G1320" s="7"/>
      <c r="H1320" s="7"/>
      <c r="I1320" s="9"/>
      <c r="J1320" s="9"/>
      <c r="K1320" s="7"/>
      <c r="L1320" s="7"/>
      <c r="M1320" s="7"/>
      <c r="N1320" s="7"/>
      <c r="O1320" s="7"/>
      <c r="P1320" s="7"/>
      <c r="Q1320" s="7"/>
      <c r="R1320" s="7"/>
      <c r="S1320" s="7"/>
    </row>
    <row r="1321" spans="1:19" x14ac:dyDescent="0.2">
      <c r="A1321" s="11"/>
      <c r="B1321" s="10"/>
      <c r="C1321" s="7"/>
      <c r="D1321" s="7"/>
      <c r="E1321" s="7"/>
      <c r="F1321" s="7"/>
      <c r="G1321" s="7"/>
      <c r="H1321" s="7"/>
      <c r="I1321" s="9"/>
      <c r="J1321" s="9"/>
      <c r="K1321" s="7"/>
      <c r="L1321" s="7"/>
      <c r="M1321" s="7"/>
      <c r="N1321" s="7"/>
      <c r="O1321" s="7"/>
      <c r="P1321" s="7"/>
      <c r="Q1321" s="7"/>
      <c r="R1321" s="7"/>
      <c r="S1321" s="7"/>
    </row>
    <row r="1322" spans="1:19" x14ac:dyDescent="0.2">
      <c r="A1322" s="11"/>
      <c r="B1322" s="10"/>
      <c r="C1322" s="7"/>
      <c r="D1322" s="7"/>
      <c r="E1322" s="7"/>
      <c r="F1322" s="7"/>
      <c r="G1322" s="7"/>
      <c r="H1322" s="7"/>
      <c r="I1322" s="9"/>
      <c r="J1322" s="9"/>
      <c r="K1322" s="7"/>
      <c r="L1322" s="7"/>
      <c r="M1322" s="7"/>
      <c r="N1322" s="7"/>
      <c r="O1322" s="7"/>
      <c r="P1322" s="7"/>
      <c r="Q1322" s="7"/>
      <c r="R1322" s="7"/>
      <c r="S1322" s="7"/>
    </row>
    <row r="1323" spans="1:19" x14ac:dyDescent="0.2">
      <c r="A1323" s="11"/>
      <c r="B1323" s="10"/>
      <c r="C1323" s="7"/>
      <c r="D1323" s="7"/>
      <c r="E1323" s="7"/>
      <c r="F1323" s="7"/>
      <c r="G1323" s="7"/>
      <c r="H1323" s="7"/>
      <c r="I1323" s="9"/>
      <c r="J1323" s="9"/>
      <c r="K1323" s="7"/>
      <c r="L1323" s="7"/>
      <c r="M1323" s="7"/>
      <c r="N1323" s="7"/>
      <c r="O1323" s="7"/>
      <c r="P1323" s="7"/>
      <c r="Q1323" s="7"/>
      <c r="R1323" s="7"/>
      <c r="S1323" s="7"/>
    </row>
    <row r="1324" spans="1:19" x14ac:dyDescent="0.2">
      <c r="A1324" s="11"/>
      <c r="B1324" s="10"/>
      <c r="C1324" s="7"/>
      <c r="D1324" s="7"/>
      <c r="E1324" s="7"/>
      <c r="F1324" s="7"/>
      <c r="G1324" s="7"/>
      <c r="H1324" s="7"/>
      <c r="I1324" s="9"/>
      <c r="J1324" s="9"/>
      <c r="K1324" s="7"/>
      <c r="L1324" s="7"/>
      <c r="M1324" s="7"/>
      <c r="N1324" s="7"/>
      <c r="O1324" s="7"/>
      <c r="P1324" s="7"/>
      <c r="Q1324" s="7"/>
      <c r="R1324" s="7"/>
      <c r="S1324" s="7"/>
    </row>
    <row r="1325" spans="1:19" x14ac:dyDescent="0.2">
      <c r="A1325" s="11"/>
      <c r="B1325" s="10"/>
      <c r="C1325" s="7"/>
      <c r="D1325" s="7"/>
      <c r="E1325" s="7"/>
      <c r="F1325" s="7"/>
      <c r="G1325" s="7"/>
      <c r="H1325" s="7"/>
      <c r="I1325" s="9"/>
      <c r="J1325" s="9"/>
      <c r="K1325" s="7"/>
      <c r="L1325" s="7"/>
      <c r="M1325" s="7"/>
      <c r="N1325" s="7"/>
      <c r="O1325" s="7"/>
      <c r="P1325" s="7"/>
      <c r="Q1325" s="7"/>
      <c r="R1325" s="7"/>
      <c r="S1325" s="7"/>
    </row>
    <row r="1326" spans="1:19" x14ac:dyDescent="0.2">
      <c r="A1326" s="11"/>
      <c r="B1326" s="10"/>
      <c r="C1326" s="7"/>
      <c r="D1326" s="7"/>
      <c r="E1326" s="7"/>
      <c r="F1326" s="7"/>
      <c r="G1326" s="7"/>
      <c r="H1326" s="7"/>
      <c r="I1326" s="9"/>
      <c r="J1326" s="9"/>
      <c r="K1326" s="7"/>
      <c r="L1326" s="7"/>
      <c r="M1326" s="7"/>
      <c r="N1326" s="7"/>
      <c r="O1326" s="7"/>
      <c r="P1326" s="7"/>
      <c r="Q1326" s="7"/>
      <c r="R1326" s="7"/>
      <c r="S1326" s="7"/>
    </row>
    <row r="1327" spans="1:19" x14ac:dyDescent="0.2">
      <c r="A1327" s="11"/>
      <c r="B1327" s="10"/>
      <c r="C1327" s="7"/>
      <c r="D1327" s="7"/>
      <c r="E1327" s="7"/>
      <c r="F1327" s="7"/>
      <c r="G1327" s="7"/>
      <c r="H1327" s="7"/>
      <c r="I1327" s="9"/>
      <c r="J1327" s="9"/>
      <c r="K1327" s="7"/>
      <c r="L1327" s="7"/>
      <c r="M1327" s="7"/>
      <c r="N1327" s="7"/>
      <c r="O1327" s="7"/>
      <c r="P1327" s="7"/>
      <c r="Q1327" s="7"/>
      <c r="R1327" s="7"/>
      <c r="S1327" s="7"/>
    </row>
    <row r="1328" spans="1:19" x14ac:dyDescent="0.2">
      <c r="A1328" s="11"/>
      <c r="B1328" s="10"/>
      <c r="C1328" s="7"/>
      <c r="D1328" s="7"/>
      <c r="E1328" s="7"/>
      <c r="F1328" s="7"/>
      <c r="G1328" s="7"/>
      <c r="H1328" s="7"/>
      <c r="I1328" s="9"/>
      <c r="J1328" s="9"/>
      <c r="K1328" s="7"/>
      <c r="L1328" s="7"/>
      <c r="M1328" s="7"/>
      <c r="N1328" s="7"/>
      <c r="O1328" s="7"/>
      <c r="P1328" s="7"/>
      <c r="Q1328" s="7"/>
      <c r="R1328" s="7"/>
      <c r="S1328" s="7"/>
    </row>
    <row r="1329" spans="1:19" x14ac:dyDescent="0.2">
      <c r="A1329" s="11"/>
      <c r="B1329" s="10"/>
      <c r="C1329" s="7"/>
      <c r="D1329" s="7"/>
      <c r="E1329" s="7"/>
      <c r="F1329" s="7"/>
      <c r="G1329" s="7"/>
      <c r="H1329" s="7"/>
      <c r="I1329" s="9"/>
      <c r="J1329" s="9"/>
      <c r="K1329" s="7"/>
      <c r="L1329" s="7"/>
      <c r="M1329" s="7"/>
      <c r="N1329" s="7"/>
      <c r="O1329" s="7"/>
      <c r="P1329" s="7"/>
      <c r="Q1329" s="7"/>
      <c r="R1329" s="7"/>
      <c r="S1329" s="7"/>
    </row>
    <row r="1330" spans="1:19" x14ac:dyDescent="0.2">
      <c r="A1330" s="11"/>
      <c r="B1330" s="10"/>
      <c r="C1330" s="7"/>
      <c r="D1330" s="7"/>
      <c r="E1330" s="7"/>
      <c r="F1330" s="7"/>
      <c r="G1330" s="7"/>
      <c r="H1330" s="7"/>
      <c r="I1330" s="9"/>
      <c r="J1330" s="9"/>
      <c r="K1330" s="7"/>
      <c r="L1330" s="7"/>
      <c r="M1330" s="7"/>
      <c r="N1330" s="7"/>
      <c r="O1330" s="7"/>
      <c r="P1330" s="7"/>
      <c r="Q1330" s="7"/>
      <c r="R1330" s="7"/>
      <c r="S1330" s="7"/>
    </row>
    <row r="1331" spans="1:19" x14ac:dyDescent="0.2">
      <c r="A1331" s="11"/>
      <c r="B1331" s="10"/>
      <c r="C1331" s="7"/>
      <c r="D1331" s="7"/>
      <c r="E1331" s="7"/>
      <c r="F1331" s="7"/>
      <c r="G1331" s="7"/>
      <c r="H1331" s="7"/>
      <c r="I1331" s="9"/>
      <c r="J1331" s="9"/>
      <c r="K1331" s="7"/>
      <c r="L1331" s="7"/>
      <c r="M1331" s="7"/>
      <c r="N1331" s="7"/>
      <c r="O1331" s="7"/>
      <c r="P1331" s="7"/>
      <c r="Q1331" s="7"/>
      <c r="R1331" s="7"/>
      <c r="S1331" s="7"/>
    </row>
    <row r="1332" spans="1:19" x14ac:dyDescent="0.2">
      <c r="A1332" s="11"/>
      <c r="B1332" s="10"/>
      <c r="C1332" s="7"/>
      <c r="D1332" s="7"/>
      <c r="E1332" s="7"/>
      <c r="F1332" s="7"/>
      <c r="G1332" s="7"/>
      <c r="H1332" s="7"/>
      <c r="I1332" s="9"/>
      <c r="J1332" s="9"/>
      <c r="K1332" s="7"/>
      <c r="L1332" s="7"/>
      <c r="M1332" s="7"/>
      <c r="N1332" s="7"/>
      <c r="O1332" s="7"/>
      <c r="P1332" s="7"/>
      <c r="Q1332" s="7"/>
      <c r="R1332" s="7"/>
      <c r="S1332" s="7"/>
    </row>
    <row r="1333" spans="1:19" x14ac:dyDescent="0.2">
      <c r="A1333" s="11"/>
      <c r="B1333" s="10"/>
      <c r="C1333" s="7"/>
      <c r="D1333" s="7"/>
      <c r="E1333" s="7"/>
      <c r="F1333" s="7"/>
      <c r="G1333" s="7"/>
      <c r="H1333" s="7"/>
      <c r="I1333" s="9"/>
      <c r="J1333" s="9"/>
      <c r="K1333" s="7"/>
      <c r="L1333" s="7"/>
      <c r="M1333" s="7"/>
      <c r="N1333" s="7"/>
      <c r="O1333" s="7"/>
      <c r="P1333" s="7"/>
      <c r="Q1333" s="7"/>
      <c r="R1333" s="7"/>
      <c r="S1333" s="7"/>
    </row>
    <row r="1334" spans="1:19" x14ac:dyDescent="0.2">
      <c r="A1334" s="11"/>
      <c r="B1334" s="10"/>
      <c r="C1334" s="7"/>
      <c r="D1334" s="7"/>
      <c r="E1334" s="7"/>
      <c r="F1334" s="7"/>
      <c r="G1334" s="7"/>
      <c r="H1334" s="7"/>
      <c r="I1334" s="9"/>
      <c r="J1334" s="9"/>
      <c r="K1334" s="7"/>
      <c r="L1334" s="7"/>
      <c r="M1334" s="7"/>
      <c r="N1334" s="7"/>
      <c r="O1334" s="7"/>
      <c r="P1334" s="7"/>
      <c r="Q1334" s="7"/>
      <c r="R1334" s="7"/>
      <c r="S1334" s="7"/>
    </row>
    <row r="1335" spans="1:19" x14ac:dyDescent="0.2">
      <c r="A1335" s="11"/>
      <c r="B1335" s="10"/>
      <c r="C1335" s="7"/>
      <c r="D1335" s="7"/>
      <c r="E1335" s="7"/>
      <c r="F1335" s="7"/>
      <c r="G1335" s="7"/>
      <c r="H1335" s="7"/>
      <c r="I1335" s="9"/>
      <c r="J1335" s="9"/>
      <c r="K1335" s="7"/>
      <c r="L1335" s="7"/>
      <c r="M1335" s="7"/>
      <c r="N1335" s="7"/>
      <c r="O1335" s="7"/>
      <c r="P1335" s="7"/>
      <c r="Q1335" s="7"/>
      <c r="R1335" s="7"/>
      <c r="S1335" s="7"/>
    </row>
    <row r="1336" spans="1:19" x14ac:dyDescent="0.2">
      <c r="A1336" s="11"/>
      <c r="B1336" s="10"/>
      <c r="C1336" s="7"/>
      <c r="D1336" s="7"/>
      <c r="E1336" s="7"/>
      <c r="F1336" s="7"/>
      <c r="G1336" s="7"/>
      <c r="H1336" s="7"/>
      <c r="I1336" s="9"/>
      <c r="J1336" s="9"/>
      <c r="K1336" s="7"/>
      <c r="L1336" s="7"/>
      <c r="M1336" s="7"/>
      <c r="N1336" s="7"/>
      <c r="O1336" s="7"/>
      <c r="P1336" s="7"/>
      <c r="Q1336" s="7"/>
      <c r="R1336" s="7"/>
      <c r="S1336" s="7"/>
    </row>
    <row r="1337" spans="1:19" x14ac:dyDescent="0.2">
      <c r="A1337" s="11"/>
      <c r="B1337" s="10"/>
      <c r="C1337" s="7"/>
      <c r="D1337" s="7"/>
      <c r="E1337" s="7"/>
      <c r="F1337" s="7"/>
      <c r="G1337" s="7"/>
      <c r="H1337" s="7"/>
      <c r="I1337" s="9"/>
      <c r="J1337" s="9"/>
      <c r="K1337" s="7"/>
      <c r="L1337" s="7"/>
      <c r="M1337" s="7"/>
      <c r="N1337" s="7"/>
      <c r="O1337" s="7"/>
      <c r="P1337" s="7"/>
      <c r="Q1337" s="7"/>
      <c r="R1337" s="7"/>
      <c r="S1337" s="7"/>
    </row>
    <row r="1338" spans="1:19" x14ac:dyDescent="0.2">
      <c r="A1338" s="11"/>
      <c r="B1338" s="10"/>
      <c r="C1338" s="7"/>
      <c r="D1338" s="7"/>
      <c r="E1338" s="7"/>
      <c r="F1338" s="7"/>
      <c r="G1338" s="7"/>
      <c r="H1338" s="7"/>
      <c r="I1338" s="9"/>
      <c r="J1338" s="9"/>
      <c r="K1338" s="7"/>
      <c r="L1338" s="7"/>
      <c r="M1338" s="7"/>
      <c r="N1338" s="7"/>
      <c r="O1338" s="7"/>
      <c r="P1338" s="7"/>
      <c r="Q1338" s="7"/>
      <c r="R1338" s="7"/>
      <c r="S1338" s="7"/>
    </row>
    <row r="1339" spans="1:19" x14ac:dyDescent="0.2">
      <c r="A1339" s="11"/>
      <c r="B1339" s="10"/>
      <c r="C1339" s="7"/>
      <c r="D1339" s="7"/>
      <c r="E1339" s="7"/>
      <c r="F1339" s="7"/>
      <c r="G1339" s="7"/>
      <c r="H1339" s="7"/>
      <c r="I1339" s="9"/>
      <c r="J1339" s="9"/>
      <c r="K1339" s="7"/>
      <c r="L1339" s="7"/>
      <c r="M1339" s="7"/>
      <c r="N1339" s="7"/>
      <c r="O1339" s="7"/>
      <c r="P1339" s="7"/>
      <c r="Q1339" s="7"/>
      <c r="R1339" s="7"/>
      <c r="S1339" s="7"/>
    </row>
    <row r="1340" spans="1:19" x14ac:dyDescent="0.2">
      <c r="A1340" s="11"/>
      <c r="B1340" s="10"/>
      <c r="C1340" s="7"/>
      <c r="D1340" s="7"/>
      <c r="E1340" s="7"/>
      <c r="F1340" s="7"/>
      <c r="G1340" s="7"/>
      <c r="H1340" s="7"/>
      <c r="I1340" s="9"/>
      <c r="J1340" s="9"/>
      <c r="K1340" s="7"/>
      <c r="L1340" s="7"/>
      <c r="M1340" s="7"/>
      <c r="N1340" s="7"/>
      <c r="O1340" s="7"/>
      <c r="P1340" s="7"/>
      <c r="Q1340" s="7"/>
      <c r="R1340" s="7"/>
      <c r="S1340" s="7"/>
    </row>
    <row r="1341" spans="1:19" x14ac:dyDescent="0.2">
      <c r="A1341" s="11"/>
      <c r="B1341" s="10"/>
      <c r="C1341" s="7"/>
      <c r="D1341" s="7"/>
      <c r="E1341" s="7"/>
      <c r="F1341" s="7"/>
      <c r="G1341" s="7"/>
      <c r="H1341" s="7"/>
      <c r="I1341" s="9"/>
      <c r="J1341" s="9"/>
      <c r="K1341" s="7"/>
      <c r="L1341" s="7"/>
      <c r="M1341" s="7"/>
      <c r="N1341" s="7"/>
      <c r="O1341" s="7"/>
      <c r="P1341" s="7"/>
      <c r="Q1341" s="7"/>
      <c r="R1341" s="7"/>
      <c r="S1341" s="7"/>
    </row>
    <row r="1342" spans="1:19" x14ac:dyDescent="0.2">
      <c r="A1342" s="11"/>
      <c r="B1342" s="10"/>
      <c r="C1342" s="7"/>
      <c r="D1342" s="7"/>
      <c r="E1342" s="7"/>
      <c r="F1342" s="7"/>
      <c r="G1342" s="7"/>
      <c r="H1342" s="7"/>
      <c r="I1342" s="9"/>
      <c r="J1342" s="9"/>
      <c r="K1342" s="7"/>
      <c r="L1342" s="7"/>
      <c r="M1342" s="7"/>
      <c r="N1342" s="7"/>
      <c r="O1342" s="7"/>
      <c r="P1342" s="7"/>
      <c r="Q1342" s="7"/>
      <c r="R1342" s="7"/>
      <c r="S1342" s="7"/>
    </row>
    <row r="1343" spans="1:19" x14ac:dyDescent="0.2">
      <c r="A1343" s="11"/>
      <c r="B1343" s="10"/>
      <c r="C1343" s="7"/>
      <c r="D1343" s="7"/>
      <c r="E1343" s="7"/>
      <c r="F1343" s="7"/>
      <c r="G1343" s="7"/>
      <c r="H1343" s="7"/>
      <c r="I1343" s="9"/>
      <c r="J1343" s="9"/>
      <c r="K1343" s="7"/>
      <c r="L1343" s="7"/>
      <c r="M1343" s="7"/>
      <c r="N1343" s="7"/>
      <c r="O1343" s="7"/>
      <c r="P1343" s="7"/>
      <c r="Q1343" s="7"/>
      <c r="R1343" s="7"/>
      <c r="S1343" s="7"/>
    </row>
    <row r="1344" spans="1:19" x14ac:dyDescent="0.2">
      <c r="A1344" s="11"/>
      <c r="B1344" s="10"/>
      <c r="C1344" s="7"/>
      <c r="D1344" s="7"/>
      <c r="E1344" s="7"/>
      <c r="F1344" s="7"/>
      <c r="G1344" s="7"/>
      <c r="H1344" s="7"/>
      <c r="I1344" s="9"/>
      <c r="J1344" s="9"/>
      <c r="K1344" s="7"/>
      <c r="L1344" s="7"/>
      <c r="M1344" s="7"/>
      <c r="N1344" s="7"/>
      <c r="O1344" s="7"/>
      <c r="P1344" s="7"/>
      <c r="Q1344" s="7"/>
      <c r="R1344" s="7"/>
      <c r="S1344" s="7"/>
    </row>
    <row r="1345" spans="1:19" x14ac:dyDescent="0.2">
      <c r="A1345" s="11"/>
      <c r="B1345" s="10"/>
      <c r="C1345" s="7"/>
      <c r="D1345" s="7"/>
      <c r="E1345" s="7"/>
      <c r="F1345" s="7"/>
      <c r="G1345" s="7"/>
      <c r="H1345" s="7"/>
      <c r="I1345" s="9"/>
      <c r="J1345" s="9"/>
      <c r="K1345" s="7"/>
      <c r="L1345" s="7"/>
      <c r="M1345" s="7"/>
      <c r="N1345" s="7"/>
      <c r="O1345" s="7"/>
      <c r="P1345" s="7"/>
      <c r="Q1345" s="7"/>
      <c r="R1345" s="7"/>
      <c r="S1345" s="7"/>
    </row>
    <row r="1346" spans="1:19" x14ac:dyDescent="0.2">
      <c r="A1346" s="11"/>
      <c r="B1346" s="10"/>
      <c r="C1346" s="7"/>
      <c r="D1346" s="7"/>
      <c r="E1346" s="7"/>
      <c r="F1346" s="7"/>
      <c r="G1346" s="7"/>
      <c r="H1346" s="7"/>
      <c r="I1346" s="9"/>
      <c r="J1346" s="9"/>
      <c r="K1346" s="7"/>
      <c r="L1346" s="7"/>
      <c r="M1346" s="7"/>
      <c r="N1346" s="7"/>
      <c r="O1346" s="7"/>
      <c r="P1346" s="7"/>
      <c r="Q1346" s="7"/>
      <c r="R1346" s="7"/>
      <c r="S1346" s="7"/>
    </row>
    <row r="1347" spans="1:19" x14ac:dyDescent="0.2">
      <c r="A1347" s="11"/>
      <c r="B1347" s="10"/>
      <c r="C1347" s="7"/>
      <c r="D1347" s="7"/>
      <c r="E1347" s="7"/>
      <c r="F1347" s="7"/>
      <c r="G1347" s="7"/>
      <c r="H1347" s="7"/>
      <c r="I1347" s="9"/>
      <c r="J1347" s="9"/>
      <c r="K1347" s="7"/>
      <c r="L1347" s="7"/>
      <c r="M1347" s="7"/>
      <c r="N1347" s="7"/>
      <c r="O1347" s="7"/>
      <c r="P1347" s="7"/>
      <c r="Q1347" s="7"/>
      <c r="R1347" s="7"/>
      <c r="S1347" s="7"/>
    </row>
    <row r="1348" spans="1:19" x14ac:dyDescent="0.2">
      <c r="A1348" s="11"/>
      <c r="B1348" s="10"/>
      <c r="C1348" s="7"/>
      <c r="D1348" s="7"/>
      <c r="E1348" s="7"/>
      <c r="F1348" s="7"/>
      <c r="G1348" s="7"/>
      <c r="H1348" s="7"/>
      <c r="I1348" s="9"/>
      <c r="J1348" s="9"/>
      <c r="K1348" s="7"/>
      <c r="L1348" s="7"/>
      <c r="M1348" s="7"/>
      <c r="N1348" s="7"/>
      <c r="O1348" s="7"/>
      <c r="P1348" s="7"/>
      <c r="Q1348" s="7"/>
      <c r="R1348" s="7"/>
      <c r="S1348" s="7"/>
    </row>
    <row r="1349" spans="1:19" x14ac:dyDescent="0.2">
      <c r="A1349" s="11"/>
      <c r="B1349" s="10"/>
      <c r="C1349" s="7"/>
      <c r="D1349" s="7"/>
      <c r="E1349" s="7"/>
      <c r="F1349" s="7"/>
      <c r="G1349" s="7"/>
      <c r="H1349" s="7"/>
      <c r="I1349" s="9"/>
      <c r="J1349" s="9"/>
      <c r="K1349" s="7"/>
      <c r="L1349" s="7"/>
      <c r="M1349" s="7"/>
      <c r="N1349" s="7"/>
      <c r="O1349" s="7"/>
      <c r="P1349" s="7"/>
      <c r="Q1349" s="7"/>
      <c r="R1349" s="7"/>
      <c r="S1349" s="7"/>
    </row>
    <row r="1350" spans="1:19" x14ac:dyDescent="0.2">
      <c r="A1350" s="11"/>
      <c r="B1350" s="10"/>
      <c r="C1350" s="7"/>
      <c r="D1350" s="7"/>
      <c r="E1350" s="7"/>
      <c r="F1350" s="7"/>
      <c r="G1350" s="7"/>
      <c r="H1350" s="7"/>
      <c r="I1350" s="9"/>
      <c r="J1350" s="9"/>
      <c r="K1350" s="7"/>
      <c r="L1350" s="7"/>
      <c r="M1350" s="7"/>
      <c r="N1350" s="7"/>
      <c r="O1350" s="7"/>
      <c r="P1350" s="7"/>
      <c r="Q1350" s="7"/>
      <c r="R1350" s="7"/>
      <c r="S1350" s="7"/>
    </row>
    <row r="1351" spans="1:19" x14ac:dyDescent="0.2">
      <c r="A1351" s="11"/>
      <c r="B1351" s="10"/>
      <c r="C1351" s="7"/>
      <c r="D1351" s="7"/>
      <c r="E1351" s="7"/>
      <c r="F1351" s="7"/>
      <c r="G1351" s="7"/>
      <c r="H1351" s="7"/>
      <c r="I1351" s="9"/>
      <c r="J1351" s="9"/>
      <c r="K1351" s="7"/>
      <c r="L1351" s="7"/>
      <c r="M1351" s="7"/>
      <c r="N1351" s="7"/>
      <c r="O1351" s="7"/>
      <c r="P1351" s="7"/>
      <c r="Q1351" s="7"/>
      <c r="R1351" s="7"/>
      <c r="S1351" s="7"/>
    </row>
    <row r="1352" spans="1:19" x14ac:dyDescent="0.2">
      <c r="A1352" s="11"/>
      <c r="B1352" s="10"/>
      <c r="C1352" s="7"/>
      <c r="D1352" s="7"/>
      <c r="E1352" s="7"/>
      <c r="F1352" s="7"/>
      <c r="G1352" s="7"/>
      <c r="H1352" s="7"/>
      <c r="I1352" s="9"/>
      <c r="J1352" s="9"/>
      <c r="K1352" s="7"/>
      <c r="L1352" s="7"/>
      <c r="M1352" s="7"/>
      <c r="N1352" s="7"/>
      <c r="O1352" s="7"/>
      <c r="P1352" s="7"/>
      <c r="Q1352" s="7"/>
      <c r="R1352" s="7"/>
      <c r="S1352" s="7"/>
    </row>
    <row r="1353" spans="1:19" x14ac:dyDescent="0.2">
      <c r="A1353" s="11"/>
      <c r="B1353" s="10"/>
      <c r="C1353" s="7"/>
      <c r="D1353" s="7"/>
      <c r="E1353" s="7"/>
      <c r="F1353" s="7"/>
      <c r="G1353" s="7"/>
      <c r="H1353" s="7"/>
      <c r="I1353" s="9"/>
      <c r="J1353" s="9"/>
      <c r="K1353" s="7"/>
      <c r="L1353" s="7"/>
      <c r="M1353" s="7"/>
      <c r="N1353" s="7"/>
      <c r="O1353" s="7"/>
      <c r="P1353" s="7"/>
      <c r="Q1353" s="7"/>
      <c r="R1353" s="7"/>
      <c r="S1353" s="7"/>
    </row>
    <row r="1354" spans="1:19" x14ac:dyDescent="0.2">
      <c r="A1354" s="11"/>
      <c r="B1354" s="10"/>
      <c r="C1354" s="7"/>
      <c r="D1354" s="7"/>
      <c r="E1354" s="7"/>
      <c r="F1354" s="7"/>
      <c r="G1354" s="7"/>
      <c r="H1354" s="7"/>
      <c r="I1354" s="9"/>
      <c r="J1354" s="9"/>
      <c r="K1354" s="7"/>
      <c r="L1354" s="7"/>
      <c r="M1354" s="7"/>
      <c r="N1354" s="7"/>
      <c r="O1354" s="7"/>
      <c r="P1354" s="7"/>
      <c r="Q1354" s="7"/>
      <c r="R1354" s="7"/>
      <c r="S1354" s="7"/>
    </row>
    <row r="1355" spans="1:19" x14ac:dyDescent="0.2">
      <c r="A1355" s="11"/>
      <c r="B1355" s="10"/>
      <c r="C1355" s="7"/>
      <c r="D1355" s="7"/>
      <c r="E1355" s="7"/>
      <c r="F1355" s="7"/>
      <c r="G1355" s="7"/>
      <c r="H1355" s="7"/>
      <c r="I1355" s="9"/>
      <c r="J1355" s="9"/>
      <c r="K1355" s="7"/>
      <c r="L1355" s="7"/>
      <c r="M1355" s="7"/>
      <c r="N1355" s="7"/>
      <c r="O1355" s="7"/>
      <c r="P1355" s="7"/>
      <c r="Q1355" s="7"/>
      <c r="R1355" s="7"/>
      <c r="S1355" s="7"/>
    </row>
    <row r="1356" spans="1:19" x14ac:dyDescent="0.2">
      <c r="A1356" s="11"/>
      <c r="B1356" s="10"/>
      <c r="C1356" s="7"/>
      <c r="D1356" s="7"/>
      <c r="E1356" s="7"/>
      <c r="F1356" s="7"/>
      <c r="G1356" s="7"/>
      <c r="H1356" s="7"/>
      <c r="I1356" s="9"/>
      <c r="J1356" s="9"/>
      <c r="K1356" s="7"/>
      <c r="L1356" s="7"/>
      <c r="M1356" s="7"/>
      <c r="N1356" s="7"/>
      <c r="O1356" s="7"/>
      <c r="P1356" s="7"/>
      <c r="Q1356" s="7"/>
      <c r="R1356" s="7"/>
      <c r="S1356" s="7"/>
    </row>
    <row r="1357" spans="1:19" x14ac:dyDescent="0.2">
      <c r="A1357" s="11"/>
      <c r="B1357" s="10"/>
      <c r="C1357" s="7"/>
      <c r="D1357" s="7"/>
      <c r="E1357" s="7"/>
      <c r="F1357" s="7"/>
      <c r="G1357" s="7"/>
      <c r="H1357" s="7"/>
      <c r="I1357" s="9"/>
      <c r="J1357" s="9"/>
      <c r="K1357" s="7"/>
      <c r="L1357" s="7"/>
      <c r="M1357" s="7"/>
      <c r="N1357" s="7"/>
      <c r="O1357" s="7"/>
      <c r="P1357" s="7"/>
      <c r="Q1357" s="7"/>
      <c r="R1357" s="7"/>
      <c r="S1357" s="7"/>
    </row>
    <row r="1358" spans="1:19" x14ac:dyDescent="0.2">
      <c r="A1358" s="11"/>
      <c r="B1358" s="10"/>
      <c r="C1358" s="7"/>
      <c r="D1358" s="7"/>
      <c r="E1358" s="7"/>
      <c r="F1358" s="7"/>
      <c r="G1358" s="7"/>
      <c r="H1358" s="7"/>
      <c r="I1358" s="9"/>
      <c r="J1358" s="9"/>
      <c r="K1358" s="7"/>
      <c r="L1358" s="7"/>
      <c r="M1358" s="7"/>
      <c r="N1358" s="7"/>
      <c r="O1358" s="7"/>
      <c r="P1358" s="7"/>
      <c r="Q1358" s="7"/>
      <c r="R1358" s="7"/>
      <c r="S1358" s="7"/>
    </row>
    <row r="1359" spans="1:19" x14ac:dyDescent="0.2">
      <c r="A1359" s="11"/>
      <c r="B1359" s="10"/>
      <c r="C1359" s="7"/>
      <c r="D1359" s="7"/>
      <c r="E1359" s="7"/>
      <c r="F1359" s="7"/>
      <c r="G1359" s="7"/>
      <c r="H1359" s="7"/>
      <c r="I1359" s="9"/>
      <c r="J1359" s="9"/>
      <c r="K1359" s="7"/>
      <c r="L1359" s="7"/>
      <c r="M1359" s="7"/>
      <c r="N1359" s="7"/>
      <c r="O1359" s="7"/>
      <c r="P1359" s="7"/>
      <c r="Q1359" s="7"/>
      <c r="R1359" s="7"/>
      <c r="S1359" s="7"/>
    </row>
    <row r="1360" spans="1:19" x14ac:dyDescent="0.2">
      <c r="A1360" s="11"/>
      <c r="B1360" s="10"/>
      <c r="C1360" s="7"/>
      <c r="D1360" s="7"/>
      <c r="E1360" s="7"/>
      <c r="F1360" s="7"/>
      <c r="G1360" s="7"/>
      <c r="H1360" s="7"/>
      <c r="I1360" s="9"/>
      <c r="J1360" s="9"/>
      <c r="K1360" s="7"/>
      <c r="L1360" s="7"/>
      <c r="M1360" s="7"/>
      <c r="N1360" s="7"/>
      <c r="O1360" s="7"/>
      <c r="P1360" s="7"/>
      <c r="Q1360" s="7"/>
      <c r="R1360" s="7"/>
      <c r="S1360" s="7"/>
    </row>
    <row r="1361" spans="1:19" x14ac:dyDescent="0.2">
      <c r="A1361" s="11"/>
      <c r="B1361" s="10"/>
      <c r="C1361" s="7"/>
      <c r="D1361" s="7"/>
      <c r="E1361" s="7"/>
      <c r="F1361" s="7"/>
      <c r="G1361" s="7"/>
      <c r="H1361" s="7"/>
      <c r="I1361" s="9"/>
      <c r="J1361" s="9"/>
      <c r="K1361" s="7"/>
      <c r="L1361" s="7"/>
      <c r="M1361" s="7"/>
      <c r="N1361" s="7"/>
      <c r="O1361" s="7"/>
      <c r="P1361" s="7"/>
      <c r="Q1361" s="7"/>
      <c r="R1361" s="7"/>
      <c r="S1361" s="7"/>
    </row>
    <row r="1362" spans="1:19" x14ac:dyDescent="0.2">
      <c r="A1362" s="11"/>
      <c r="B1362" s="10"/>
      <c r="C1362" s="7"/>
      <c r="D1362" s="7"/>
      <c r="E1362" s="7"/>
      <c r="F1362" s="7"/>
      <c r="G1362" s="7"/>
      <c r="H1362" s="7"/>
      <c r="I1362" s="9"/>
      <c r="J1362" s="9"/>
      <c r="K1362" s="7"/>
      <c r="L1362" s="7"/>
      <c r="M1362" s="7"/>
      <c r="N1362" s="7"/>
      <c r="O1362" s="7"/>
      <c r="P1362" s="7"/>
      <c r="Q1362" s="7"/>
      <c r="R1362" s="7"/>
      <c r="S1362" s="7"/>
    </row>
    <row r="1363" spans="1:19" x14ac:dyDescent="0.2">
      <c r="A1363" s="11"/>
      <c r="B1363" s="10"/>
      <c r="C1363" s="7"/>
      <c r="D1363" s="7"/>
      <c r="E1363" s="7"/>
      <c r="F1363" s="7"/>
      <c r="G1363" s="7"/>
      <c r="H1363" s="7"/>
      <c r="I1363" s="9"/>
      <c r="J1363" s="9"/>
      <c r="K1363" s="7"/>
      <c r="L1363" s="7"/>
      <c r="M1363" s="7"/>
      <c r="N1363" s="7"/>
      <c r="O1363" s="7"/>
      <c r="P1363" s="7"/>
      <c r="Q1363" s="7"/>
      <c r="R1363" s="7"/>
      <c r="S1363" s="7"/>
    </row>
    <row r="1364" spans="1:19" x14ac:dyDescent="0.2">
      <c r="A1364" s="11"/>
      <c r="B1364" s="10"/>
      <c r="C1364" s="7"/>
      <c r="D1364" s="7"/>
      <c r="E1364" s="7"/>
      <c r="F1364" s="7"/>
      <c r="G1364" s="7"/>
      <c r="H1364" s="7"/>
      <c r="I1364" s="9"/>
      <c r="J1364" s="9"/>
      <c r="K1364" s="7"/>
      <c r="L1364" s="7"/>
      <c r="M1364" s="7"/>
      <c r="N1364" s="7"/>
      <c r="O1364" s="7"/>
      <c r="P1364" s="7"/>
      <c r="Q1364" s="7"/>
      <c r="R1364" s="7"/>
      <c r="S1364" s="7"/>
    </row>
    <row r="1365" spans="1:19" x14ac:dyDescent="0.2">
      <c r="A1365" s="11"/>
      <c r="B1365" s="10"/>
      <c r="C1365" s="7"/>
      <c r="D1365" s="7"/>
      <c r="E1365" s="7"/>
      <c r="F1365" s="7"/>
      <c r="G1365" s="7"/>
      <c r="H1365" s="7"/>
      <c r="I1365" s="9"/>
      <c r="J1365" s="9"/>
      <c r="K1365" s="7"/>
      <c r="L1365" s="7"/>
      <c r="M1365" s="7"/>
      <c r="N1365" s="7"/>
      <c r="O1365" s="7"/>
      <c r="P1365" s="7"/>
      <c r="Q1365" s="7"/>
      <c r="R1365" s="7"/>
      <c r="S1365" s="7"/>
    </row>
    <row r="1366" spans="1:19" x14ac:dyDescent="0.2">
      <c r="A1366" s="11"/>
      <c r="B1366" s="10"/>
      <c r="C1366" s="7"/>
      <c r="D1366" s="7"/>
      <c r="E1366" s="7"/>
      <c r="F1366" s="7"/>
      <c r="G1366" s="7"/>
      <c r="H1366" s="7"/>
      <c r="I1366" s="9"/>
      <c r="J1366" s="9"/>
      <c r="K1366" s="7"/>
      <c r="L1366" s="7"/>
      <c r="M1366" s="7"/>
      <c r="N1366" s="7"/>
      <c r="O1366" s="7"/>
      <c r="P1366" s="7"/>
      <c r="Q1366" s="7"/>
      <c r="R1366" s="7"/>
      <c r="S1366" s="7"/>
    </row>
    <row r="1367" spans="1:19" x14ac:dyDescent="0.2">
      <c r="A1367" s="11"/>
      <c r="B1367" s="10"/>
      <c r="C1367" s="7"/>
      <c r="D1367" s="7"/>
      <c r="E1367" s="7"/>
      <c r="F1367" s="7"/>
      <c r="G1367" s="7"/>
      <c r="H1367" s="7"/>
      <c r="I1367" s="9"/>
      <c r="J1367" s="9"/>
      <c r="K1367" s="7"/>
      <c r="L1367" s="7"/>
      <c r="M1367" s="7"/>
      <c r="N1367" s="7"/>
      <c r="O1367" s="7"/>
      <c r="P1367" s="7"/>
      <c r="Q1367" s="7"/>
      <c r="R1367" s="7"/>
      <c r="S1367" s="7"/>
    </row>
    <row r="1368" spans="1:19" x14ac:dyDescent="0.2">
      <c r="A1368" s="11"/>
      <c r="B1368" s="10"/>
      <c r="C1368" s="7"/>
      <c r="D1368" s="7"/>
      <c r="E1368" s="7"/>
      <c r="F1368" s="7"/>
      <c r="G1368" s="7"/>
      <c r="H1368" s="7"/>
      <c r="I1368" s="9"/>
      <c r="J1368" s="9"/>
      <c r="K1368" s="7"/>
      <c r="L1368" s="7"/>
      <c r="M1368" s="7"/>
      <c r="N1368" s="7"/>
      <c r="O1368" s="7"/>
      <c r="P1368" s="7"/>
      <c r="Q1368" s="7"/>
      <c r="R1368" s="7"/>
      <c r="S1368" s="7"/>
    </row>
    <row r="1369" spans="1:19" x14ac:dyDescent="0.2">
      <c r="A1369" s="11"/>
      <c r="B1369" s="10"/>
      <c r="C1369" s="7"/>
      <c r="D1369" s="7"/>
      <c r="E1369" s="7"/>
      <c r="F1369" s="7"/>
      <c r="G1369" s="7"/>
      <c r="H1369" s="7"/>
      <c r="I1369" s="9"/>
      <c r="J1369" s="9"/>
      <c r="K1369" s="7"/>
      <c r="L1369" s="7"/>
      <c r="M1369" s="7"/>
      <c r="N1369" s="7"/>
      <c r="O1369" s="7"/>
      <c r="P1369" s="7"/>
      <c r="Q1369" s="7"/>
      <c r="R1369" s="7"/>
      <c r="S1369" s="7"/>
    </row>
    <row r="1370" spans="1:19" x14ac:dyDescent="0.2">
      <c r="A1370" s="11"/>
      <c r="B1370" s="10"/>
      <c r="C1370" s="7"/>
      <c r="D1370" s="7"/>
      <c r="E1370" s="7"/>
      <c r="F1370" s="7"/>
      <c r="G1370" s="7"/>
      <c r="H1370" s="7"/>
      <c r="I1370" s="9"/>
      <c r="J1370" s="9"/>
      <c r="K1370" s="7"/>
      <c r="L1370" s="7"/>
      <c r="M1370" s="7"/>
      <c r="N1370" s="7"/>
      <c r="O1370" s="7"/>
      <c r="P1370" s="7"/>
      <c r="Q1370" s="7"/>
      <c r="R1370" s="7"/>
      <c r="S1370" s="7"/>
    </row>
    <row r="1371" spans="1:19" x14ac:dyDescent="0.2">
      <c r="A1371" s="11"/>
      <c r="B1371" s="10"/>
      <c r="C1371" s="7"/>
      <c r="D1371" s="7"/>
      <c r="E1371" s="7"/>
      <c r="F1371" s="7"/>
      <c r="G1371" s="7"/>
      <c r="H1371" s="7"/>
      <c r="I1371" s="9"/>
      <c r="J1371" s="9"/>
      <c r="K1371" s="7"/>
      <c r="L1371" s="7"/>
      <c r="M1371" s="7"/>
      <c r="N1371" s="7"/>
      <c r="O1371" s="7"/>
      <c r="P1371" s="7"/>
      <c r="Q1371" s="7"/>
      <c r="R1371" s="7"/>
      <c r="S1371" s="7"/>
    </row>
    <row r="1372" spans="1:19" x14ac:dyDescent="0.2">
      <c r="A1372" s="11"/>
      <c r="B1372" s="10"/>
      <c r="C1372" s="7"/>
      <c r="D1372" s="7"/>
      <c r="E1372" s="7"/>
      <c r="F1372" s="7"/>
      <c r="G1372" s="7"/>
      <c r="H1372" s="7"/>
      <c r="I1372" s="9"/>
      <c r="J1372" s="9"/>
      <c r="K1372" s="7"/>
      <c r="L1372" s="7"/>
      <c r="M1372" s="7"/>
      <c r="N1372" s="7"/>
      <c r="O1372" s="7"/>
      <c r="P1372" s="7"/>
      <c r="Q1372" s="7"/>
      <c r="R1372" s="7"/>
      <c r="S1372" s="7"/>
    </row>
    <row r="1373" spans="1:19" x14ac:dyDescent="0.2">
      <c r="A1373" s="11"/>
      <c r="B1373" s="10"/>
      <c r="C1373" s="7"/>
      <c r="D1373" s="7"/>
      <c r="E1373" s="7"/>
      <c r="F1373" s="7"/>
      <c r="G1373" s="7"/>
      <c r="H1373" s="7"/>
      <c r="I1373" s="9"/>
      <c r="J1373" s="9"/>
      <c r="K1373" s="7"/>
      <c r="L1373" s="7"/>
      <c r="M1373" s="7"/>
      <c r="N1373" s="7"/>
      <c r="O1373" s="7"/>
      <c r="P1373" s="7"/>
      <c r="Q1373" s="7"/>
      <c r="R1373" s="7"/>
      <c r="S1373" s="7"/>
    </row>
    <row r="1374" spans="1:19" x14ac:dyDescent="0.2">
      <c r="A1374" s="11"/>
      <c r="B1374" s="10"/>
      <c r="C1374" s="7"/>
      <c r="D1374" s="7"/>
      <c r="E1374" s="7"/>
      <c r="F1374" s="7"/>
      <c r="G1374" s="7"/>
      <c r="H1374" s="7"/>
      <c r="I1374" s="9"/>
      <c r="J1374" s="9"/>
      <c r="K1374" s="7"/>
      <c r="L1374" s="7"/>
      <c r="M1374" s="7"/>
      <c r="N1374" s="7"/>
      <c r="O1374" s="7"/>
      <c r="P1374" s="7"/>
      <c r="Q1374" s="7"/>
      <c r="R1374" s="7"/>
      <c r="S1374" s="7"/>
    </row>
    <row r="1375" spans="1:19" x14ac:dyDescent="0.2">
      <c r="A1375" s="11"/>
      <c r="B1375" s="10"/>
      <c r="C1375" s="7"/>
      <c r="D1375" s="7"/>
      <c r="E1375" s="7"/>
      <c r="F1375" s="7"/>
      <c r="G1375" s="7"/>
      <c r="H1375" s="7"/>
      <c r="I1375" s="9"/>
      <c r="J1375" s="9"/>
      <c r="K1375" s="7"/>
      <c r="L1375" s="7"/>
      <c r="M1375" s="7"/>
      <c r="N1375" s="7"/>
      <c r="O1375" s="7"/>
      <c r="P1375" s="7"/>
      <c r="Q1375" s="7"/>
      <c r="R1375" s="7"/>
      <c r="S1375" s="7"/>
    </row>
    <row r="1376" spans="1:19" x14ac:dyDescent="0.2">
      <c r="A1376" s="11"/>
      <c r="B1376" s="10"/>
      <c r="C1376" s="7"/>
      <c r="D1376" s="7"/>
      <c r="E1376" s="7"/>
      <c r="F1376" s="7"/>
      <c r="G1376" s="7"/>
      <c r="H1376" s="7"/>
      <c r="I1376" s="9"/>
      <c r="J1376" s="9"/>
      <c r="K1376" s="7"/>
      <c r="L1376" s="7"/>
      <c r="M1376" s="7"/>
      <c r="N1376" s="7"/>
      <c r="O1376" s="7"/>
      <c r="P1376" s="7"/>
      <c r="Q1376" s="7"/>
      <c r="R1376" s="7"/>
      <c r="S1376" s="7"/>
    </row>
    <row r="1377" spans="1:19" x14ac:dyDescent="0.2">
      <c r="A1377" s="11"/>
      <c r="B1377" s="10"/>
      <c r="C1377" s="7"/>
      <c r="D1377" s="7"/>
      <c r="E1377" s="7"/>
      <c r="F1377" s="7"/>
      <c r="G1377" s="7"/>
      <c r="H1377" s="7"/>
      <c r="I1377" s="9"/>
      <c r="J1377" s="9"/>
      <c r="K1377" s="7"/>
      <c r="L1377" s="7"/>
      <c r="M1377" s="7"/>
      <c r="N1377" s="7"/>
      <c r="O1377" s="7"/>
      <c r="P1377" s="7"/>
      <c r="Q1377" s="7"/>
      <c r="R1377" s="7"/>
      <c r="S1377" s="7"/>
    </row>
    <row r="1378" spans="1:19" x14ac:dyDescent="0.2">
      <c r="A1378" s="11"/>
      <c r="B1378" s="10"/>
      <c r="C1378" s="7"/>
      <c r="D1378" s="7"/>
      <c r="E1378" s="7"/>
      <c r="F1378" s="7"/>
      <c r="G1378" s="7"/>
      <c r="H1378" s="7"/>
      <c r="I1378" s="9"/>
      <c r="J1378" s="9"/>
      <c r="K1378" s="7"/>
      <c r="L1378" s="7"/>
      <c r="M1378" s="7"/>
      <c r="N1378" s="7"/>
      <c r="O1378" s="7"/>
      <c r="P1378" s="7"/>
      <c r="Q1378" s="7"/>
      <c r="R1378" s="7"/>
      <c r="S1378" s="7"/>
    </row>
    <row r="1379" spans="1:19" x14ac:dyDescent="0.2">
      <c r="A1379" s="11"/>
      <c r="B1379" s="10"/>
      <c r="C1379" s="7"/>
      <c r="D1379" s="7"/>
      <c r="E1379" s="7"/>
      <c r="F1379" s="7"/>
      <c r="G1379" s="7"/>
      <c r="H1379" s="7"/>
      <c r="I1379" s="9"/>
      <c r="J1379" s="9"/>
      <c r="K1379" s="7"/>
      <c r="L1379" s="7"/>
      <c r="M1379" s="7"/>
      <c r="N1379" s="7"/>
      <c r="O1379" s="7"/>
      <c r="P1379" s="7"/>
      <c r="Q1379" s="7"/>
      <c r="R1379" s="7"/>
      <c r="S1379" s="7"/>
    </row>
    <row r="1380" spans="1:19" x14ac:dyDescent="0.2">
      <c r="A1380" s="11"/>
      <c r="B1380" s="10"/>
      <c r="C1380" s="7"/>
      <c r="D1380" s="7"/>
      <c r="E1380" s="7"/>
      <c r="F1380" s="7"/>
      <c r="G1380" s="7"/>
      <c r="H1380" s="7"/>
      <c r="I1380" s="9"/>
      <c r="J1380" s="9"/>
      <c r="K1380" s="7"/>
      <c r="L1380" s="7"/>
      <c r="M1380" s="7"/>
      <c r="N1380" s="7"/>
      <c r="O1380" s="7"/>
      <c r="P1380" s="7"/>
      <c r="Q1380" s="7"/>
      <c r="R1380" s="7"/>
      <c r="S1380" s="7"/>
    </row>
    <row r="1381" spans="1:19" x14ac:dyDescent="0.2">
      <c r="A1381" s="11"/>
      <c r="B1381" s="10"/>
      <c r="C1381" s="7"/>
      <c r="D1381" s="7"/>
      <c r="E1381" s="7"/>
      <c r="F1381" s="7"/>
      <c r="G1381" s="7"/>
      <c r="H1381" s="7"/>
      <c r="I1381" s="9"/>
      <c r="J1381" s="9"/>
      <c r="K1381" s="7"/>
      <c r="L1381" s="7"/>
      <c r="M1381" s="7"/>
      <c r="N1381" s="7"/>
      <c r="O1381" s="7"/>
      <c r="P1381" s="7"/>
      <c r="Q1381" s="7"/>
      <c r="R1381" s="7"/>
      <c r="S1381" s="7"/>
    </row>
    <row r="1382" spans="1:19" x14ac:dyDescent="0.2">
      <c r="A1382" s="11"/>
      <c r="B1382" s="10"/>
      <c r="C1382" s="7"/>
      <c r="D1382" s="7"/>
      <c r="E1382" s="7"/>
      <c r="F1382" s="7"/>
      <c r="G1382" s="7"/>
      <c r="H1382" s="7"/>
      <c r="I1382" s="9"/>
      <c r="J1382" s="9"/>
      <c r="K1382" s="7"/>
      <c r="L1382" s="7"/>
      <c r="M1382" s="7"/>
      <c r="N1382" s="7"/>
      <c r="O1382" s="7"/>
      <c r="P1382" s="7"/>
      <c r="Q1382" s="7"/>
      <c r="R1382" s="7"/>
      <c r="S1382" s="7"/>
    </row>
    <row r="1383" spans="1:19" x14ac:dyDescent="0.2">
      <c r="A1383" s="11"/>
      <c r="B1383" s="10"/>
      <c r="C1383" s="7"/>
      <c r="D1383" s="7"/>
      <c r="E1383" s="7"/>
      <c r="F1383" s="7"/>
      <c r="G1383" s="7"/>
      <c r="H1383" s="7"/>
      <c r="I1383" s="9"/>
      <c r="J1383" s="9"/>
      <c r="K1383" s="7"/>
      <c r="L1383" s="7"/>
      <c r="M1383" s="7"/>
      <c r="N1383" s="7"/>
      <c r="O1383" s="7"/>
      <c r="P1383" s="7"/>
      <c r="Q1383" s="7"/>
      <c r="R1383" s="7"/>
      <c r="S1383" s="7"/>
    </row>
    <row r="1384" spans="1:19" x14ac:dyDescent="0.2">
      <c r="A1384" s="11"/>
      <c r="B1384" s="10"/>
      <c r="C1384" s="7"/>
      <c r="D1384" s="7"/>
      <c r="E1384" s="7"/>
      <c r="F1384" s="7"/>
      <c r="G1384" s="7"/>
      <c r="H1384" s="7"/>
      <c r="I1384" s="9"/>
      <c r="J1384" s="9"/>
      <c r="K1384" s="7"/>
      <c r="L1384" s="7"/>
      <c r="M1384" s="7"/>
      <c r="N1384" s="7"/>
      <c r="O1384" s="7"/>
      <c r="P1384" s="7"/>
      <c r="Q1384" s="7"/>
      <c r="R1384" s="7"/>
      <c r="S1384" s="7"/>
    </row>
    <row r="1385" spans="1:19" x14ac:dyDescent="0.2">
      <c r="A1385" s="11"/>
      <c r="B1385" s="10"/>
      <c r="C1385" s="7"/>
      <c r="D1385" s="7"/>
      <c r="E1385" s="7"/>
      <c r="F1385" s="7"/>
      <c r="G1385" s="7"/>
      <c r="H1385" s="7"/>
      <c r="I1385" s="9"/>
      <c r="J1385" s="9"/>
      <c r="K1385" s="7"/>
      <c r="L1385" s="7"/>
      <c r="M1385" s="7"/>
      <c r="N1385" s="7"/>
      <c r="O1385" s="7"/>
      <c r="P1385" s="7"/>
      <c r="Q1385" s="7"/>
      <c r="R1385" s="7"/>
      <c r="S1385" s="7"/>
    </row>
    <row r="1386" spans="1:19" x14ac:dyDescent="0.2">
      <c r="A1386" s="11"/>
      <c r="B1386" s="10"/>
      <c r="C1386" s="7"/>
      <c r="D1386" s="7"/>
      <c r="E1386" s="7"/>
      <c r="F1386" s="7"/>
      <c r="G1386" s="7"/>
      <c r="H1386" s="7"/>
      <c r="I1386" s="9"/>
      <c r="J1386" s="9"/>
      <c r="K1386" s="7"/>
      <c r="L1386" s="7"/>
      <c r="M1386" s="7"/>
      <c r="N1386" s="7"/>
      <c r="O1386" s="7"/>
      <c r="P1386" s="7"/>
      <c r="Q1386" s="7"/>
      <c r="R1386" s="7"/>
      <c r="S1386" s="7"/>
    </row>
    <row r="1387" spans="1:19" x14ac:dyDescent="0.2">
      <c r="A1387" s="11"/>
      <c r="B1387" s="10"/>
      <c r="C1387" s="7"/>
      <c r="D1387" s="7"/>
      <c r="E1387" s="7"/>
      <c r="F1387" s="7"/>
      <c r="G1387" s="7"/>
      <c r="H1387" s="7"/>
      <c r="I1387" s="9"/>
      <c r="J1387" s="9"/>
      <c r="K1387" s="7"/>
      <c r="L1387" s="7"/>
      <c r="M1387" s="7"/>
      <c r="N1387" s="7"/>
      <c r="O1387" s="7"/>
      <c r="P1387" s="7"/>
      <c r="Q1387" s="7"/>
      <c r="R1387" s="7"/>
      <c r="S1387" s="7"/>
    </row>
    <row r="1388" spans="1:19" x14ac:dyDescent="0.2">
      <c r="A1388" s="11"/>
      <c r="B1388" s="10"/>
      <c r="C1388" s="7"/>
      <c r="D1388" s="7"/>
      <c r="E1388" s="7"/>
      <c r="F1388" s="7"/>
      <c r="G1388" s="7"/>
      <c r="H1388" s="7"/>
      <c r="I1388" s="9"/>
      <c r="J1388" s="9"/>
      <c r="K1388" s="7"/>
      <c r="L1388" s="7"/>
      <c r="M1388" s="7"/>
      <c r="N1388" s="7"/>
      <c r="O1388" s="7"/>
      <c r="P1388" s="7"/>
      <c r="Q1388" s="7"/>
      <c r="R1388" s="7"/>
      <c r="S1388" s="7"/>
    </row>
    <row r="1389" spans="1:19" x14ac:dyDescent="0.2">
      <c r="A1389" s="11"/>
      <c r="B1389" s="10"/>
      <c r="C1389" s="7"/>
      <c r="D1389" s="7"/>
      <c r="E1389" s="7"/>
      <c r="F1389" s="7"/>
      <c r="G1389" s="7"/>
      <c r="H1389" s="7"/>
      <c r="I1389" s="9"/>
      <c r="J1389" s="9"/>
      <c r="K1389" s="7"/>
      <c r="L1389" s="7"/>
      <c r="M1389" s="7"/>
      <c r="N1389" s="7"/>
      <c r="O1389" s="7"/>
      <c r="P1389" s="7"/>
      <c r="Q1389" s="7"/>
      <c r="R1389" s="7"/>
      <c r="S1389" s="7"/>
    </row>
    <row r="1390" spans="1:19" x14ac:dyDescent="0.2">
      <c r="A1390" s="11"/>
      <c r="B1390" s="10"/>
      <c r="C1390" s="7"/>
      <c r="D1390" s="7"/>
      <c r="E1390" s="7"/>
      <c r="F1390" s="7"/>
      <c r="G1390" s="7"/>
      <c r="H1390" s="7"/>
      <c r="I1390" s="9"/>
      <c r="J1390" s="9"/>
      <c r="K1390" s="7"/>
      <c r="L1390" s="7"/>
      <c r="M1390" s="7"/>
      <c r="N1390" s="7"/>
      <c r="O1390" s="7"/>
      <c r="P1390" s="7"/>
      <c r="Q1390" s="7"/>
      <c r="R1390" s="7"/>
      <c r="S1390" s="7"/>
    </row>
    <row r="1391" spans="1:19" x14ac:dyDescent="0.2">
      <c r="A1391" s="11"/>
      <c r="B1391" s="10"/>
      <c r="C1391" s="7"/>
      <c r="D1391" s="7"/>
      <c r="E1391" s="7"/>
      <c r="F1391" s="7"/>
      <c r="G1391" s="7"/>
      <c r="H1391" s="7"/>
      <c r="I1391" s="9"/>
      <c r="J1391" s="9"/>
      <c r="K1391" s="7"/>
      <c r="L1391" s="7"/>
      <c r="M1391" s="7"/>
      <c r="N1391" s="7"/>
      <c r="O1391" s="7"/>
      <c r="P1391" s="7"/>
      <c r="Q1391" s="7"/>
      <c r="R1391" s="7"/>
      <c r="S1391" s="7"/>
    </row>
    <row r="1392" spans="1:19" x14ac:dyDescent="0.2">
      <c r="A1392" s="11"/>
      <c r="B1392" s="10"/>
      <c r="C1392" s="7"/>
      <c r="D1392" s="7"/>
      <c r="E1392" s="7"/>
      <c r="F1392" s="7"/>
      <c r="G1392" s="7"/>
      <c r="H1392" s="7"/>
      <c r="I1392" s="9"/>
      <c r="J1392" s="9"/>
      <c r="K1392" s="7"/>
      <c r="L1392" s="7"/>
      <c r="M1392" s="7"/>
      <c r="N1392" s="7"/>
      <c r="O1392" s="7"/>
      <c r="P1392" s="7"/>
      <c r="Q1392" s="7"/>
      <c r="R1392" s="7"/>
      <c r="S1392" s="7"/>
    </row>
    <row r="1393" spans="1:19" x14ac:dyDescent="0.2">
      <c r="A1393" s="11"/>
      <c r="B1393" s="10"/>
      <c r="C1393" s="7"/>
      <c r="D1393" s="7"/>
      <c r="E1393" s="7"/>
      <c r="F1393" s="7"/>
      <c r="G1393" s="7"/>
      <c r="H1393" s="7"/>
      <c r="I1393" s="9"/>
      <c r="J1393" s="9"/>
      <c r="K1393" s="7"/>
      <c r="L1393" s="7"/>
      <c r="M1393" s="7"/>
      <c r="N1393" s="7"/>
      <c r="O1393" s="7"/>
      <c r="P1393" s="7"/>
      <c r="Q1393" s="7"/>
      <c r="R1393" s="7"/>
      <c r="S1393" s="7"/>
    </row>
    <row r="1394" spans="1:19" x14ac:dyDescent="0.2">
      <c r="A1394" s="11"/>
      <c r="B1394" s="10"/>
      <c r="C1394" s="7"/>
      <c r="D1394" s="7"/>
      <c r="E1394" s="7"/>
      <c r="F1394" s="7"/>
      <c r="G1394" s="7"/>
      <c r="H1394" s="7"/>
      <c r="I1394" s="9"/>
      <c r="J1394" s="9"/>
      <c r="K1394" s="7"/>
      <c r="L1394" s="7"/>
      <c r="M1394" s="7"/>
      <c r="N1394" s="7"/>
      <c r="O1394" s="7"/>
      <c r="P1394" s="7"/>
      <c r="Q1394" s="7"/>
      <c r="R1394" s="7"/>
      <c r="S1394" s="7"/>
    </row>
    <row r="1395" spans="1:19" x14ac:dyDescent="0.2">
      <c r="A1395" s="11"/>
      <c r="B1395" s="10"/>
      <c r="C1395" s="7"/>
      <c r="D1395" s="7"/>
      <c r="E1395" s="7"/>
      <c r="F1395" s="7"/>
      <c r="G1395" s="7"/>
      <c r="H1395" s="7"/>
      <c r="I1395" s="9"/>
      <c r="J1395" s="9"/>
      <c r="K1395" s="7"/>
      <c r="L1395" s="7"/>
      <c r="M1395" s="7"/>
      <c r="N1395" s="7"/>
      <c r="O1395" s="7"/>
      <c r="P1395" s="7"/>
      <c r="Q1395" s="7"/>
      <c r="R1395" s="7"/>
      <c r="S1395" s="7"/>
    </row>
    <row r="1396" spans="1:19" x14ac:dyDescent="0.2">
      <c r="A1396" s="11"/>
      <c r="B1396" s="10"/>
      <c r="C1396" s="7"/>
      <c r="D1396" s="7"/>
      <c r="E1396" s="7"/>
      <c r="F1396" s="7"/>
      <c r="G1396" s="7"/>
      <c r="H1396" s="7"/>
      <c r="I1396" s="9"/>
      <c r="J1396" s="9"/>
      <c r="K1396" s="7"/>
      <c r="L1396" s="7"/>
      <c r="M1396" s="7"/>
      <c r="N1396" s="7"/>
      <c r="O1396" s="7"/>
      <c r="P1396" s="7"/>
      <c r="Q1396" s="7"/>
      <c r="R1396" s="7"/>
      <c r="S1396" s="7"/>
    </row>
    <row r="1397" spans="1:19" x14ac:dyDescent="0.2">
      <c r="A1397" s="11"/>
      <c r="B1397" s="10"/>
      <c r="C1397" s="7"/>
      <c r="D1397" s="7"/>
      <c r="E1397" s="7"/>
      <c r="F1397" s="7"/>
      <c r="G1397" s="7"/>
      <c r="H1397" s="7"/>
      <c r="I1397" s="9"/>
      <c r="J1397" s="9"/>
      <c r="K1397" s="7"/>
      <c r="L1397" s="7"/>
      <c r="M1397" s="7"/>
      <c r="N1397" s="7"/>
      <c r="O1397" s="7"/>
      <c r="P1397" s="7"/>
      <c r="Q1397" s="7"/>
      <c r="R1397" s="7"/>
      <c r="S1397" s="7"/>
    </row>
    <row r="1398" spans="1:19" x14ac:dyDescent="0.2">
      <c r="A1398" s="11"/>
      <c r="B1398" s="10"/>
      <c r="C1398" s="7"/>
      <c r="D1398" s="7"/>
      <c r="E1398" s="7"/>
      <c r="F1398" s="7"/>
      <c r="G1398" s="7"/>
      <c r="H1398" s="7"/>
      <c r="I1398" s="9"/>
      <c r="J1398" s="9"/>
      <c r="K1398" s="7"/>
      <c r="L1398" s="7"/>
      <c r="M1398" s="7"/>
      <c r="N1398" s="7"/>
      <c r="O1398" s="7"/>
      <c r="P1398" s="7"/>
      <c r="Q1398" s="7"/>
      <c r="R1398" s="7"/>
      <c r="S1398" s="7"/>
    </row>
    <row r="1399" spans="1:19" x14ac:dyDescent="0.2">
      <c r="A1399" s="11"/>
      <c r="B1399" s="10"/>
      <c r="C1399" s="7"/>
      <c r="D1399" s="7"/>
      <c r="E1399" s="7"/>
      <c r="F1399" s="7"/>
      <c r="G1399" s="7"/>
      <c r="H1399" s="7"/>
      <c r="I1399" s="9"/>
      <c r="J1399" s="9"/>
      <c r="K1399" s="7"/>
      <c r="L1399" s="7"/>
      <c r="M1399" s="7"/>
      <c r="N1399" s="7"/>
      <c r="O1399" s="7"/>
      <c r="P1399" s="7"/>
      <c r="Q1399" s="7"/>
      <c r="R1399" s="7"/>
      <c r="S1399" s="7"/>
    </row>
    <row r="1400" spans="1:19" x14ac:dyDescent="0.2">
      <c r="A1400" s="11"/>
      <c r="B1400" s="10"/>
      <c r="C1400" s="7"/>
      <c r="D1400" s="7"/>
      <c r="E1400" s="7"/>
      <c r="F1400" s="7"/>
      <c r="G1400" s="7"/>
      <c r="H1400" s="7"/>
      <c r="I1400" s="9"/>
      <c r="J1400" s="9"/>
      <c r="K1400" s="7"/>
      <c r="L1400" s="7"/>
      <c r="M1400" s="7"/>
      <c r="N1400" s="7"/>
      <c r="O1400" s="7"/>
      <c r="P1400" s="7"/>
      <c r="Q1400" s="7"/>
      <c r="R1400" s="7"/>
      <c r="S1400" s="7"/>
    </row>
    <row r="1401" spans="1:19" x14ac:dyDescent="0.2">
      <c r="A1401" s="11"/>
      <c r="B1401" s="10"/>
      <c r="C1401" s="7"/>
      <c r="D1401" s="7"/>
      <c r="E1401" s="7"/>
      <c r="F1401" s="7"/>
      <c r="G1401" s="7"/>
      <c r="H1401" s="7"/>
      <c r="I1401" s="9"/>
      <c r="J1401" s="9"/>
      <c r="K1401" s="7"/>
      <c r="L1401" s="7"/>
      <c r="M1401" s="7"/>
      <c r="N1401" s="7"/>
      <c r="O1401" s="7"/>
      <c r="P1401" s="7"/>
      <c r="Q1401" s="7"/>
      <c r="R1401" s="7"/>
      <c r="S1401" s="7"/>
    </row>
    <row r="1402" spans="1:19" x14ac:dyDescent="0.2">
      <c r="A1402" s="11"/>
      <c r="B1402" s="10"/>
      <c r="C1402" s="7"/>
      <c r="D1402" s="7"/>
      <c r="E1402" s="7"/>
      <c r="F1402" s="7"/>
      <c r="G1402" s="7"/>
      <c r="H1402" s="7"/>
      <c r="I1402" s="9"/>
      <c r="J1402" s="9"/>
      <c r="K1402" s="7"/>
      <c r="L1402" s="7"/>
      <c r="M1402" s="7"/>
      <c r="N1402" s="7"/>
      <c r="O1402" s="7"/>
      <c r="P1402" s="7"/>
      <c r="Q1402" s="7"/>
      <c r="R1402" s="7"/>
      <c r="S1402" s="7"/>
    </row>
    <row r="1403" spans="1:19" x14ac:dyDescent="0.2">
      <c r="A1403" s="11"/>
      <c r="B1403" s="10"/>
      <c r="C1403" s="7"/>
      <c r="D1403" s="7"/>
      <c r="E1403" s="7"/>
      <c r="F1403" s="7"/>
      <c r="G1403" s="7"/>
      <c r="H1403" s="7"/>
      <c r="I1403" s="9"/>
      <c r="J1403" s="9"/>
      <c r="K1403" s="7"/>
      <c r="L1403" s="7"/>
      <c r="M1403" s="7"/>
      <c r="N1403" s="7"/>
      <c r="O1403" s="7"/>
      <c r="P1403" s="7"/>
      <c r="Q1403" s="7"/>
      <c r="R1403" s="7"/>
      <c r="S1403" s="7"/>
    </row>
    <row r="1404" spans="1:19" x14ac:dyDescent="0.2">
      <c r="A1404" s="11"/>
      <c r="B1404" s="10"/>
      <c r="C1404" s="7"/>
      <c r="D1404" s="7"/>
      <c r="E1404" s="7"/>
      <c r="F1404" s="7"/>
      <c r="G1404" s="7"/>
      <c r="H1404" s="7"/>
      <c r="I1404" s="9"/>
      <c r="J1404" s="9"/>
      <c r="K1404" s="7"/>
      <c r="L1404" s="7"/>
      <c r="M1404" s="7"/>
      <c r="N1404" s="7"/>
      <c r="O1404" s="7"/>
      <c r="P1404" s="7"/>
      <c r="Q1404" s="7"/>
      <c r="R1404" s="7"/>
      <c r="S1404" s="7"/>
    </row>
    <row r="1405" spans="1:19" x14ac:dyDescent="0.2">
      <c r="A1405" s="11"/>
      <c r="B1405" s="10"/>
      <c r="C1405" s="7"/>
      <c r="D1405" s="7"/>
      <c r="E1405" s="7"/>
      <c r="F1405" s="7"/>
      <c r="G1405" s="7"/>
      <c r="H1405" s="7"/>
      <c r="I1405" s="9"/>
      <c r="J1405" s="9"/>
      <c r="K1405" s="7"/>
      <c r="L1405" s="7"/>
      <c r="M1405" s="7"/>
      <c r="N1405" s="7"/>
      <c r="O1405" s="7"/>
      <c r="P1405" s="7"/>
      <c r="Q1405" s="7"/>
      <c r="R1405" s="7"/>
      <c r="S1405" s="7"/>
    </row>
    <row r="1406" spans="1:19" x14ac:dyDescent="0.2">
      <c r="A1406" s="11"/>
      <c r="B1406" s="10"/>
      <c r="C1406" s="7"/>
      <c r="D1406" s="7"/>
      <c r="E1406" s="7"/>
      <c r="F1406" s="7"/>
      <c r="G1406" s="7"/>
      <c r="H1406" s="7"/>
      <c r="I1406" s="9"/>
      <c r="J1406" s="9"/>
      <c r="K1406" s="7"/>
      <c r="L1406" s="7"/>
      <c r="M1406" s="7"/>
      <c r="N1406" s="7"/>
      <c r="O1406" s="7"/>
      <c r="P1406" s="7"/>
      <c r="Q1406" s="7"/>
      <c r="R1406" s="7"/>
      <c r="S1406" s="7"/>
    </row>
    <row r="1407" spans="1:19" x14ac:dyDescent="0.2">
      <c r="A1407" s="11"/>
      <c r="B1407" s="10"/>
      <c r="C1407" s="7"/>
      <c r="D1407" s="7"/>
      <c r="E1407" s="7"/>
      <c r="F1407" s="7"/>
      <c r="G1407" s="7"/>
      <c r="H1407" s="7"/>
      <c r="I1407" s="9"/>
      <c r="J1407" s="9"/>
      <c r="K1407" s="7"/>
      <c r="L1407" s="7"/>
      <c r="M1407" s="7"/>
      <c r="N1407" s="7"/>
      <c r="O1407" s="7"/>
      <c r="P1407" s="7"/>
      <c r="Q1407" s="7"/>
      <c r="R1407" s="7"/>
      <c r="S1407" s="7"/>
    </row>
    <row r="1408" spans="1:19" x14ac:dyDescent="0.2">
      <c r="A1408" s="11"/>
      <c r="B1408" s="10"/>
      <c r="C1408" s="7"/>
      <c r="D1408" s="7"/>
      <c r="E1408" s="7"/>
      <c r="F1408" s="7"/>
      <c r="G1408" s="7"/>
      <c r="H1408" s="7"/>
      <c r="I1408" s="9"/>
      <c r="J1408" s="9"/>
      <c r="K1408" s="7"/>
      <c r="L1408" s="7"/>
      <c r="M1408" s="7"/>
      <c r="N1408" s="7"/>
      <c r="O1408" s="7"/>
      <c r="P1408" s="7"/>
      <c r="Q1408" s="7"/>
      <c r="R1408" s="7"/>
      <c r="S1408" s="7"/>
    </row>
    <row r="1409" spans="1:19" x14ac:dyDescent="0.2">
      <c r="A1409" s="11"/>
      <c r="B1409" s="10"/>
      <c r="C1409" s="7"/>
      <c r="D1409" s="7"/>
      <c r="E1409" s="7"/>
      <c r="F1409" s="7"/>
      <c r="G1409" s="7"/>
      <c r="H1409" s="7"/>
      <c r="I1409" s="9"/>
      <c r="J1409" s="9"/>
      <c r="K1409" s="7"/>
      <c r="L1409" s="7"/>
      <c r="M1409" s="7"/>
      <c r="N1409" s="7"/>
      <c r="O1409" s="7"/>
      <c r="P1409" s="7"/>
      <c r="Q1409" s="7"/>
      <c r="R1409" s="7"/>
      <c r="S1409" s="7"/>
    </row>
    <row r="1410" spans="1:19" x14ac:dyDescent="0.2">
      <c r="A1410" s="11"/>
      <c r="B1410" s="10"/>
      <c r="C1410" s="7"/>
      <c r="D1410" s="7"/>
      <c r="E1410" s="7"/>
      <c r="F1410" s="7"/>
      <c r="G1410" s="7"/>
      <c r="H1410" s="7"/>
      <c r="I1410" s="9"/>
      <c r="J1410" s="9"/>
      <c r="K1410" s="7"/>
      <c r="L1410" s="7"/>
      <c r="M1410" s="7"/>
      <c r="N1410" s="7"/>
      <c r="O1410" s="7"/>
      <c r="P1410" s="7"/>
      <c r="Q1410" s="7"/>
      <c r="R1410" s="7"/>
      <c r="S1410" s="7"/>
    </row>
    <row r="1411" spans="1:19" x14ac:dyDescent="0.2">
      <c r="A1411" s="11"/>
      <c r="B1411" s="10"/>
      <c r="C1411" s="7"/>
      <c r="D1411" s="7"/>
      <c r="E1411" s="7"/>
      <c r="F1411" s="7"/>
      <c r="G1411" s="7"/>
      <c r="H1411" s="7"/>
      <c r="I1411" s="9"/>
      <c r="J1411" s="9"/>
      <c r="K1411" s="7"/>
      <c r="L1411" s="7"/>
      <c r="M1411" s="7"/>
      <c r="N1411" s="7"/>
      <c r="O1411" s="7"/>
      <c r="P1411" s="7"/>
      <c r="Q1411" s="7"/>
      <c r="R1411" s="7"/>
      <c r="S1411" s="7"/>
    </row>
    <row r="1412" spans="1:19" x14ac:dyDescent="0.2">
      <c r="A1412" s="11"/>
      <c r="B1412" s="10"/>
      <c r="C1412" s="7"/>
      <c r="D1412" s="7"/>
      <c r="E1412" s="7"/>
      <c r="F1412" s="7"/>
      <c r="G1412" s="7"/>
      <c r="H1412" s="7"/>
      <c r="I1412" s="9"/>
      <c r="J1412" s="9"/>
      <c r="K1412" s="7"/>
      <c r="L1412" s="7"/>
      <c r="M1412" s="7"/>
      <c r="N1412" s="7"/>
      <c r="O1412" s="7"/>
      <c r="P1412" s="7"/>
      <c r="Q1412" s="7"/>
      <c r="R1412" s="7"/>
      <c r="S1412" s="7"/>
    </row>
    <row r="1413" spans="1:19" x14ac:dyDescent="0.2">
      <c r="A1413" s="11"/>
      <c r="B1413" s="10"/>
      <c r="C1413" s="7"/>
      <c r="D1413" s="7"/>
      <c r="E1413" s="7"/>
      <c r="F1413" s="7"/>
      <c r="G1413" s="7"/>
      <c r="H1413" s="7"/>
      <c r="I1413" s="9"/>
      <c r="J1413" s="9"/>
      <c r="K1413" s="7"/>
      <c r="L1413" s="7"/>
      <c r="M1413" s="7"/>
      <c r="N1413" s="7"/>
      <c r="O1413" s="7"/>
      <c r="P1413" s="7"/>
      <c r="Q1413" s="7"/>
      <c r="R1413" s="7"/>
      <c r="S1413" s="7"/>
    </row>
    <row r="1414" spans="1:19" x14ac:dyDescent="0.2">
      <c r="A1414" s="11"/>
      <c r="B1414" s="10"/>
      <c r="C1414" s="7"/>
      <c r="D1414" s="7"/>
      <c r="E1414" s="7"/>
      <c r="F1414" s="7"/>
      <c r="G1414" s="7"/>
      <c r="H1414" s="7"/>
      <c r="I1414" s="9"/>
      <c r="J1414" s="9"/>
      <c r="K1414" s="7"/>
      <c r="L1414" s="7"/>
      <c r="M1414" s="7"/>
      <c r="N1414" s="7"/>
      <c r="O1414" s="7"/>
      <c r="P1414" s="7"/>
      <c r="Q1414" s="7"/>
      <c r="R1414" s="7"/>
      <c r="S1414" s="7"/>
    </row>
    <row r="1415" spans="1:19" x14ac:dyDescent="0.2">
      <c r="A1415" s="11"/>
      <c r="B1415" s="10"/>
      <c r="C1415" s="7"/>
      <c r="D1415" s="7"/>
      <c r="E1415" s="7"/>
      <c r="F1415" s="7"/>
      <c r="G1415" s="7"/>
      <c r="H1415" s="7"/>
      <c r="I1415" s="9"/>
      <c r="J1415" s="9"/>
      <c r="K1415" s="7"/>
      <c r="L1415" s="7"/>
      <c r="M1415" s="7"/>
      <c r="N1415" s="7"/>
      <c r="O1415" s="7"/>
      <c r="P1415" s="7"/>
      <c r="Q1415" s="7"/>
      <c r="R1415" s="7"/>
      <c r="S1415" s="7"/>
    </row>
    <row r="1416" spans="1:19" x14ac:dyDescent="0.2">
      <c r="A1416" s="11"/>
      <c r="B1416" s="10"/>
      <c r="C1416" s="7"/>
      <c r="D1416" s="7"/>
      <c r="E1416" s="7"/>
      <c r="F1416" s="7"/>
      <c r="G1416" s="7"/>
      <c r="H1416" s="7"/>
      <c r="I1416" s="9"/>
      <c r="J1416" s="9"/>
      <c r="K1416" s="7"/>
      <c r="L1416" s="7"/>
      <c r="M1416" s="7"/>
      <c r="N1416" s="7"/>
      <c r="O1416" s="7"/>
      <c r="P1416" s="7"/>
      <c r="Q1416" s="7"/>
      <c r="R1416" s="7"/>
      <c r="S1416" s="7"/>
    </row>
    <row r="1417" spans="1:19" x14ac:dyDescent="0.2">
      <c r="A1417" s="11"/>
      <c r="B1417" s="10"/>
      <c r="C1417" s="7"/>
      <c r="D1417" s="7"/>
      <c r="E1417" s="7"/>
      <c r="F1417" s="7"/>
      <c r="G1417" s="7"/>
      <c r="H1417" s="7"/>
      <c r="I1417" s="9"/>
      <c r="J1417" s="9"/>
      <c r="K1417" s="7"/>
      <c r="L1417" s="7"/>
      <c r="M1417" s="7"/>
      <c r="N1417" s="7"/>
      <c r="O1417" s="7"/>
      <c r="P1417" s="7"/>
      <c r="Q1417" s="7"/>
      <c r="R1417" s="7"/>
      <c r="S1417" s="7"/>
    </row>
    <row r="1418" spans="1:19" x14ac:dyDescent="0.2">
      <c r="A1418" s="11"/>
      <c r="B1418" s="10"/>
      <c r="C1418" s="7"/>
      <c r="D1418" s="7"/>
      <c r="E1418" s="7"/>
      <c r="F1418" s="7"/>
      <c r="G1418" s="7"/>
      <c r="H1418" s="7"/>
      <c r="I1418" s="9"/>
      <c r="J1418" s="9"/>
      <c r="K1418" s="7"/>
      <c r="L1418" s="7"/>
      <c r="M1418" s="7"/>
      <c r="N1418" s="7"/>
      <c r="O1418" s="7"/>
      <c r="P1418" s="7"/>
      <c r="Q1418" s="7"/>
      <c r="R1418" s="7"/>
      <c r="S1418" s="7"/>
    </row>
    <row r="1419" spans="1:19" x14ac:dyDescent="0.2">
      <c r="A1419" s="11"/>
      <c r="B1419" s="10"/>
      <c r="C1419" s="7"/>
      <c r="D1419" s="7"/>
      <c r="E1419" s="7"/>
      <c r="F1419" s="7"/>
      <c r="G1419" s="7"/>
      <c r="H1419" s="7"/>
      <c r="I1419" s="9"/>
      <c r="J1419" s="9"/>
      <c r="K1419" s="7"/>
      <c r="L1419" s="7"/>
      <c r="M1419" s="7"/>
      <c r="N1419" s="7"/>
      <c r="O1419" s="7"/>
      <c r="P1419" s="7"/>
      <c r="Q1419" s="7"/>
      <c r="R1419" s="7"/>
      <c r="S1419" s="7"/>
    </row>
    <row r="1420" spans="1:19" x14ac:dyDescent="0.2">
      <c r="A1420" s="11"/>
      <c r="B1420" s="10"/>
      <c r="C1420" s="7"/>
      <c r="D1420" s="7"/>
      <c r="E1420" s="7"/>
      <c r="F1420" s="7"/>
      <c r="G1420" s="7"/>
      <c r="H1420" s="7"/>
      <c r="I1420" s="9"/>
      <c r="J1420" s="9"/>
      <c r="K1420" s="7"/>
      <c r="L1420" s="7"/>
      <c r="M1420" s="7"/>
      <c r="N1420" s="7"/>
      <c r="O1420" s="7"/>
      <c r="P1420" s="7"/>
      <c r="Q1420" s="7"/>
      <c r="R1420" s="7"/>
      <c r="S1420" s="7"/>
    </row>
    <row r="1421" spans="1:19" x14ac:dyDescent="0.2">
      <c r="A1421" s="11"/>
      <c r="B1421" s="10"/>
      <c r="C1421" s="7"/>
      <c r="D1421" s="7"/>
      <c r="E1421" s="7"/>
      <c r="F1421" s="7"/>
      <c r="G1421" s="7"/>
      <c r="H1421" s="7"/>
      <c r="I1421" s="9"/>
      <c r="J1421" s="9"/>
      <c r="K1421" s="7"/>
      <c r="L1421" s="7"/>
      <c r="M1421" s="7"/>
      <c r="N1421" s="7"/>
      <c r="O1421" s="7"/>
      <c r="P1421" s="7"/>
      <c r="Q1421" s="7"/>
      <c r="R1421" s="7"/>
      <c r="S1421" s="7"/>
    </row>
    <row r="1422" spans="1:19" x14ac:dyDescent="0.2">
      <c r="A1422" s="11"/>
      <c r="B1422" s="10"/>
      <c r="C1422" s="7"/>
      <c r="D1422" s="7"/>
      <c r="E1422" s="7"/>
      <c r="F1422" s="7"/>
      <c r="G1422" s="7"/>
      <c r="H1422" s="7"/>
      <c r="I1422" s="9"/>
      <c r="J1422" s="9"/>
      <c r="K1422" s="7"/>
      <c r="L1422" s="7"/>
      <c r="M1422" s="7"/>
      <c r="N1422" s="7"/>
      <c r="O1422" s="7"/>
      <c r="P1422" s="7"/>
      <c r="Q1422" s="7"/>
      <c r="R1422" s="7"/>
      <c r="S1422" s="7"/>
    </row>
    <row r="1423" spans="1:19" x14ac:dyDescent="0.2">
      <c r="A1423" s="11"/>
      <c r="B1423" s="10"/>
      <c r="C1423" s="7"/>
      <c r="D1423" s="7"/>
      <c r="E1423" s="7"/>
      <c r="F1423" s="7"/>
      <c r="G1423" s="7"/>
      <c r="H1423" s="7"/>
      <c r="I1423" s="9"/>
      <c r="J1423" s="9"/>
      <c r="K1423" s="7"/>
      <c r="L1423" s="7"/>
      <c r="M1423" s="7"/>
      <c r="N1423" s="7"/>
      <c r="O1423" s="7"/>
      <c r="P1423" s="7"/>
      <c r="Q1423" s="7"/>
      <c r="R1423" s="7"/>
      <c r="S1423" s="7"/>
    </row>
    <row r="1424" spans="1:19" x14ac:dyDescent="0.2">
      <c r="A1424" s="11"/>
      <c r="B1424" s="10"/>
      <c r="C1424" s="7"/>
      <c r="D1424" s="7"/>
      <c r="E1424" s="7"/>
      <c r="F1424" s="7"/>
      <c r="G1424" s="7"/>
      <c r="H1424" s="7"/>
      <c r="I1424" s="9"/>
      <c r="J1424" s="9"/>
      <c r="K1424" s="7"/>
      <c r="L1424" s="7"/>
      <c r="M1424" s="7"/>
      <c r="N1424" s="7"/>
      <c r="O1424" s="7"/>
      <c r="P1424" s="7"/>
      <c r="Q1424" s="7"/>
      <c r="R1424" s="7"/>
      <c r="S1424" s="7"/>
    </row>
    <row r="1425" spans="1:19" x14ac:dyDescent="0.2">
      <c r="A1425" s="11"/>
      <c r="B1425" s="10"/>
      <c r="C1425" s="7"/>
      <c r="D1425" s="7"/>
      <c r="E1425" s="7"/>
      <c r="F1425" s="7"/>
      <c r="G1425" s="7"/>
      <c r="H1425" s="7"/>
      <c r="I1425" s="9"/>
      <c r="J1425" s="9"/>
      <c r="K1425" s="7"/>
      <c r="L1425" s="7"/>
      <c r="M1425" s="7"/>
      <c r="N1425" s="7"/>
      <c r="O1425" s="7"/>
      <c r="P1425" s="7"/>
      <c r="Q1425" s="7"/>
      <c r="R1425" s="7"/>
      <c r="S1425" s="7"/>
    </row>
    <row r="1426" spans="1:19" x14ac:dyDescent="0.2">
      <c r="A1426" s="11"/>
      <c r="B1426" s="10"/>
      <c r="C1426" s="7"/>
      <c r="D1426" s="7"/>
      <c r="E1426" s="7"/>
      <c r="F1426" s="7"/>
      <c r="G1426" s="7"/>
      <c r="H1426" s="7"/>
      <c r="I1426" s="9"/>
      <c r="J1426" s="9"/>
      <c r="K1426" s="7"/>
      <c r="L1426" s="7"/>
      <c r="M1426" s="7"/>
      <c r="N1426" s="7"/>
      <c r="O1426" s="7"/>
      <c r="P1426" s="7"/>
      <c r="Q1426" s="7"/>
      <c r="R1426" s="7"/>
      <c r="S1426" s="7"/>
    </row>
    <row r="1427" spans="1:19" x14ac:dyDescent="0.2">
      <c r="A1427" s="11"/>
      <c r="B1427" s="10"/>
      <c r="C1427" s="7"/>
      <c r="D1427" s="7"/>
      <c r="E1427" s="7"/>
      <c r="F1427" s="7"/>
      <c r="G1427" s="7"/>
      <c r="H1427" s="7"/>
      <c r="I1427" s="9"/>
      <c r="J1427" s="9"/>
      <c r="K1427" s="7"/>
      <c r="L1427" s="7"/>
      <c r="M1427" s="7"/>
      <c r="N1427" s="7"/>
      <c r="O1427" s="7"/>
      <c r="P1427" s="7"/>
      <c r="Q1427" s="7"/>
      <c r="R1427" s="7"/>
      <c r="S1427" s="7"/>
    </row>
    <row r="1428" spans="1:19" x14ac:dyDescent="0.2">
      <c r="A1428" s="11"/>
      <c r="B1428" s="10"/>
      <c r="C1428" s="7"/>
      <c r="D1428" s="7"/>
      <c r="E1428" s="7"/>
      <c r="F1428" s="7"/>
      <c r="G1428" s="7"/>
      <c r="H1428" s="7"/>
      <c r="I1428" s="9"/>
      <c r="J1428" s="9"/>
      <c r="K1428" s="7"/>
      <c r="L1428" s="7"/>
      <c r="M1428" s="7"/>
      <c r="N1428" s="7"/>
      <c r="O1428" s="7"/>
      <c r="P1428" s="7"/>
      <c r="Q1428" s="7"/>
      <c r="R1428" s="7"/>
      <c r="S1428" s="7"/>
    </row>
    <row r="1429" spans="1:19" x14ac:dyDescent="0.2">
      <c r="A1429" s="11"/>
      <c r="B1429" s="10"/>
      <c r="C1429" s="7"/>
      <c r="D1429" s="7"/>
      <c r="E1429" s="7"/>
      <c r="F1429" s="7"/>
      <c r="G1429" s="7"/>
      <c r="H1429" s="7"/>
      <c r="I1429" s="9"/>
      <c r="J1429" s="9"/>
      <c r="K1429" s="7"/>
      <c r="L1429" s="7"/>
      <c r="M1429" s="7"/>
      <c r="N1429" s="7"/>
      <c r="O1429" s="7"/>
      <c r="P1429" s="7"/>
      <c r="Q1429" s="7"/>
      <c r="R1429" s="7"/>
      <c r="S1429" s="7"/>
    </row>
    <row r="1430" spans="1:19" x14ac:dyDescent="0.2">
      <c r="A1430" s="11"/>
      <c r="B1430" s="10"/>
      <c r="C1430" s="7"/>
      <c r="D1430" s="7"/>
      <c r="E1430" s="7"/>
      <c r="F1430" s="7"/>
      <c r="G1430" s="7"/>
      <c r="H1430" s="7"/>
      <c r="I1430" s="9"/>
      <c r="J1430" s="9"/>
      <c r="K1430" s="7"/>
      <c r="L1430" s="7"/>
      <c r="M1430" s="7"/>
      <c r="N1430" s="7"/>
      <c r="O1430" s="7"/>
      <c r="P1430" s="7"/>
      <c r="Q1430" s="7"/>
      <c r="R1430" s="7"/>
      <c r="S1430" s="7"/>
    </row>
    <row r="1431" spans="1:19" x14ac:dyDescent="0.2">
      <c r="A1431" s="11"/>
      <c r="B1431" s="10"/>
      <c r="C1431" s="7"/>
      <c r="D1431" s="7"/>
      <c r="E1431" s="7"/>
      <c r="F1431" s="7"/>
      <c r="G1431" s="7"/>
      <c r="H1431" s="7"/>
      <c r="I1431" s="9"/>
      <c r="J1431" s="9"/>
      <c r="K1431" s="7"/>
      <c r="L1431" s="7"/>
      <c r="M1431" s="7"/>
      <c r="N1431" s="7"/>
      <c r="O1431" s="7"/>
      <c r="P1431" s="7"/>
      <c r="Q1431" s="7"/>
      <c r="R1431" s="7"/>
      <c r="S1431" s="7"/>
    </row>
    <row r="1432" spans="1:19" x14ac:dyDescent="0.2">
      <c r="A1432" s="11"/>
      <c r="B1432" s="10"/>
      <c r="C1432" s="7"/>
      <c r="D1432" s="7"/>
      <c r="E1432" s="7"/>
      <c r="F1432" s="7"/>
      <c r="G1432" s="7"/>
      <c r="H1432" s="7"/>
      <c r="I1432" s="9"/>
      <c r="J1432" s="9"/>
      <c r="K1432" s="7"/>
      <c r="L1432" s="7"/>
      <c r="M1432" s="7"/>
      <c r="N1432" s="7"/>
      <c r="O1432" s="7"/>
      <c r="P1432" s="7"/>
      <c r="Q1432" s="7"/>
      <c r="R1432" s="7"/>
      <c r="S1432" s="7"/>
    </row>
    <row r="1433" spans="1:19" x14ac:dyDescent="0.2">
      <c r="A1433" s="11"/>
      <c r="B1433" s="10"/>
      <c r="C1433" s="7"/>
      <c r="D1433" s="7"/>
      <c r="E1433" s="7"/>
      <c r="F1433" s="7"/>
      <c r="G1433" s="7"/>
      <c r="H1433" s="7"/>
      <c r="I1433" s="9"/>
      <c r="J1433" s="9"/>
      <c r="K1433" s="7"/>
      <c r="L1433" s="7"/>
      <c r="M1433" s="7"/>
      <c r="N1433" s="7"/>
      <c r="O1433" s="7"/>
      <c r="P1433" s="7"/>
      <c r="Q1433" s="7"/>
      <c r="R1433" s="7"/>
      <c r="S1433" s="7"/>
    </row>
    <row r="1434" spans="1:19" x14ac:dyDescent="0.2">
      <c r="A1434" s="11"/>
      <c r="B1434" s="10"/>
      <c r="C1434" s="7"/>
      <c r="D1434" s="7"/>
      <c r="E1434" s="7"/>
      <c r="F1434" s="7"/>
      <c r="G1434" s="7"/>
      <c r="H1434" s="7"/>
      <c r="I1434" s="9"/>
      <c r="J1434" s="9"/>
      <c r="K1434" s="7"/>
      <c r="L1434" s="7"/>
      <c r="M1434" s="7"/>
      <c r="N1434" s="7"/>
      <c r="O1434" s="7"/>
      <c r="P1434" s="7"/>
      <c r="Q1434" s="7"/>
      <c r="R1434" s="7"/>
      <c r="S1434" s="7"/>
    </row>
    <row r="1435" spans="1:19" x14ac:dyDescent="0.2">
      <c r="A1435" s="11"/>
      <c r="B1435" s="10"/>
      <c r="C1435" s="7"/>
      <c r="D1435" s="7"/>
      <c r="E1435" s="7"/>
      <c r="F1435" s="7"/>
      <c r="G1435" s="7"/>
      <c r="H1435" s="7"/>
      <c r="I1435" s="9"/>
      <c r="J1435" s="9"/>
      <c r="K1435" s="7"/>
      <c r="L1435" s="7"/>
      <c r="M1435" s="7"/>
      <c r="N1435" s="7"/>
      <c r="O1435" s="7"/>
      <c r="P1435" s="7"/>
      <c r="Q1435" s="7"/>
      <c r="R1435" s="7"/>
      <c r="S1435" s="7"/>
    </row>
    <row r="1436" spans="1:19" x14ac:dyDescent="0.2">
      <c r="A1436" s="11"/>
      <c r="B1436" s="10"/>
      <c r="C1436" s="7"/>
      <c r="D1436" s="7"/>
      <c r="E1436" s="7"/>
      <c r="F1436" s="7"/>
      <c r="G1436" s="7"/>
      <c r="H1436" s="7"/>
      <c r="I1436" s="9"/>
      <c r="J1436" s="9"/>
      <c r="K1436" s="7"/>
      <c r="L1436" s="7"/>
      <c r="M1436" s="7"/>
      <c r="N1436" s="7"/>
      <c r="O1436" s="7"/>
      <c r="P1436" s="7"/>
      <c r="Q1436" s="7"/>
      <c r="R1436" s="7"/>
      <c r="S1436" s="7"/>
    </row>
    <row r="1437" spans="1:19" x14ac:dyDescent="0.2">
      <c r="A1437" s="11"/>
      <c r="B1437" s="10"/>
      <c r="C1437" s="7"/>
      <c r="D1437" s="7"/>
      <c r="E1437" s="7"/>
      <c r="F1437" s="7"/>
      <c r="G1437" s="7"/>
      <c r="H1437" s="7"/>
      <c r="I1437" s="9"/>
      <c r="J1437" s="9"/>
      <c r="K1437" s="7"/>
      <c r="L1437" s="7"/>
      <c r="M1437" s="7"/>
      <c r="N1437" s="7"/>
      <c r="O1437" s="7"/>
      <c r="P1437" s="7"/>
      <c r="Q1437" s="7"/>
      <c r="R1437" s="7"/>
      <c r="S1437" s="7"/>
    </row>
    <row r="1438" spans="1:19" x14ac:dyDescent="0.2">
      <c r="A1438" s="11"/>
      <c r="B1438" s="10"/>
      <c r="C1438" s="7"/>
      <c r="D1438" s="7"/>
      <c r="E1438" s="7"/>
      <c r="F1438" s="7"/>
      <c r="G1438" s="7"/>
      <c r="H1438" s="7"/>
      <c r="I1438" s="9"/>
      <c r="J1438" s="9"/>
      <c r="K1438" s="7"/>
      <c r="L1438" s="7"/>
      <c r="M1438" s="7"/>
      <c r="N1438" s="7"/>
      <c r="O1438" s="7"/>
      <c r="P1438" s="7"/>
      <c r="Q1438" s="7"/>
      <c r="R1438" s="7"/>
      <c r="S1438" s="7"/>
    </row>
    <row r="1439" spans="1:19" x14ac:dyDescent="0.2">
      <c r="A1439" s="11"/>
      <c r="B1439" s="10"/>
      <c r="C1439" s="7"/>
      <c r="D1439" s="7"/>
      <c r="E1439" s="7"/>
      <c r="F1439" s="7"/>
      <c r="G1439" s="7"/>
      <c r="H1439" s="7"/>
      <c r="I1439" s="9"/>
      <c r="J1439" s="9"/>
      <c r="K1439" s="7"/>
      <c r="L1439" s="7"/>
      <c r="M1439" s="7"/>
      <c r="N1439" s="7"/>
      <c r="O1439" s="7"/>
      <c r="P1439" s="7"/>
      <c r="Q1439" s="7"/>
      <c r="R1439" s="7"/>
      <c r="S1439" s="7"/>
    </row>
    <row r="1440" spans="1:19" x14ac:dyDescent="0.2">
      <c r="A1440" s="11"/>
      <c r="B1440" s="10"/>
      <c r="C1440" s="7"/>
      <c r="D1440" s="7"/>
      <c r="E1440" s="7"/>
      <c r="F1440" s="7"/>
      <c r="G1440" s="7"/>
      <c r="H1440" s="7"/>
      <c r="I1440" s="9"/>
      <c r="J1440" s="9"/>
      <c r="K1440" s="7"/>
      <c r="L1440" s="7"/>
      <c r="M1440" s="7"/>
      <c r="N1440" s="7"/>
      <c r="O1440" s="7"/>
      <c r="P1440" s="7"/>
      <c r="Q1440" s="7"/>
      <c r="R1440" s="7"/>
      <c r="S1440" s="7"/>
    </row>
    <row r="1441" spans="1:19" x14ac:dyDescent="0.2">
      <c r="A1441" s="11"/>
      <c r="B1441" s="10"/>
      <c r="C1441" s="7"/>
      <c r="D1441" s="7"/>
      <c r="E1441" s="7"/>
      <c r="F1441" s="7"/>
      <c r="G1441" s="7"/>
      <c r="H1441" s="7"/>
      <c r="I1441" s="9"/>
      <c r="J1441" s="9"/>
      <c r="K1441" s="7"/>
      <c r="L1441" s="7"/>
      <c r="M1441" s="7"/>
      <c r="N1441" s="7"/>
      <c r="O1441" s="7"/>
      <c r="P1441" s="7"/>
      <c r="Q1441" s="7"/>
      <c r="R1441" s="7"/>
      <c r="S1441" s="7"/>
    </row>
    <row r="1442" spans="1:19" x14ac:dyDescent="0.2">
      <c r="A1442" s="11"/>
      <c r="B1442" s="10"/>
      <c r="C1442" s="7"/>
      <c r="D1442" s="7"/>
      <c r="E1442" s="7"/>
      <c r="F1442" s="7"/>
      <c r="G1442" s="7"/>
      <c r="H1442" s="7"/>
      <c r="I1442" s="9"/>
      <c r="J1442" s="9"/>
      <c r="K1442" s="7"/>
      <c r="L1442" s="7"/>
      <c r="M1442" s="7"/>
      <c r="N1442" s="7"/>
      <c r="O1442" s="7"/>
      <c r="P1442" s="7"/>
      <c r="Q1442" s="7"/>
      <c r="R1442" s="7"/>
      <c r="S1442" s="7"/>
    </row>
    <row r="1443" spans="1:19" x14ac:dyDescent="0.2">
      <c r="A1443" s="11"/>
      <c r="B1443" s="10"/>
      <c r="C1443" s="7"/>
      <c r="D1443" s="7"/>
      <c r="E1443" s="7"/>
      <c r="F1443" s="7"/>
      <c r="G1443" s="7"/>
      <c r="H1443" s="7"/>
      <c r="I1443" s="9"/>
      <c r="J1443" s="9"/>
      <c r="K1443" s="7"/>
      <c r="L1443" s="7"/>
      <c r="M1443" s="7"/>
      <c r="N1443" s="7"/>
      <c r="O1443" s="7"/>
      <c r="P1443" s="7"/>
      <c r="Q1443" s="7"/>
      <c r="R1443" s="7"/>
      <c r="S1443" s="7"/>
    </row>
    <row r="1444" spans="1:19" x14ac:dyDescent="0.2">
      <c r="A1444" s="11"/>
      <c r="B1444" s="10"/>
      <c r="C1444" s="7"/>
      <c r="D1444" s="7"/>
      <c r="E1444" s="7"/>
      <c r="F1444" s="7"/>
      <c r="G1444" s="7"/>
      <c r="H1444" s="7"/>
      <c r="I1444" s="9"/>
      <c r="J1444" s="9"/>
      <c r="K1444" s="7"/>
      <c r="L1444" s="7"/>
      <c r="M1444" s="7"/>
      <c r="N1444" s="7"/>
      <c r="O1444" s="7"/>
      <c r="P1444" s="7"/>
      <c r="Q1444" s="7"/>
      <c r="R1444" s="7"/>
      <c r="S1444" s="7"/>
    </row>
    <row r="1445" spans="1:19" x14ac:dyDescent="0.2">
      <c r="A1445" s="11"/>
      <c r="B1445" s="10"/>
      <c r="C1445" s="7"/>
      <c r="D1445" s="7"/>
      <c r="E1445" s="7"/>
      <c r="F1445" s="7"/>
      <c r="G1445" s="7"/>
      <c r="H1445" s="7"/>
      <c r="I1445" s="9"/>
      <c r="J1445" s="9"/>
      <c r="K1445" s="7"/>
      <c r="L1445" s="7"/>
      <c r="M1445" s="7"/>
      <c r="N1445" s="7"/>
      <c r="O1445" s="7"/>
      <c r="P1445" s="7"/>
      <c r="Q1445" s="7"/>
      <c r="R1445" s="7"/>
      <c r="S1445" s="7"/>
    </row>
    <row r="1446" spans="1:19" x14ac:dyDescent="0.2">
      <c r="A1446" s="11"/>
      <c r="B1446" s="10"/>
      <c r="C1446" s="7"/>
      <c r="D1446" s="7"/>
      <c r="E1446" s="7"/>
      <c r="F1446" s="7"/>
      <c r="G1446" s="7"/>
      <c r="H1446" s="7"/>
      <c r="I1446" s="9"/>
      <c r="J1446" s="9"/>
      <c r="K1446" s="7"/>
      <c r="L1446" s="7"/>
      <c r="M1446" s="7"/>
      <c r="N1446" s="7"/>
      <c r="O1446" s="7"/>
      <c r="P1446" s="7"/>
      <c r="Q1446" s="7"/>
      <c r="R1446" s="7"/>
      <c r="S1446" s="7"/>
    </row>
    <row r="1447" spans="1:19" x14ac:dyDescent="0.2">
      <c r="A1447" s="11"/>
      <c r="B1447" s="10"/>
      <c r="C1447" s="7"/>
      <c r="D1447" s="7"/>
      <c r="E1447" s="7"/>
      <c r="F1447" s="7"/>
      <c r="G1447" s="7"/>
      <c r="H1447" s="7"/>
      <c r="I1447" s="9"/>
      <c r="J1447" s="9"/>
      <c r="K1447" s="7"/>
      <c r="L1447" s="7"/>
      <c r="M1447" s="7"/>
      <c r="N1447" s="7"/>
      <c r="O1447" s="7"/>
      <c r="P1447" s="7"/>
      <c r="Q1447" s="7"/>
      <c r="R1447" s="7"/>
      <c r="S1447" s="7"/>
    </row>
    <row r="1448" spans="1:19" x14ac:dyDescent="0.2">
      <c r="A1448" s="11"/>
      <c r="B1448" s="10"/>
      <c r="C1448" s="7"/>
      <c r="D1448" s="7"/>
      <c r="E1448" s="7"/>
      <c r="F1448" s="7"/>
      <c r="G1448" s="7"/>
      <c r="H1448" s="7"/>
      <c r="I1448" s="9"/>
      <c r="J1448" s="9"/>
      <c r="K1448" s="7"/>
      <c r="L1448" s="7"/>
      <c r="M1448" s="7"/>
      <c r="N1448" s="7"/>
      <c r="O1448" s="7"/>
      <c r="P1448" s="7"/>
      <c r="Q1448" s="7"/>
      <c r="R1448" s="7"/>
      <c r="S1448" s="7"/>
    </row>
    <row r="1449" spans="1:19" x14ac:dyDescent="0.2">
      <c r="A1449" s="11"/>
      <c r="B1449" s="10"/>
      <c r="C1449" s="7"/>
      <c r="D1449" s="7"/>
      <c r="E1449" s="7"/>
      <c r="F1449" s="7"/>
      <c r="G1449" s="7"/>
      <c r="H1449" s="7"/>
      <c r="I1449" s="9"/>
      <c r="J1449" s="9"/>
      <c r="K1449" s="7"/>
      <c r="L1449" s="7"/>
      <c r="M1449" s="7"/>
      <c r="N1449" s="7"/>
      <c r="O1449" s="7"/>
      <c r="P1449" s="7"/>
      <c r="Q1449" s="7"/>
      <c r="R1449" s="7"/>
      <c r="S1449" s="7"/>
    </row>
    <row r="1450" spans="1:19" x14ac:dyDescent="0.2">
      <c r="A1450" s="11"/>
      <c r="B1450" s="10"/>
      <c r="C1450" s="7"/>
      <c r="D1450" s="7"/>
      <c r="E1450" s="7"/>
      <c r="F1450" s="7"/>
      <c r="G1450" s="7"/>
      <c r="H1450" s="7"/>
      <c r="I1450" s="9"/>
      <c r="J1450" s="9"/>
      <c r="K1450" s="7"/>
      <c r="L1450" s="7"/>
      <c r="M1450" s="7"/>
      <c r="N1450" s="7"/>
      <c r="O1450" s="7"/>
      <c r="P1450" s="7"/>
      <c r="Q1450" s="7"/>
      <c r="R1450" s="7"/>
      <c r="S1450" s="7"/>
    </row>
    <row r="1451" spans="1:19" x14ac:dyDescent="0.2">
      <c r="A1451" s="11"/>
      <c r="B1451" s="10"/>
      <c r="C1451" s="7"/>
      <c r="D1451" s="7"/>
      <c r="E1451" s="7"/>
      <c r="F1451" s="7"/>
      <c r="G1451" s="7"/>
      <c r="H1451" s="7"/>
      <c r="I1451" s="9"/>
      <c r="J1451" s="9"/>
      <c r="K1451" s="7"/>
      <c r="L1451" s="7"/>
      <c r="M1451" s="7"/>
      <c r="N1451" s="7"/>
      <c r="O1451" s="7"/>
      <c r="P1451" s="7"/>
      <c r="Q1451" s="7"/>
      <c r="R1451" s="7"/>
      <c r="S1451" s="7"/>
    </row>
    <row r="1452" spans="1:19" x14ac:dyDescent="0.2">
      <c r="A1452" s="11"/>
      <c r="B1452" s="10"/>
      <c r="C1452" s="7"/>
      <c r="D1452" s="7"/>
      <c r="E1452" s="7"/>
      <c r="F1452" s="7"/>
      <c r="G1452" s="7"/>
      <c r="H1452" s="7"/>
      <c r="I1452" s="9"/>
      <c r="J1452" s="9"/>
      <c r="K1452" s="7"/>
      <c r="L1452" s="7"/>
      <c r="M1452" s="7"/>
      <c r="N1452" s="7"/>
      <c r="O1452" s="7"/>
      <c r="P1452" s="7"/>
      <c r="Q1452" s="7"/>
      <c r="R1452" s="7"/>
      <c r="S1452" s="7"/>
    </row>
    <row r="1453" spans="1:19" x14ac:dyDescent="0.2">
      <c r="A1453" s="11"/>
      <c r="B1453" s="10"/>
      <c r="C1453" s="7"/>
      <c r="D1453" s="7"/>
      <c r="E1453" s="7"/>
      <c r="F1453" s="7"/>
      <c r="G1453" s="7"/>
      <c r="H1453" s="7"/>
      <c r="I1453" s="9"/>
      <c r="J1453" s="9"/>
      <c r="K1453" s="7"/>
      <c r="L1453" s="7"/>
      <c r="M1453" s="7"/>
      <c r="N1453" s="7"/>
      <c r="O1453" s="7"/>
      <c r="P1453" s="7"/>
      <c r="Q1453" s="7"/>
      <c r="R1453" s="7"/>
      <c r="S1453" s="7"/>
    </row>
    <row r="1454" spans="1:19" x14ac:dyDescent="0.2">
      <c r="A1454" s="11"/>
      <c r="B1454" s="10"/>
      <c r="C1454" s="7"/>
      <c r="D1454" s="7"/>
      <c r="E1454" s="7"/>
      <c r="F1454" s="7"/>
      <c r="G1454" s="7"/>
      <c r="H1454" s="7"/>
      <c r="I1454" s="9"/>
      <c r="J1454" s="9"/>
      <c r="K1454" s="7"/>
      <c r="L1454" s="7"/>
      <c r="M1454" s="7"/>
      <c r="N1454" s="7"/>
      <c r="O1454" s="7"/>
      <c r="P1454" s="7"/>
      <c r="Q1454" s="7"/>
      <c r="R1454" s="7"/>
      <c r="S1454" s="7"/>
    </row>
    <row r="1455" spans="1:19" x14ac:dyDescent="0.2">
      <c r="A1455" s="11"/>
      <c r="B1455" s="10"/>
      <c r="C1455" s="7"/>
      <c r="D1455" s="7"/>
      <c r="E1455" s="7"/>
      <c r="F1455" s="7"/>
      <c r="G1455" s="7"/>
      <c r="H1455" s="7"/>
      <c r="I1455" s="9"/>
      <c r="J1455" s="9"/>
      <c r="K1455" s="7"/>
      <c r="L1455" s="7"/>
      <c r="M1455" s="7"/>
      <c r="N1455" s="7"/>
      <c r="O1455" s="7"/>
      <c r="P1455" s="7"/>
      <c r="Q1455" s="7"/>
      <c r="R1455" s="7"/>
      <c r="S1455" s="7"/>
    </row>
    <row r="1456" spans="1:19" x14ac:dyDescent="0.2">
      <c r="A1456" s="11"/>
      <c r="B1456" s="10"/>
      <c r="C1456" s="7"/>
      <c r="D1456" s="7"/>
      <c r="E1456" s="7"/>
      <c r="F1456" s="7"/>
      <c r="G1456" s="7"/>
      <c r="H1456" s="7"/>
      <c r="I1456" s="9"/>
      <c r="J1456" s="9"/>
      <c r="K1456" s="7"/>
      <c r="L1456" s="7"/>
      <c r="M1456" s="7"/>
      <c r="N1456" s="7"/>
      <c r="O1456" s="7"/>
      <c r="P1456" s="7"/>
      <c r="Q1456" s="7"/>
      <c r="R1456" s="7"/>
      <c r="S1456" s="7"/>
    </row>
    <row r="1457" spans="1:19" x14ac:dyDescent="0.2">
      <c r="A1457" s="11"/>
      <c r="B1457" s="10"/>
      <c r="C1457" s="7"/>
      <c r="D1457" s="7"/>
      <c r="E1457" s="7"/>
      <c r="F1457" s="7"/>
      <c r="G1457" s="7"/>
      <c r="H1457" s="7"/>
      <c r="I1457" s="9"/>
      <c r="J1457" s="9"/>
      <c r="K1457" s="7"/>
      <c r="L1457" s="7"/>
      <c r="M1457" s="7"/>
      <c r="N1457" s="7"/>
      <c r="O1457" s="7"/>
      <c r="P1457" s="7"/>
      <c r="Q1457" s="7"/>
      <c r="R1457" s="7"/>
      <c r="S1457" s="7"/>
    </row>
    <row r="1458" spans="1:19" x14ac:dyDescent="0.2">
      <c r="A1458" s="11"/>
      <c r="B1458" s="10"/>
      <c r="C1458" s="7"/>
      <c r="D1458" s="7"/>
      <c r="E1458" s="7"/>
      <c r="F1458" s="7"/>
      <c r="G1458" s="7"/>
      <c r="H1458" s="7"/>
      <c r="I1458" s="9"/>
      <c r="J1458" s="9"/>
      <c r="K1458" s="7"/>
      <c r="L1458" s="7"/>
      <c r="M1458" s="7"/>
      <c r="N1458" s="7"/>
      <c r="O1458" s="7"/>
      <c r="P1458" s="7"/>
      <c r="Q1458" s="7"/>
      <c r="R1458" s="7"/>
      <c r="S1458" s="7"/>
    </row>
    <row r="1459" spans="1:19" x14ac:dyDescent="0.2">
      <c r="A1459" s="11"/>
      <c r="B1459" s="10"/>
      <c r="C1459" s="7"/>
      <c r="D1459" s="7"/>
      <c r="E1459" s="7"/>
      <c r="F1459" s="7"/>
      <c r="G1459" s="7"/>
      <c r="H1459" s="7"/>
      <c r="I1459" s="9"/>
      <c r="J1459" s="9"/>
      <c r="K1459" s="7"/>
      <c r="L1459" s="7"/>
      <c r="M1459" s="7"/>
      <c r="N1459" s="7"/>
      <c r="O1459" s="7"/>
      <c r="P1459" s="7"/>
      <c r="Q1459" s="7"/>
      <c r="R1459" s="7"/>
      <c r="S1459" s="7"/>
    </row>
    <row r="1460" spans="1:19" x14ac:dyDescent="0.2">
      <c r="A1460" s="11"/>
      <c r="B1460" s="10"/>
      <c r="C1460" s="7"/>
      <c r="D1460" s="7"/>
      <c r="E1460" s="7"/>
      <c r="F1460" s="7"/>
      <c r="G1460" s="7"/>
      <c r="H1460" s="7"/>
      <c r="I1460" s="9"/>
      <c r="J1460" s="9"/>
      <c r="K1460" s="7"/>
      <c r="L1460" s="7"/>
      <c r="M1460" s="7"/>
      <c r="N1460" s="7"/>
      <c r="O1460" s="7"/>
      <c r="P1460" s="7"/>
      <c r="Q1460" s="7"/>
      <c r="R1460" s="7"/>
      <c r="S1460" s="7"/>
    </row>
    <row r="1461" spans="1:19" x14ac:dyDescent="0.2">
      <c r="A1461" s="11"/>
      <c r="B1461" s="10"/>
      <c r="C1461" s="7"/>
      <c r="D1461" s="7"/>
      <c r="E1461" s="7"/>
      <c r="F1461" s="7"/>
      <c r="G1461" s="7"/>
      <c r="H1461" s="7"/>
      <c r="I1461" s="9"/>
      <c r="J1461" s="9"/>
      <c r="K1461" s="7"/>
      <c r="L1461" s="7"/>
      <c r="M1461" s="7"/>
      <c r="N1461" s="7"/>
      <c r="O1461" s="7"/>
      <c r="P1461" s="7"/>
      <c r="Q1461" s="7"/>
      <c r="R1461" s="7"/>
      <c r="S1461" s="7"/>
    </row>
    <row r="1462" spans="1:19" x14ac:dyDescent="0.2">
      <c r="A1462" s="11"/>
      <c r="B1462" s="10"/>
      <c r="C1462" s="7"/>
      <c r="D1462" s="7"/>
      <c r="E1462" s="7"/>
      <c r="F1462" s="7"/>
      <c r="G1462" s="7"/>
      <c r="H1462" s="7"/>
      <c r="I1462" s="9"/>
      <c r="J1462" s="9"/>
      <c r="K1462" s="7"/>
      <c r="L1462" s="7"/>
      <c r="M1462" s="7"/>
      <c r="N1462" s="7"/>
      <c r="O1462" s="7"/>
      <c r="P1462" s="7"/>
      <c r="Q1462" s="7"/>
      <c r="R1462" s="7"/>
      <c r="S1462" s="7"/>
    </row>
    <row r="1463" spans="1:19" x14ac:dyDescent="0.2">
      <c r="A1463" s="11"/>
      <c r="B1463" s="10"/>
      <c r="C1463" s="7"/>
      <c r="D1463" s="7"/>
      <c r="E1463" s="7"/>
      <c r="F1463" s="7"/>
      <c r="G1463" s="7"/>
      <c r="H1463" s="7"/>
      <c r="I1463" s="9"/>
      <c r="J1463" s="9"/>
      <c r="K1463" s="7"/>
      <c r="L1463" s="7"/>
      <c r="M1463" s="7"/>
      <c r="N1463" s="7"/>
      <c r="O1463" s="7"/>
      <c r="P1463" s="7"/>
      <c r="Q1463" s="7"/>
      <c r="R1463" s="7"/>
      <c r="S1463" s="7"/>
    </row>
    <row r="1464" spans="1:19" x14ac:dyDescent="0.2">
      <c r="A1464" s="11"/>
      <c r="B1464" s="10"/>
      <c r="C1464" s="7"/>
      <c r="D1464" s="7"/>
      <c r="E1464" s="7"/>
      <c r="F1464" s="7"/>
      <c r="G1464" s="7"/>
      <c r="H1464" s="7"/>
      <c r="I1464" s="9"/>
      <c r="J1464" s="9"/>
      <c r="K1464" s="7"/>
      <c r="L1464" s="7"/>
      <c r="M1464" s="7"/>
      <c r="N1464" s="7"/>
      <c r="O1464" s="7"/>
      <c r="P1464" s="7"/>
      <c r="Q1464" s="7"/>
      <c r="R1464" s="7"/>
      <c r="S1464" s="7"/>
    </row>
    <row r="1465" spans="1:19" x14ac:dyDescent="0.2">
      <c r="A1465" s="11"/>
      <c r="B1465" s="10"/>
      <c r="C1465" s="7"/>
      <c r="D1465" s="7"/>
      <c r="E1465" s="7"/>
      <c r="F1465" s="7"/>
      <c r="G1465" s="7"/>
      <c r="H1465" s="7"/>
      <c r="I1465" s="9"/>
      <c r="J1465" s="9"/>
      <c r="K1465" s="7"/>
      <c r="L1465" s="7"/>
      <c r="M1465" s="7"/>
      <c r="N1465" s="7"/>
      <c r="O1465" s="7"/>
      <c r="P1465" s="7"/>
      <c r="Q1465" s="7"/>
      <c r="R1465" s="7"/>
      <c r="S1465" s="7"/>
    </row>
    <row r="1466" spans="1:19" x14ac:dyDescent="0.2">
      <c r="A1466" s="11"/>
      <c r="B1466" s="10"/>
      <c r="C1466" s="7"/>
      <c r="D1466" s="7"/>
      <c r="E1466" s="7"/>
      <c r="F1466" s="7"/>
      <c r="G1466" s="7"/>
      <c r="H1466" s="7"/>
      <c r="I1466" s="9"/>
      <c r="J1466" s="9"/>
      <c r="K1466" s="7"/>
      <c r="L1466" s="7"/>
      <c r="M1466" s="7"/>
      <c r="N1466" s="7"/>
      <c r="O1466" s="7"/>
      <c r="P1466" s="7"/>
      <c r="Q1466" s="7"/>
      <c r="R1466" s="7"/>
      <c r="S1466" s="7"/>
    </row>
    <row r="1467" spans="1:19" x14ac:dyDescent="0.2">
      <c r="A1467" s="11"/>
      <c r="B1467" s="10"/>
      <c r="C1467" s="7"/>
      <c r="D1467" s="7"/>
      <c r="E1467" s="7"/>
      <c r="F1467" s="7"/>
      <c r="G1467" s="7"/>
      <c r="H1467" s="7"/>
      <c r="I1467" s="9"/>
      <c r="J1467" s="9"/>
      <c r="K1467" s="7"/>
      <c r="L1467" s="7"/>
      <c r="M1467" s="7"/>
      <c r="N1467" s="7"/>
      <c r="O1467" s="7"/>
      <c r="P1467" s="7"/>
      <c r="Q1467" s="7"/>
      <c r="R1467" s="7"/>
      <c r="S1467" s="7"/>
    </row>
    <row r="1468" spans="1:19" x14ac:dyDescent="0.2">
      <c r="A1468" s="11"/>
      <c r="B1468" s="10"/>
      <c r="C1468" s="7"/>
      <c r="D1468" s="7"/>
      <c r="E1468" s="7"/>
      <c r="F1468" s="7"/>
      <c r="G1468" s="7"/>
      <c r="H1468" s="7"/>
      <c r="I1468" s="9"/>
      <c r="J1468" s="9"/>
      <c r="K1468" s="7"/>
      <c r="L1468" s="7"/>
      <c r="M1468" s="7"/>
      <c r="N1468" s="7"/>
      <c r="O1468" s="7"/>
      <c r="P1468" s="7"/>
      <c r="Q1468" s="7"/>
      <c r="R1468" s="7"/>
      <c r="S1468" s="7"/>
    </row>
    <row r="1469" spans="1:19" x14ac:dyDescent="0.2">
      <c r="A1469" s="11"/>
      <c r="B1469" s="10"/>
      <c r="C1469" s="7"/>
      <c r="D1469" s="7"/>
      <c r="E1469" s="7"/>
      <c r="F1469" s="7"/>
      <c r="G1469" s="7"/>
      <c r="H1469" s="7"/>
      <c r="I1469" s="9"/>
      <c r="J1469" s="9"/>
      <c r="K1469" s="7"/>
      <c r="L1469" s="7"/>
      <c r="M1469" s="7"/>
      <c r="N1469" s="7"/>
      <c r="O1469" s="7"/>
      <c r="P1469" s="7"/>
      <c r="Q1469" s="7"/>
      <c r="R1469" s="7"/>
      <c r="S1469" s="7"/>
    </row>
    <row r="1470" spans="1:19" x14ac:dyDescent="0.2">
      <c r="A1470" s="11"/>
      <c r="B1470" s="10"/>
      <c r="C1470" s="7"/>
      <c r="D1470" s="7"/>
      <c r="E1470" s="7"/>
      <c r="F1470" s="7"/>
      <c r="G1470" s="7"/>
      <c r="H1470" s="7"/>
      <c r="I1470" s="9"/>
      <c r="J1470" s="9"/>
      <c r="K1470" s="7"/>
      <c r="L1470" s="7"/>
      <c r="M1470" s="7"/>
      <c r="N1470" s="7"/>
      <c r="O1470" s="7"/>
      <c r="P1470" s="7"/>
      <c r="Q1470" s="7"/>
      <c r="R1470" s="7"/>
      <c r="S1470" s="7"/>
    </row>
    <row r="1471" spans="1:19" x14ac:dyDescent="0.2">
      <c r="A1471" s="11"/>
      <c r="B1471" s="10"/>
      <c r="C1471" s="7"/>
      <c r="D1471" s="7"/>
      <c r="E1471" s="7"/>
      <c r="F1471" s="7"/>
      <c r="G1471" s="7"/>
      <c r="H1471" s="7"/>
      <c r="I1471" s="9"/>
      <c r="J1471" s="9"/>
      <c r="K1471" s="7"/>
      <c r="L1471" s="7"/>
      <c r="M1471" s="7"/>
      <c r="N1471" s="7"/>
      <c r="O1471" s="7"/>
      <c r="P1471" s="7"/>
      <c r="Q1471" s="7"/>
      <c r="R1471" s="7"/>
      <c r="S1471" s="7"/>
    </row>
    <row r="1472" spans="1:19" x14ac:dyDescent="0.2">
      <c r="A1472" s="11"/>
      <c r="B1472" s="10"/>
      <c r="C1472" s="7"/>
      <c r="D1472" s="7"/>
      <c r="E1472" s="7"/>
      <c r="F1472" s="7"/>
      <c r="G1472" s="7"/>
      <c r="H1472" s="7"/>
      <c r="I1472" s="9"/>
      <c r="J1472" s="9"/>
      <c r="K1472" s="7"/>
      <c r="L1472" s="7"/>
      <c r="M1472" s="7"/>
      <c r="N1472" s="7"/>
      <c r="O1472" s="7"/>
      <c r="P1472" s="7"/>
      <c r="Q1472" s="7"/>
      <c r="R1472" s="7"/>
      <c r="S1472" s="7"/>
    </row>
    <row r="1473" spans="1:19" x14ac:dyDescent="0.2">
      <c r="A1473" s="11"/>
      <c r="B1473" s="10"/>
      <c r="C1473" s="7"/>
      <c r="D1473" s="7"/>
      <c r="E1473" s="7"/>
      <c r="F1473" s="7"/>
      <c r="G1473" s="7"/>
      <c r="H1473" s="7"/>
      <c r="I1473" s="9"/>
      <c r="J1473" s="9"/>
      <c r="K1473" s="7"/>
      <c r="L1473" s="7"/>
      <c r="M1473" s="7"/>
      <c r="N1473" s="7"/>
      <c r="O1473" s="7"/>
      <c r="P1473" s="7"/>
      <c r="Q1473" s="7"/>
      <c r="R1473" s="7"/>
      <c r="S1473" s="7"/>
    </row>
    <row r="1474" spans="1:19" x14ac:dyDescent="0.2">
      <c r="A1474" s="11"/>
      <c r="B1474" s="10"/>
      <c r="C1474" s="7"/>
      <c r="D1474" s="7"/>
      <c r="E1474" s="7"/>
      <c r="F1474" s="7"/>
      <c r="G1474" s="7"/>
      <c r="H1474" s="7"/>
      <c r="I1474" s="9"/>
      <c r="J1474" s="9"/>
      <c r="K1474" s="7"/>
      <c r="L1474" s="7"/>
      <c r="M1474" s="7"/>
      <c r="N1474" s="7"/>
      <c r="O1474" s="7"/>
      <c r="P1474" s="7"/>
      <c r="Q1474" s="7"/>
      <c r="R1474" s="7"/>
      <c r="S1474" s="7"/>
    </row>
    <row r="1475" spans="1:19" x14ac:dyDescent="0.2">
      <c r="A1475" s="11"/>
      <c r="B1475" s="10"/>
      <c r="C1475" s="7"/>
      <c r="D1475" s="7"/>
      <c r="E1475" s="7"/>
      <c r="F1475" s="7"/>
      <c r="G1475" s="7"/>
      <c r="H1475" s="7"/>
      <c r="I1475" s="9"/>
      <c r="J1475" s="9"/>
      <c r="K1475" s="7"/>
      <c r="L1475" s="7"/>
      <c r="M1475" s="7"/>
      <c r="N1475" s="7"/>
      <c r="O1475" s="7"/>
      <c r="P1475" s="7"/>
      <c r="Q1475" s="7"/>
      <c r="R1475" s="7"/>
      <c r="S1475" s="7"/>
    </row>
    <row r="1476" spans="1:19" x14ac:dyDescent="0.2">
      <c r="A1476" s="11"/>
      <c r="B1476" s="10"/>
      <c r="C1476" s="7"/>
      <c r="D1476" s="7"/>
      <c r="E1476" s="7"/>
      <c r="F1476" s="7"/>
      <c r="G1476" s="7"/>
      <c r="H1476" s="7"/>
      <c r="I1476" s="9"/>
      <c r="J1476" s="9"/>
      <c r="K1476" s="7"/>
      <c r="L1476" s="7"/>
      <c r="M1476" s="7"/>
      <c r="N1476" s="7"/>
      <c r="O1476" s="7"/>
      <c r="P1476" s="7"/>
      <c r="Q1476" s="7"/>
      <c r="R1476" s="7"/>
      <c r="S1476" s="7"/>
    </row>
    <row r="1477" spans="1:19" x14ac:dyDescent="0.2">
      <c r="A1477" s="11"/>
      <c r="B1477" s="10"/>
      <c r="C1477" s="7"/>
      <c r="D1477" s="7"/>
      <c r="E1477" s="7"/>
      <c r="F1477" s="7"/>
      <c r="G1477" s="7"/>
      <c r="H1477" s="7"/>
      <c r="I1477" s="9"/>
      <c r="J1477" s="9"/>
      <c r="K1477" s="7"/>
      <c r="L1477" s="7"/>
      <c r="M1477" s="7"/>
      <c r="N1477" s="7"/>
      <c r="O1477" s="7"/>
      <c r="P1477" s="7"/>
      <c r="Q1477" s="7"/>
      <c r="R1477" s="7"/>
      <c r="S1477" s="7"/>
    </row>
    <row r="1478" spans="1:19" x14ac:dyDescent="0.2">
      <c r="A1478" s="11"/>
      <c r="B1478" s="10"/>
      <c r="C1478" s="7"/>
      <c r="D1478" s="7"/>
      <c r="E1478" s="7"/>
      <c r="F1478" s="7"/>
      <c r="G1478" s="7"/>
      <c r="H1478" s="7"/>
      <c r="I1478" s="9"/>
      <c r="J1478" s="9"/>
      <c r="K1478" s="7"/>
      <c r="L1478" s="7"/>
      <c r="M1478" s="7"/>
      <c r="N1478" s="7"/>
      <c r="O1478" s="7"/>
      <c r="P1478" s="7"/>
      <c r="Q1478" s="7"/>
      <c r="R1478" s="7"/>
      <c r="S1478" s="7"/>
    </row>
    <row r="1479" spans="1:19" x14ac:dyDescent="0.2">
      <c r="A1479" s="11"/>
      <c r="B1479" s="10"/>
      <c r="C1479" s="7"/>
      <c r="D1479" s="7"/>
      <c r="E1479" s="7"/>
      <c r="F1479" s="7"/>
      <c r="G1479" s="7"/>
      <c r="H1479" s="7"/>
      <c r="I1479" s="9"/>
      <c r="J1479" s="9"/>
      <c r="K1479" s="7"/>
      <c r="L1479" s="7"/>
      <c r="M1479" s="7"/>
      <c r="N1479" s="7"/>
      <c r="O1479" s="7"/>
      <c r="P1479" s="7"/>
      <c r="Q1479" s="7"/>
      <c r="R1479" s="7"/>
      <c r="S1479" s="7"/>
    </row>
    <row r="1480" spans="1:19" x14ac:dyDescent="0.2">
      <c r="A1480" s="11"/>
      <c r="B1480" s="10"/>
      <c r="C1480" s="7"/>
      <c r="D1480" s="7"/>
      <c r="E1480" s="7"/>
      <c r="F1480" s="7"/>
      <c r="G1480" s="7"/>
      <c r="H1480" s="7"/>
      <c r="I1480" s="9"/>
      <c r="J1480" s="9"/>
      <c r="K1480" s="7"/>
      <c r="L1480" s="7"/>
      <c r="M1480" s="7"/>
      <c r="N1480" s="7"/>
      <c r="O1480" s="7"/>
      <c r="P1480" s="7"/>
      <c r="Q1480" s="7"/>
      <c r="R1480" s="7"/>
      <c r="S1480" s="7"/>
    </row>
    <row r="1481" spans="1:19" x14ac:dyDescent="0.2">
      <c r="A1481" s="11"/>
      <c r="B1481" s="10"/>
      <c r="C1481" s="7"/>
      <c r="D1481" s="7"/>
      <c r="E1481" s="7"/>
      <c r="F1481" s="7"/>
      <c r="G1481" s="7"/>
      <c r="H1481" s="7"/>
      <c r="I1481" s="9"/>
      <c r="J1481" s="9"/>
      <c r="K1481" s="7"/>
      <c r="L1481" s="7"/>
      <c r="M1481" s="7"/>
      <c r="N1481" s="7"/>
      <c r="O1481" s="7"/>
      <c r="P1481" s="7"/>
      <c r="Q1481" s="7"/>
      <c r="R1481" s="7"/>
      <c r="S1481" s="7"/>
    </row>
    <row r="1482" spans="1:19" x14ac:dyDescent="0.2">
      <c r="A1482" s="11"/>
      <c r="B1482" s="10"/>
      <c r="C1482" s="7"/>
      <c r="D1482" s="7"/>
      <c r="E1482" s="7"/>
      <c r="F1482" s="7"/>
      <c r="G1482" s="7"/>
      <c r="H1482" s="7"/>
      <c r="I1482" s="9"/>
      <c r="J1482" s="9"/>
      <c r="K1482" s="7"/>
      <c r="L1482" s="7"/>
      <c r="M1482" s="7"/>
      <c r="N1482" s="7"/>
      <c r="O1482" s="7"/>
      <c r="P1482" s="7"/>
      <c r="Q1482" s="7"/>
      <c r="R1482" s="7"/>
      <c r="S1482" s="7"/>
    </row>
    <row r="1483" spans="1:19" x14ac:dyDescent="0.2">
      <c r="A1483" s="11"/>
      <c r="B1483" s="10"/>
      <c r="C1483" s="7"/>
      <c r="D1483" s="7"/>
      <c r="E1483" s="7"/>
      <c r="F1483" s="7"/>
      <c r="G1483" s="7"/>
      <c r="H1483" s="7"/>
      <c r="I1483" s="9"/>
      <c r="J1483" s="9"/>
      <c r="K1483" s="7"/>
      <c r="L1483" s="7"/>
      <c r="M1483" s="7"/>
      <c r="N1483" s="7"/>
      <c r="O1483" s="7"/>
      <c r="P1483" s="7"/>
      <c r="Q1483" s="7"/>
      <c r="R1483" s="7"/>
      <c r="S1483" s="7"/>
    </row>
    <row r="1484" spans="1:19" x14ac:dyDescent="0.2">
      <c r="A1484" s="11"/>
      <c r="B1484" s="10"/>
      <c r="C1484" s="7"/>
      <c r="D1484" s="7"/>
      <c r="E1484" s="7"/>
      <c r="F1484" s="7"/>
      <c r="G1484" s="7"/>
      <c r="H1484" s="7"/>
      <c r="I1484" s="9"/>
      <c r="J1484" s="9"/>
      <c r="K1484" s="7"/>
      <c r="L1484" s="7"/>
      <c r="M1484" s="7"/>
      <c r="N1484" s="7"/>
      <c r="O1484" s="7"/>
      <c r="P1484" s="7"/>
      <c r="Q1484" s="7"/>
      <c r="R1484" s="7"/>
      <c r="S1484" s="7"/>
    </row>
    <row r="1485" spans="1:19" x14ac:dyDescent="0.2">
      <c r="A1485" s="11"/>
      <c r="B1485" s="10"/>
      <c r="C1485" s="7"/>
      <c r="D1485" s="7"/>
      <c r="E1485" s="7"/>
      <c r="F1485" s="7"/>
      <c r="G1485" s="7"/>
      <c r="H1485" s="7"/>
      <c r="I1485" s="9"/>
      <c r="J1485" s="9"/>
      <c r="K1485" s="7"/>
      <c r="L1485" s="7"/>
      <c r="M1485" s="7"/>
      <c r="N1485" s="7"/>
      <c r="O1485" s="7"/>
      <c r="P1485" s="7"/>
      <c r="Q1485" s="7"/>
      <c r="R1485" s="7"/>
      <c r="S1485" s="7"/>
    </row>
    <row r="1486" spans="1:19" x14ac:dyDescent="0.2">
      <c r="A1486" s="11"/>
      <c r="B1486" s="10"/>
      <c r="C1486" s="7"/>
      <c r="D1486" s="7"/>
      <c r="E1486" s="7"/>
      <c r="F1486" s="7"/>
      <c r="G1486" s="7"/>
      <c r="H1486" s="7"/>
      <c r="I1486" s="9"/>
      <c r="J1486" s="9"/>
      <c r="K1486" s="7"/>
      <c r="L1486" s="7"/>
      <c r="M1486" s="7"/>
      <c r="N1486" s="7"/>
      <c r="O1486" s="7"/>
      <c r="P1486" s="7"/>
      <c r="Q1486" s="7"/>
      <c r="R1486" s="7"/>
      <c r="S1486" s="7"/>
    </row>
    <row r="1487" spans="1:19" x14ac:dyDescent="0.2">
      <c r="A1487" s="11"/>
      <c r="B1487" s="10"/>
      <c r="C1487" s="7"/>
      <c r="D1487" s="7"/>
      <c r="E1487" s="7"/>
      <c r="F1487" s="7"/>
      <c r="G1487" s="7"/>
      <c r="H1487" s="7"/>
      <c r="I1487" s="9"/>
      <c r="J1487" s="9"/>
      <c r="K1487" s="7"/>
      <c r="L1487" s="7"/>
      <c r="M1487" s="7"/>
      <c r="N1487" s="7"/>
      <c r="O1487" s="7"/>
      <c r="P1487" s="7"/>
      <c r="Q1487" s="7"/>
      <c r="R1487" s="7"/>
      <c r="S1487" s="7"/>
    </row>
    <row r="1488" spans="1:19" x14ac:dyDescent="0.2">
      <c r="A1488" s="11"/>
      <c r="B1488" s="10"/>
      <c r="C1488" s="7"/>
      <c r="D1488" s="7"/>
      <c r="E1488" s="7"/>
      <c r="F1488" s="7"/>
      <c r="G1488" s="7"/>
      <c r="H1488" s="7"/>
      <c r="I1488" s="9"/>
      <c r="J1488" s="9"/>
      <c r="K1488" s="7"/>
      <c r="L1488" s="7"/>
      <c r="M1488" s="7"/>
      <c r="N1488" s="7"/>
      <c r="O1488" s="7"/>
      <c r="P1488" s="7"/>
      <c r="Q1488" s="7"/>
      <c r="R1488" s="7"/>
      <c r="S1488" s="7"/>
    </row>
    <row r="1489" spans="1:19" x14ac:dyDescent="0.2">
      <c r="A1489" s="11"/>
      <c r="B1489" s="10"/>
      <c r="C1489" s="7"/>
      <c r="D1489" s="7"/>
      <c r="E1489" s="7"/>
      <c r="F1489" s="7"/>
      <c r="G1489" s="7"/>
      <c r="H1489" s="7"/>
      <c r="I1489" s="9"/>
      <c r="J1489" s="9"/>
      <c r="K1489" s="7"/>
      <c r="L1489" s="7"/>
      <c r="M1489" s="7"/>
      <c r="N1489" s="7"/>
      <c r="O1489" s="7"/>
      <c r="P1489" s="7"/>
      <c r="Q1489" s="7"/>
      <c r="R1489" s="7"/>
      <c r="S1489" s="7"/>
    </row>
    <row r="1490" spans="1:19" x14ac:dyDescent="0.2">
      <c r="A1490" s="11"/>
      <c r="B1490" s="10"/>
      <c r="C1490" s="7"/>
      <c r="D1490" s="7"/>
      <c r="E1490" s="7"/>
      <c r="F1490" s="7"/>
      <c r="G1490" s="7"/>
      <c r="H1490" s="7"/>
      <c r="I1490" s="9"/>
      <c r="J1490" s="9"/>
      <c r="K1490" s="7"/>
      <c r="L1490" s="7"/>
      <c r="M1490" s="7"/>
      <c r="N1490" s="7"/>
      <c r="O1490" s="7"/>
      <c r="P1490" s="7"/>
      <c r="Q1490" s="7"/>
      <c r="R1490" s="7"/>
      <c r="S1490" s="7"/>
    </row>
    <row r="1491" spans="1:19" x14ac:dyDescent="0.2">
      <c r="A1491" s="11"/>
      <c r="B1491" s="10"/>
      <c r="C1491" s="7"/>
      <c r="D1491" s="7"/>
      <c r="E1491" s="7"/>
      <c r="F1491" s="7"/>
      <c r="G1491" s="7"/>
      <c r="H1491" s="7"/>
      <c r="I1491" s="9"/>
      <c r="J1491" s="9"/>
      <c r="K1491" s="7"/>
      <c r="L1491" s="7"/>
      <c r="M1491" s="7"/>
      <c r="N1491" s="7"/>
      <c r="O1491" s="7"/>
      <c r="P1491" s="7"/>
      <c r="Q1491" s="7"/>
      <c r="R1491" s="7"/>
      <c r="S1491" s="7"/>
    </row>
    <row r="1492" spans="1:19" x14ac:dyDescent="0.2">
      <c r="A1492" s="11"/>
      <c r="B1492" s="10"/>
      <c r="C1492" s="7"/>
      <c r="D1492" s="7"/>
      <c r="E1492" s="7"/>
      <c r="F1492" s="7"/>
      <c r="G1492" s="7"/>
      <c r="H1492" s="7"/>
      <c r="I1492" s="9"/>
      <c r="J1492" s="9"/>
      <c r="K1492" s="7"/>
      <c r="L1492" s="7"/>
      <c r="M1492" s="7"/>
      <c r="N1492" s="7"/>
      <c r="O1492" s="7"/>
      <c r="P1492" s="7"/>
      <c r="Q1492" s="7"/>
      <c r="R1492" s="7"/>
      <c r="S1492" s="7"/>
    </row>
    <row r="1493" spans="1:19" x14ac:dyDescent="0.2">
      <c r="A1493" s="11"/>
      <c r="B1493" s="10"/>
      <c r="C1493" s="7"/>
      <c r="D1493" s="7"/>
      <c r="E1493" s="7"/>
      <c r="F1493" s="7"/>
      <c r="G1493" s="7"/>
      <c r="H1493" s="7"/>
      <c r="I1493" s="9"/>
      <c r="J1493" s="9"/>
      <c r="K1493" s="7"/>
      <c r="L1493" s="7"/>
      <c r="M1493" s="7"/>
      <c r="N1493" s="7"/>
      <c r="O1493" s="7"/>
      <c r="P1493" s="7"/>
      <c r="Q1493" s="7"/>
      <c r="R1493" s="7"/>
      <c r="S1493" s="7"/>
    </row>
    <row r="1494" spans="1:19" x14ac:dyDescent="0.2">
      <c r="A1494" s="11"/>
      <c r="B1494" s="10"/>
      <c r="C1494" s="7"/>
      <c r="D1494" s="7"/>
      <c r="E1494" s="7"/>
      <c r="F1494" s="7"/>
      <c r="G1494" s="7"/>
      <c r="H1494" s="7"/>
      <c r="I1494" s="9"/>
      <c r="J1494" s="9"/>
      <c r="K1494" s="7"/>
      <c r="L1494" s="7"/>
      <c r="M1494" s="7"/>
      <c r="N1494" s="7"/>
      <c r="O1494" s="7"/>
      <c r="P1494" s="7"/>
      <c r="Q1494" s="7"/>
      <c r="R1494" s="7"/>
      <c r="S1494" s="7"/>
    </row>
    <row r="1495" spans="1:19" x14ac:dyDescent="0.2">
      <c r="A1495" s="11"/>
      <c r="B1495" s="10"/>
      <c r="C1495" s="7"/>
      <c r="D1495" s="7"/>
      <c r="E1495" s="7"/>
      <c r="F1495" s="7"/>
      <c r="G1495" s="7"/>
      <c r="H1495" s="7"/>
      <c r="I1495" s="9"/>
      <c r="J1495" s="9"/>
      <c r="K1495" s="7"/>
      <c r="L1495" s="7"/>
      <c r="M1495" s="7"/>
      <c r="N1495" s="7"/>
      <c r="O1495" s="7"/>
      <c r="P1495" s="7"/>
      <c r="Q1495" s="7"/>
      <c r="R1495" s="7"/>
      <c r="S1495" s="7"/>
    </row>
    <row r="1496" spans="1:19" x14ac:dyDescent="0.2">
      <c r="A1496" s="11"/>
      <c r="B1496" s="10"/>
      <c r="C1496" s="7"/>
      <c r="D1496" s="7"/>
      <c r="E1496" s="7"/>
      <c r="F1496" s="7"/>
      <c r="G1496" s="7"/>
      <c r="H1496" s="7"/>
      <c r="I1496" s="9"/>
      <c r="J1496" s="9"/>
      <c r="K1496" s="7"/>
      <c r="L1496" s="7"/>
      <c r="M1496" s="7"/>
      <c r="N1496" s="7"/>
      <c r="O1496" s="7"/>
      <c r="P1496" s="7"/>
      <c r="Q1496" s="7"/>
      <c r="R1496" s="7"/>
      <c r="S1496" s="7"/>
    </row>
    <row r="1497" spans="1:19" x14ac:dyDescent="0.2">
      <c r="A1497" s="11"/>
      <c r="B1497" s="10"/>
      <c r="C1497" s="7"/>
      <c r="D1497" s="7"/>
      <c r="E1497" s="7"/>
      <c r="F1497" s="7"/>
      <c r="G1497" s="7"/>
      <c r="H1497" s="7"/>
      <c r="I1497" s="9"/>
      <c r="J1497" s="9"/>
      <c r="K1497" s="7"/>
      <c r="L1497" s="7"/>
      <c r="M1497" s="7"/>
      <c r="N1497" s="7"/>
      <c r="O1497" s="7"/>
      <c r="P1497" s="7"/>
      <c r="Q1497" s="7"/>
      <c r="R1497" s="7"/>
      <c r="S1497" s="7"/>
    </row>
    <row r="1498" spans="1:19" x14ac:dyDescent="0.2">
      <c r="A1498" s="11"/>
      <c r="B1498" s="10"/>
      <c r="C1498" s="7"/>
      <c r="D1498" s="7"/>
      <c r="E1498" s="7"/>
      <c r="F1498" s="7"/>
      <c r="G1498" s="7"/>
      <c r="H1498" s="7"/>
      <c r="I1498" s="9"/>
      <c r="J1498" s="9"/>
      <c r="K1498" s="7"/>
      <c r="L1498" s="7"/>
      <c r="M1498" s="7"/>
      <c r="N1498" s="7"/>
      <c r="O1498" s="7"/>
      <c r="P1498" s="7"/>
      <c r="Q1498" s="7"/>
      <c r="R1498" s="7"/>
      <c r="S1498" s="7"/>
    </row>
    <row r="1499" spans="1:19" x14ac:dyDescent="0.2">
      <c r="A1499" s="11"/>
      <c r="B1499" s="10"/>
      <c r="C1499" s="7"/>
      <c r="D1499" s="7"/>
      <c r="E1499" s="7"/>
      <c r="F1499" s="7"/>
      <c r="G1499" s="7"/>
      <c r="H1499" s="7"/>
      <c r="I1499" s="9"/>
      <c r="J1499" s="9"/>
      <c r="K1499" s="7"/>
      <c r="L1499" s="7"/>
      <c r="M1499" s="7"/>
      <c r="N1499" s="7"/>
      <c r="O1499" s="7"/>
      <c r="P1499" s="7"/>
      <c r="Q1499" s="7"/>
      <c r="R1499" s="7"/>
      <c r="S1499" s="7"/>
    </row>
    <row r="1500" spans="1:19" x14ac:dyDescent="0.2">
      <c r="A1500" s="11"/>
      <c r="B1500" s="10"/>
      <c r="C1500" s="7"/>
      <c r="D1500" s="7"/>
      <c r="E1500" s="7"/>
      <c r="F1500" s="7"/>
      <c r="G1500" s="7"/>
      <c r="H1500" s="7"/>
      <c r="I1500" s="9"/>
      <c r="J1500" s="9"/>
      <c r="K1500" s="7"/>
      <c r="L1500" s="7"/>
      <c r="M1500" s="7"/>
      <c r="N1500" s="7"/>
      <c r="O1500" s="7"/>
      <c r="P1500" s="7"/>
      <c r="Q1500" s="7"/>
      <c r="R1500" s="7"/>
      <c r="S1500" s="7"/>
    </row>
    <row r="1501" spans="1:19" x14ac:dyDescent="0.2">
      <c r="A1501" s="11"/>
      <c r="B1501" s="10"/>
      <c r="C1501" s="7"/>
      <c r="D1501" s="7"/>
      <c r="E1501" s="7"/>
      <c r="F1501" s="7"/>
      <c r="G1501" s="7"/>
      <c r="H1501" s="7"/>
      <c r="I1501" s="9"/>
      <c r="J1501" s="9"/>
      <c r="K1501" s="7"/>
      <c r="L1501" s="7"/>
      <c r="M1501" s="7"/>
      <c r="N1501" s="7"/>
      <c r="O1501" s="7"/>
      <c r="P1501" s="7"/>
      <c r="Q1501" s="7"/>
      <c r="R1501" s="7"/>
      <c r="S1501" s="7"/>
    </row>
    <row r="1502" spans="1:19" x14ac:dyDescent="0.2">
      <c r="A1502" s="11"/>
      <c r="B1502" s="10"/>
      <c r="C1502" s="7"/>
      <c r="D1502" s="7"/>
      <c r="E1502" s="7"/>
      <c r="F1502" s="7"/>
      <c r="G1502" s="7"/>
      <c r="H1502" s="7"/>
      <c r="I1502" s="9"/>
      <c r="J1502" s="9"/>
      <c r="K1502" s="7"/>
      <c r="L1502" s="7"/>
      <c r="M1502" s="7"/>
      <c r="N1502" s="7"/>
      <c r="O1502" s="7"/>
      <c r="P1502" s="7"/>
      <c r="Q1502" s="7"/>
      <c r="R1502" s="7"/>
      <c r="S1502" s="7"/>
    </row>
    <row r="1503" spans="1:19" x14ac:dyDescent="0.2">
      <c r="A1503" s="11"/>
      <c r="B1503" s="10"/>
      <c r="C1503" s="7"/>
      <c r="D1503" s="7"/>
      <c r="E1503" s="7"/>
      <c r="F1503" s="7"/>
      <c r="G1503" s="7"/>
      <c r="H1503" s="7"/>
      <c r="I1503" s="9"/>
      <c r="J1503" s="9"/>
      <c r="K1503" s="7"/>
      <c r="L1503" s="7"/>
      <c r="M1503" s="7"/>
      <c r="N1503" s="7"/>
      <c r="O1503" s="7"/>
      <c r="P1503" s="7"/>
      <c r="Q1503" s="7"/>
      <c r="R1503" s="7"/>
      <c r="S1503" s="7"/>
    </row>
    <row r="1504" spans="1:19" x14ac:dyDescent="0.2">
      <c r="A1504" s="11"/>
      <c r="B1504" s="10"/>
      <c r="C1504" s="7"/>
      <c r="D1504" s="7"/>
      <c r="E1504" s="7"/>
      <c r="F1504" s="7"/>
      <c r="G1504" s="7"/>
      <c r="H1504" s="7"/>
      <c r="I1504" s="9"/>
      <c r="J1504" s="9"/>
      <c r="K1504" s="7"/>
      <c r="L1504" s="7"/>
      <c r="M1504" s="7"/>
      <c r="N1504" s="7"/>
      <c r="O1504" s="7"/>
      <c r="P1504" s="7"/>
      <c r="Q1504" s="7"/>
      <c r="R1504" s="7"/>
      <c r="S1504" s="7"/>
    </row>
    <row r="1505" spans="1:19" x14ac:dyDescent="0.2">
      <c r="A1505" s="11"/>
      <c r="B1505" s="10"/>
      <c r="C1505" s="7"/>
      <c r="D1505" s="7"/>
      <c r="E1505" s="7"/>
      <c r="F1505" s="7"/>
      <c r="G1505" s="7"/>
      <c r="H1505" s="7"/>
      <c r="I1505" s="9"/>
      <c r="J1505" s="9"/>
      <c r="K1505" s="7"/>
      <c r="L1505" s="7"/>
      <c r="M1505" s="7"/>
      <c r="N1505" s="7"/>
      <c r="O1505" s="7"/>
      <c r="P1505" s="7"/>
      <c r="Q1505" s="7"/>
      <c r="R1505" s="7"/>
      <c r="S1505" s="7"/>
    </row>
    <row r="1506" spans="1:19" x14ac:dyDescent="0.2">
      <c r="A1506" s="11"/>
      <c r="B1506" s="10"/>
      <c r="C1506" s="7"/>
      <c r="D1506" s="7"/>
      <c r="E1506" s="7"/>
      <c r="F1506" s="7"/>
      <c r="G1506" s="7"/>
      <c r="H1506" s="7"/>
      <c r="I1506" s="9"/>
      <c r="J1506" s="9"/>
      <c r="K1506" s="7"/>
      <c r="L1506" s="7"/>
      <c r="M1506" s="7"/>
      <c r="N1506" s="7"/>
      <c r="O1506" s="7"/>
      <c r="P1506" s="7"/>
      <c r="Q1506" s="7"/>
      <c r="R1506" s="7"/>
      <c r="S1506" s="7"/>
    </row>
    <row r="1507" spans="1:19" x14ac:dyDescent="0.2">
      <c r="A1507" s="11"/>
      <c r="B1507" s="10"/>
      <c r="C1507" s="7"/>
      <c r="D1507" s="7"/>
      <c r="E1507" s="7"/>
      <c r="F1507" s="7"/>
      <c r="G1507" s="7"/>
      <c r="H1507" s="7"/>
      <c r="I1507" s="9"/>
      <c r="J1507" s="9"/>
      <c r="K1507" s="7"/>
      <c r="L1507" s="7"/>
      <c r="M1507" s="7"/>
      <c r="N1507" s="7"/>
      <c r="O1507" s="7"/>
      <c r="P1507" s="7"/>
      <c r="Q1507" s="7"/>
      <c r="R1507" s="7"/>
      <c r="S1507" s="7"/>
    </row>
    <row r="1508" spans="1:19" x14ac:dyDescent="0.2">
      <c r="A1508" s="11"/>
      <c r="B1508" s="10"/>
      <c r="C1508" s="7"/>
      <c r="D1508" s="7"/>
      <c r="E1508" s="7"/>
      <c r="F1508" s="7"/>
      <c r="G1508" s="7"/>
      <c r="H1508" s="7"/>
      <c r="I1508" s="9"/>
      <c r="J1508" s="9"/>
      <c r="K1508" s="7"/>
      <c r="L1508" s="7"/>
      <c r="M1508" s="7"/>
      <c r="N1508" s="7"/>
      <c r="O1508" s="7"/>
      <c r="P1508" s="7"/>
      <c r="Q1508" s="7"/>
      <c r="R1508" s="7"/>
      <c r="S1508" s="7"/>
    </row>
    <row r="1509" spans="1:19" x14ac:dyDescent="0.2">
      <c r="A1509" s="11"/>
      <c r="B1509" s="10"/>
      <c r="C1509" s="7"/>
      <c r="D1509" s="7"/>
      <c r="E1509" s="7"/>
      <c r="F1509" s="7"/>
      <c r="G1509" s="7"/>
      <c r="H1509" s="7"/>
      <c r="I1509" s="9"/>
      <c r="J1509" s="9"/>
      <c r="K1509" s="7"/>
      <c r="L1509" s="7"/>
      <c r="M1509" s="7"/>
      <c r="N1509" s="7"/>
      <c r="O1509" s="7"/>
      <c r="P1509" s="7"/>
      <c r="Q1509" s="7"/>
      <c r="R1509" s="7"/>
      <c r="S1509" s="7"/>
    </row>
    <row r="1510" spans="1:19" x14ac:dyDescent="0.2">
      <c r="A1510" s="11"/>
      <c r="B1510" s="10"/>
      <c r="C1510" s="7"/>
      <c r="D1510" s="7"/>
      <c r="E1510" s="7"/>
      <c r="F1510" s="7"/>
      <c r="G1510" s="7"/>
      <c r="H1510" s="7"/>
      <c r="I1510" s="9"/>
      <c r="J1510" s="9"/>
      <c r="K1510" s="7"/>
      <c r="L1510" s="7"/>
      <c r="M1510" s="7"/>
      <c r="N1510" s="7"/>
      <c r="O1510" s="7"/>
      <c r="P1510" s="7"/>
      <c r="Q1510" s="7"/>
      <c r="R1510" s="7"/>
      <c r="S1510" s="7"/>
    </row>
    <row r="1511" spans="1:19" x14ac:dyDescent="0.2">
      <c r="A1511" s="11"/>
      <c r="B1511" s="10"/>
      <c r="C1511" s="7"/>
      <c r="D1511" s="7"/>
      <c r="E1511" s="7"/>
      <c r="F1511" s="7"/>
      <c r="G1511" s="7"/>
      <c r="H1511" s="7"/>
      <c r="I1511" s="9"/>
      <c r="J1511" s="9"/>
      <c r="K1511" s="7"/>
      <c r="L1511" s="7"/>
      <c r="M1511" s="7"/>
      <c r="N1511" s="7"/>
      <c r="O1511" s="7"/>
      <c r="P1511" s="7"/>
      <c r="Q1511" s="7"/>
      <c r="R1511" s="7"/>
      <c r="S1511" s="7"/>
    </row>
    <row r="1512" spans="1:19" x14ac:dyDescent="0.2">
      <c r="A1512" s="11"/>
      <c r="B1512" s="10"/>
      <c r="C1512" s="7"/>
      <c r="D1512" s="7"/>
      <c r="E1512" s="7"/>
      <c r="F1512" s="7"/>
      <c r="G1512" s="7"/>
      <c r="H1512" s="7"/>
      <c r="I1512" s="9"/>
      <c r="J1512" s="9"/>
      <c r="K1512" s="7"/>
      <c r="L1512" s="7"/>
      <c r="M1512" s="7"/>
      <c r="N1512" s="7"/>
      <c r="O1512" s="7"/>
      <c r="P1512" s="7"/>
      <c r="Q1512" s="7"/>
      <c r="R1512" s="7"/>
      <c r="S1512" s="7"/>
    </row>
    <row r="1513" spans="1:19" x14ac:dyDescent="0.2">
      <c r="A1513" s="11"/>
      <c r="B1513" s="10"/>
      <c r="C1513" s="7"/>
      <c r="D1513" s="7"/>
      <c r="E1513" s="7"/>
      <c r="F1513" s="7"/>
      <c r="G1513" s="7"/>
      <c r="H1513" s="7"/>
      <c r="I1513" s="9"/>
      <c r="J1513" s="9"/>
      <c r="K1513" s="7"/>
      <c r="L1513" s="7"/>
      <c r="M1513" s="7"/>
      <c r="N1513" s="7"/>
      <c r="O1513" s="7"/>
      <c r="P1513" s="7"/>
      <c r="Q1513" s="7"/>
      <c r="R1513" s="7"/>
      <c r="S1513" s="7"/>
    </row>
    <row r="1514" spans="1:19" x14ac:dyDescent="0.2">
      <c r="A1514" s="11"/>
      <c r="B1514" s="10"/>
      <c r="C1514" s="7"/>
      <c r="D1514" s="7"/>
      <c r="E1514" s="7"/>
      <c r="F1514" s="7"/>
      <c r="G1514" s="7"/>
      <c r="H1514" s="7"/>
      <c r="I1514" s="9"/>
      <c r="J1514" s="9"/>
      <c r="K1514" s="7"/>
      <c r="L1514" s="7"/>
      <c r="M1514" s="7"/>
      <c r="N1514" s="7"/>
      <c r="O1514" s="7"/>
      <c r="P1514" s="7"/>
      <c r="Q1514" s="7"/>
      <c r="R1514" s="7"/>
      <c r="S1514" s="7"/>
    </row>
    <row r="1515" spans="1:19" x14ac:dyDescent="0.2">
      <c r="A1515" s="11"/>
      <c r="B1515" s="10"/>
      <c r="C1515" s="7"/>
      <c r="D1515" s="7"/>
      <c r="E1515" s="7"/>
      <c r="F1515" s="7"/>
      <c r="G1515" s="7"/>
      <c r="H1515" s="7"/>
      <c r="I1515" s="9"/>
      <c r="J1515" s="9"/>
      <c r="K1515" s="7"/>
      <c r="L1515" s="7"/>
      <c r="M1515" s="7"/>
      <c r="N1515" s="7"/>
      <c r="O1515" s="7"/>
      <c r="P1515" s="7"/>
      <c r="Q1515" s="7"/>
      <c r="R1515" s="7"/>
      <c r="S1515" s="7"/>
    </row>
    <row r="1516" spans="1:19" x14ac:dyDescent="0.2">
      <c r="A1516" s="11"/>
      <c r="B1516" s="10"/>
      <c r="C1516" s="7"/>
      <c r="D1516" s="7"/>
      <c r="E1516" s="7"/>
      <c r="F1516" s="7"/>
      <c r="G1516" s="7"/>
      <c r="H1516" s="7"/>
      <c r="I1516" s="9"/>
      <c r="J1516" s="9"/>
      <c r="K1516" s="7"/>
      <c r="L1516" s="7"/>
      <c r="M1516" s="7"/>
      <c r="N1516" s="7"/>
      <c r="O1516" s="7"/>
      <c r="P1516" s="7"/>
      <c r="Q1516" s="7"/>
      <c r="R1516" s="7"/>
      <c r="S1516" s="7"/>
    </row>
    <row r="1517" spans="1:19" x14ac:dyDescent="0.2">
      <c r="A1517" s="11"/>
      <c r="B1517" s="10"/>
      <c r="C1517" s="7"/>
      <c r="D1517" s="7"/>
      <c r="E1517" s="7"/>
      <c r="F1517" s="7"/>
      <c r="G1517" s="7"/>
      <c r="H1517" s="7"/>
      <c r="I1517" s="9"/>
      <c r="J1517" s="9"/>
      <c r="K1517" s="7"/>
      <c r="L1517" s="7"/>
      <c r="M1517" s="7"/>
      <c r="N1517" s="7"/>
      <c r="O1517" s="7"/>
      <c r="P1517" s="7"/>
      <c r="Q1517" s="7"/>
      <c r="R1517" s="7"/>
      <c r="S1517" s="7"/>
    </row>
    <row r="1518" spans="1:19" x14ac:dyDescent="0.2">
      <c r="A1518" s="11"/>
      <c r="B1518" s="10"/>
      <c r="C1518" s="7"/>
      <c r="D1518" s="7"/>
      <c r="E1518" s="7"/>
      <c r="F1518" s="7"/>
      <c r="G1518" s="7"/>
      <c r="H1518" s="7"/>
      <c r="I1518" s="9"/>
      <c r="J1518" s="9"/>
      <c r="K1518" s="7"/>
      <c r="L1518" s="7"/>
      <c r="M1518" s="7"/>
      <c r="N1518" s="7"/>
      <c r="O1518" s="7"/>
      <c r="P1518" s="7"/>
      <c r="Q1518" s="7"/>
      <c r="R1518" s="7"/>
      <c r="S1518" s="7"/>
    </row>
    <row r="1519" spans="1:19" x14ac:dyDescent="0.2">
      <c r="A1519" s="11"/>
      <c r="B1519" s="10"/>
      <c r="C1519" s="7"/>
      <c r="D1519" s="7"/>
      <c r="E1519" s="7"/>
      <c r="F1519" s="7"/>
      <c r="G1519" s="7"/>
      <c r="H1519" s="7"/>
      <c r="I1519" s="9"/>
      <c r="J1519" s="9"/>
      <c r="K1519" s="7"/>
      <c r="L1519" s="7"/>
      <c r="M1519" s="7"/>
      <c r="N1519" s="7"/>
      <c r="O1519" s="7"/>
      <c r="P1519" s="7"/>
      <c r="Q1519" s="7"/>
      <c r="R1519" s="7"/>
      <c r="S1519" s="7"/>
    </row>
    <row r="1520" spans="1:19" x14ac:dyDescent="0.2">
      <c r="A1520" s="11"/>
      <c r="B1520" s="10"/>
      <c r="C1520" s="7"/>
      <c r="D1520" s="7"/>
      <c r="E1520" s="7"/>
      <c r="F1520" s="7"/>
      <c r="G1520" s="7"/>
      <c r="H1520" s="7"/>
      <c r="I1520" s="9"/>
      <c r="J1520" s="9"/>
      <c r="K1520" s="7"/>
      <c r="L1520" s="7"/>
      <c r="M1520" s="7"/>
      <c r="N1520" s="7"/>
      <c r="O1520" s="7"/>
      <c r="P1520" s="7"/>
      <c r="Q1520" s="7"/>
      <c r="R1520" s="7"/>
      <c r="S1520" s="7"/>
    </row>
    <row r="1521" spans="1:19" x14ac:dyDescent="0.2">
      <c r="A1521" s="11"/>
      <c r="B1521" s="10"/>
      <c r="C1521" s="7"/>
      <c r="D1521" s="7"/>
      <c r="E1521" s="7"/>
      <c r="F1521" s="7"/>
      <c r="G1521" s="7"/>
      <c r="H1521" s="7"/>
      <c r="I1521" s="9"/>
      <c r="J1521" s="9"/>
      <c r="K1521" s="7"/>
      <c r="L1521" s="7"/>
      <c r="M1521" s="7"/>
      <c r="N1521" s="7"/>
      <c r="O1521" s="7"/>
      <c r="P1521" s="7"/>
      <c r="Q1521" s="7"/>
      <c r="R1521" s="7"/>
      <c r="S1521" s="7"/>
    </row>
    <row r="1522" spans="1:19" x14ac:dyDescent="0.2">
      <c r="A1522" s="11"/>
      <c r="B1522" s="10"/>
      <c r="C1522" s="7"/>
      <c r="D1522" s="7"/>
      <c r="E1522" s="7"/>
      <c r="F1522" s="7"/>
      <c r="G1522" s="7"/>
      <c r="H1522" s="7"/>
      <c r="I1522" s="9"/>
      <c r="J1522" s="9"/>
      <c r="K1522" s="7"/>
      <c r="L1522" s="7"/>
      <c r="M1522" s="7"/>
      <c r="N1522" s="7"/>
      <c r="O1522" s="7"/>
      <c r="P1522" s="7"/>
      <c r="Q1522" s="7"/>
      <c r="R1522" s="7"/>
      <c r="S1522" s="7"/>
    </row>
    <row r="1523" spans="1:19" x14ac:dyDescent="0.2">
      <c r="A1523" s="11"/>
      <c r="B1523" s="10"/>
      <c r="C1523" s="7"/>
      <c r="D1523" s="7"/>
      <c r="E1523" s="7"/>
      <c r="F1523" s="7"/>
      <c r="G1523" s="7"/>
      <c r="H1523" s="7"/>
      <c r="I1523" s="9"/>
      <c r="J1523" s="9"/>
      <c r="K1523" s="7"/>
      <c r="L1523" s="7"/>
      <c r="M1523" s="7"/>
      <c r="N1523" s="7"/>
      <c r="O1523" s="7"/>
      <c r="P1523" s="7"/>
      <c r="Q1523" s="7"/>
      <c r="R1523" s="7"/>
      <c r="S1523" s="7"/>
    </row>
    <row r="1524" spans="1:19" x14ac:dyDescent="0.2">
      <c r="A1524" s="11"/>
      <c r="B1524" s="10"/>
      <c r="C1524" s="7"/>
      <c r="D1524" s="7"/>
      <c r="E1524" s="7"/>
      <c r="F1524" s="7"/>
      <c r="G1524" s="7"/>
      <c r="H1524" s="7"/>
      <c r="I1524" s="9"/>
      <c r="J1524" s="9"/>
      <c r="K1524" s="7"/>
      <c r="L1524" s="7"/>
      <c r="M1524" s="7"/>
      <c r="N1524" s="7"/>
      <c r="O1524" s="7"/>
      <c r="P1524" s="7"/>
      <c r="Q1524" s="7"/>
      <c r="R1524" s="7"/>
      <c r="S1524" s="7"/>
    </row>
    <row r="1525" spans="1:19" x14ac:dyDescent="0.2">
      <c r="A1525" s="11"/>
      <c r="B1525" s="10"/>
      <c r="C1525" s="7"/>
      <c r="D1525" s="7"/>
      <c r="E1525" s="7"/>
      <c r="F1525" s="7"/>
      <c r="G1525" s="7"/>
      <c r="H1525" s="7"/>
      <c r="I1525" s="9"/>
      <c r="J1525" s="9"/>
      <c r="K1525" s="7"/>
      <c r="L1525" s="7"/>
      <c r="M1525" s="7"/>
      <c r="N1525" s="7"/>
      <c r="O1525" s="7"/>
      <c r="P1525" s="7"/>
      <c r="Q1525" s="7"/>
      <c r="R1525" s="7"/>
      <c r="S1525" s="7"/>
    </row>
    <row r="1526" spans="1:19" x14ac:dyDescent="0.2">
      <c r="A1526" s="11"/>
      <c r="B1526" s="10"/>
      <c r="C1526" s="7"/>
      <c r="D1526" s="7"/>
      <c r="E1526" s="7"/>
      <c r="F1526" s="7"/>
      <c r="G1526" s="7"/>
      <c r="H1526" s="7"/>
      <c r="I1526" s="9"/>
      <c r="J1526" s="9"/>
      <c r="K1526" s="7"/>
      <c r="L1526" s="7"/>
      <c r="M1526" s="7"/>
      <c r="N1526" s="7"/>
      <c r="O1526" s="7"/>
      <c r="P1526" s="7"/>
      <c r="Q1526" s="7"/>
      <c r="R1526" s="7"/>
      <c r="S1526" s="7"/>
    </row>
    <row r="1527" spans="1:19" x14ac:dyDescent="0.2">
      <c r="A1527" s="11"/>
      <c r="B1527" s="10"/>
      <c r="C1527" s="7"/>
      <c r="D1527" s="7"/>
      <c r="E1527" s="7"/>
      <c r="F1527" s="7"/>
      <c r="G1527" s="7"/>
      <c r="H1527" s="7"/>
      <c r="I1527" s="9"/>
      <c r="J1527" s="9"/>
      <c r="K1527" s="7"/>
      <c r="L1527" s="7"/>
      <c r="M1527" s="7"/>
      <c r="N1527" s="7"/>
      <c r="O1527" s="7"/>
      <c r="P1527" s="7"/>
      <c r="Q1527" s="7"/>
      <c r="R1527" s="7"/>
      <c r="S1527" s="7"/>
    </row>
    <row r="1528" spans="1:19" x14ac:dyDescent="0.2">
      <c r="A1528" s="11"/>
      <c r="B1528" s="10"/>
      <c r="C1528" s="7"/>
      <c r="D1528" s="7"/>
      <c r="E1528" s="7"/>
      <c r="F1528" s="7"/>
      <c r="G1528" s="7"/>
      <c r="H1528" s="7"/>
      <c r="I1528" s="9"/>
      <c r="J1528" s="9"/>
      <c r="K1528" s="7"/>
      <c r="L1528" s="7"/>
      <c r="M1528" s="7"/>
      <c r="N1528" s="7"/>
      <c r="O1528" s="7"/>
      <c r="P1528" s="7"/>
      <c r="Q1528" s="7"/>
      <c r="R1528" s="7"/>
      <c r="S1528" s="7"/>
    </row>
    <row r="1529" spans="1:19" x14ac:dyDescent="0.2">
      <c r="A1529" s="11"/>
      <c r="B1529" s="10"/>
      <c r="C1529" s="7"/>
      <c r="D1529" s="7"/>
      <c r="E1529" s="7"/>
      <c r="F1529" s="7"/>
      <c r="G1529" s="7"/>
      <c r="H1529" s="7"/>
      <c r="I1529" s="9"/>
      <c r="J1529" s="9"/>
      <c r="K1529" s="7"/>
      <c r="L1529" s="7"/>
      <c r="M1529" s="7"/>
      <c r="N1529" s="7"/>
      <c r="O1529" s="7"/>
      <c r="P1529" s="7"/>
      <c r="Q1529" s="7"/>
      <c r="R1529" s="7"/>
      <c r="S1529" s="7"/>
    </row>
    <row r="1530" spans="1:19" x14ac:dyDescent="0.2">
      <c r="A1530" s="11"/>
      <c r="B1530" s="10"/>
      <c r="C1530" s="7"/>
      <c r="D1530" s="7"/>
      <c r="E1530" s="7"/>
      <c r="F1530" s="7"/>
      <c r="G1530" s="7"/>
      <c r="H1530" s="7"/>
      <c r="I1530" s="9"/>
      <c r="J1530" s="9"/>
      <c r="K1530" s="7"/>
      <c r="L1530" s="7"/>
      <c r="M1530" s="7"/>
      <c r="N1530" s="7"/>
      <c r="O1530" s="7"/>
      <c r="P1530" s="7"/>
      <c r="Q1530" s="7"/>
      <c r="R1530" s="7"/>
      <c r="S1530" s="7"/>
    </row>
    <row r="1531" spans="1:19" x14ac:dyDescent="0.2">
      <c r="A1531" s="11"/>
      <c r="B1531" s="10"/>
      <c r="C1531" s="7"/>
      <c r="D1531" s="7"/>
      <c r="E1531" s="7"/>
      <c r="F1531" s="7"/>
      <c r="G1531" s="7"/>
      <c r="H1531" s="7"/>
      <c r="I1531" s="9"/>
      <c r="J1531" s="9"/>
      <c r="K1531" s="7"/>
      <c r="L1531" s="7"/>
      <c r="M1531" s="7"/>
      <c r="N1531" s="7"/>
      <c r="O1531" s="7"/>
      <c r="P1531" s="7"/>
      <c r="Q1531" s="7"/>
      <c r="R1531" s="7"/>
      <c r="S1531" s="7"/>
    </row>
    <row r="1532" spans="1:19" x14ac:dyDescent="0.2">
      <c r="A1532" s="11"/>
      <c r="B1532" s="10"/>
      <c r="C1532" s="7"/>
      <c r="D1532" s="7"/>
      <c r="E1532" s="7"/>
      <c r="F1532" s="7"/>
      <c r="G1532" s="7"/>
      <c r="H1532" s="7"/>
      <c r="I1532" s="9"/>
      <c r="J1532" s="9"/>
      <c r="K1532" s="7"/>
      <c r="L1532" s="7"/>
      <c r="M1532" s="7"/>
      <c r="N1532" s="7"/>
      <c r="O1532" s="7"/>
      <c r="P1532" s="7"/>
      <c r="Q1532" s="7"/>
      <c r="R1532" s="7"/>
      <c r="S1532" s="7"/>
    </row>
    <row r="1533" spans="1:19" x14ac:dyDescent="0.2">
      <c r="A1533" s="11"/>
      <c r="B1533" s="10"/>
      <c r="C1533" s="7"/>
      <c r="D1533" s="7"/>
      <c r="E1533" s="7"/>
      <c r="F1533" s="7"/>
      <c r="G1533" s="7"/>
      <c r="H1533" s="7"/>
      <c r="I1533" s="9"/>
      <c r="J1533" s="9"/>
      <c r="K1533" s="7"/>
      <c r="L1533" s="7"/>
      <c r="M1533" s="7"/>
      <c r="N1533" s="7"/>
      <c r="O1533" s="7"/>
      <c r="P1533" s="7"/>
      <c r="Q1533" s="7"/>
      <c r="R1533" s="7"/>
      <c r="S1533" s="7"/>
    </row>
    <row r="1534" spans="1:19" x14ac:dyDescent="0.2">
      <c r="A1534" s="11"/>
      <c r="B1534" s="10"/>
      <c r="C1534" s="7"/>
      <c r="D1534" s="7"/>
      <c r="E1534" s="7"/>
      <c r="F1534" s="7"/>
      <c r="G1534" s="7"/>
      <c r="H1534" s="7"/>
      <c r="I1534" s="9"/>
      <c r="J1534" s="9"/>
      <c r="K1534" s="7"/>
      <c r="L1534" s="7"/>
      <c r="M1534" s="7"/>
      <c r="N1534" s="7"/>
      <c r="O1534" s="7"/>
      <c r="P1534" s="7"/>
      <c r="Q1534" s="7"/>
      <c r="R1534" s="7"/>
      <c r="S1534" s="7"/>
    </row>
    <row r="1535" spans="1:19" x14ac:dyDescent="0.2">
      <c r="A1535" s="11"/>
      <c r="B1535" s="10"/>
      <c r="C1535" s="7"/>
      <c r="D1535" s="7"/>
      <c r="E1535" s="7"/>
      <c r="F1535" s="7"/>
      <c r="G1535" s="7"/>
      <c r="H1535" s="7"/>
      <c r="I1535" s="9"/>
      <c r="J1535" s="9"/>
      <c r="K1535" s="7"/>
      <c r="L1535" s="7"/>
      <c r="M1535" s="7"/>
      <c r="N1535" s="7"/>
      <c r="O1535" s="7"/>
      <c r="P1535" s="7"/>
      <c r="Q1535" s="7"/>
      <c r="R1535" s="7"/>
      <c r="S1535" s="7"/>
    </row>
    <row r="1536" spans="1:19" x14ac:dyDescent="0.2">
      <c r="A1536" s="11"/>
      <c r="B1536" s="10"/>
      <c r="C1536" s="7"/>
      <c r="D1536" s="7"/>
      <c r="E1536" s="7"/>
      <c r="F1536" s="7"/>
      <c r="G1536" s="7"/>
      <c r="H1536" s="7"/>
      <c r="I1536" s="9"/>
      <c r="J1536" s="9"/>
      <c r="K1536" s="7"/>
      <c r="L1536" s="7"/>
      <c r="M1536" s="7"/>
      <c r="N1536" s="7"/>
      <c r="O1536" s="7"/>
      <c r="P1536" s="7"/>
      <c r="Q1536" s="7"/>
      <c r="R1536" s="7"/>
      <c r="S1536" s="7"/>
    </row>
    <row r="1537" spans="1:19" x14ac:dyDescent="0.2">
      <c r="A1537" s="11"/>
      <c r="B1537" s="10"/>
      <c r="C1537" s="7"/>
      <c r="D1537" s="7"/>
      <c r="E1537" s="7"/>
      <c r="F1537" s="7"/>
      <c r="G1537" s="7"/>
      <c r="H1537" s="7"/>
      <c r="I1537" s="9"/>
      <c r="J1537" s="9"/>
      <c r="K1537" s="7"/>
      <c r="L1537" s="7"/>
      <c r="M1537" s="7"/>
      <c r="N1537" s="7"/>
      <c r="O1537" s="7"/>
      <c r="P1537" s="7"/>
      <c r="Q1537" s="7"/>
      <c r="R1537" s="7"/>
      <c r="S1537" s="7"/>
    </row>
    <row r="1538" spans="1:19" x14ac:dyDescent="0.2">
      <c r="A1538" s="11"/>
      <c r="B1538" s="10"/>
      <c r="C1538" s="7"/>
      <c r="D1538" s="7"/>
      <c r="E1538" s="7"/>
      <c r="F1538" s="7"/>
      <c r="G1538" s="7"/>
      <c r="H1538" s="7"/>
      <c r="I1538" s="9"/>
      <c r="J1538" s="9"/>
      <c r="K1538" s="7"/>
      <c r="L1538" s="7"/>
      <c r="M1538" s="7"/>
      <c r="N1538" s="7"/>
      <c r="O1538" s="7"/>
      <c r="P1538" s="7"/>
      <c r="Q1538" s="7"/>
      <c r="R1538" s="7"/>
      <c r="S1538" s="7"/>
    </row>
    <row r="1539" spans="1:19" x14ac:dyDescent="0.2">
      <c r="A1539" s="11"/>
      <c r="B1539" s="10"/>
      <c r="C1539" s="7"/>
      <c r="D1539" s="7"/>
      <c r="E1539" s="7"/>
      <c r="F1539" s="7"/>
      <c r="G1539" s="7"/>
      <c r="H1539" s="7"/>
      <c r="I1539" s="9"/>
      <c r="J1539" s="9"/>
      <c r="K1539" s="7"/>
      <c r="L1539" s="7"/>
      <c r="M1539" s="7"/>
      <c r="N1539" s="7"/>
      <c r="O1539" s="7"/>
      <c r="P1539" s="7"/>
      <c r="Q1539" s="7"/>
      <c r="R1539" s="7"/>
      <c r="S1539" s="7"/>
    </row>
    <row r="1540" spans="1:19" x14ac:dyDescent="0.2">
      <c r="A1540" s="11"/>
      <c r="B1540" s="10"/>
      <c r="C1540" s="7"/>
      <c r="D1540" s="7"/>
      <c r="E1540" s="7"/>
      <c r="F1540" s="7"/>
      <c r="G1540" s="7"/>
      <c r="H1540" s="7"/>
      <c r="I1540" s="9"/>
      <c r="J1540" s="9"/>
      <c r="K1540" s="7"/>
      <c r="L1540" s="7"/>
      <c r="M1540" s="7"/>
      <c r="N1540" s="7"/>
      <c r="O1540" s="7"/>
      <c r="P1540" s="7"/>
      <c r="Q1540" s="7"/>
      <c r="R1540" s="7"/>
      <c r="S1540" s="7"/>
    </row>
    <row r="1541" spans="1:19" x14ac:dyDescent="0.2">
      <c r="A1541" s="11"/>
      <c r="B1541" s="10"/>
      <c r="C1541" s="7"/>
      <c r="D1541" s="7"/>
      <c r="E1541" s="7"/>
      <c r="F1541" s="7"/>
      <c r="G1541" s="7"/>
      <c r="H1541" s="7"/>
      <c r="I1541" s="9"/>
      <c r="J1541" s="9"/>
      <c r="K1541" s="7"/>
      <c r="L1541" s="7"/>
      <c r="M1541" s="7"/>
      <c r="N1541" s="7"/>
      <c r="O1541" s="7"/>
      <c r="P1541" s="7"/>
      <c r="Q1541" s="7"/>
      <c r="R1541" s="7"/>
      <c r="S1541" s="7"/>
    </row>
    <row r="1542" spans="1:19" x14ac:dyDescent="0.2">
      <c r="A1542" s="11"/>
      <c r="B1542" s="10"/>
      <c r="C1542" s="7"/>
      <c r="D1542" s="7"/>
      <c r="E1542" s="7"/>
      <c r="F1542" s="7"/>
      <c r="G1542" s="7"/>
      <c r="H1542" s="7"/>
      <c r="I1542" s="9"/>
      <c r="J1542" s="9"/>
      <c r="K1542" s="7"/>
      <c r="L1542" s="7"/>
      <c r="M1542" s="7"/>
      <c r="N1542" s="7"/>
      <c r="O1542" s="7"/>
      <c r="P1542" s="7"/>
      <c r="Q1542" s="7"/>
      <c r="R1542" s="7"/>
      <c r="S1542" s="7"/>
    </row>
    <row r="1543" spans="1:19" x14ac:dyDescent="0.2">
      <c r="A1543" s="11"/>
      <c r="B1543" s="10"/>
      <c r="C1543" s="7"/>
      <c r="D1543" s="7"/>
      <c r="E1543" s="7"/>
      <c r="F1543" s="7"/>
      <c r="G1543" s="7"/>
      <c r="H1543" s="7"/>
      <c r="I1543" s="9"/>
      <c r="J1543" s="9"/>
      <c r="K1543" s="7"/>
      <c r="L1543" s="7"/>
      <c r="M1543" s="7"/>
      <c r="N1543" s="7"/>
      <c r="O1543" s="7"/>
      <c r="P1543" s="7"/>
      <c r="Q1543" s="7"/>
      <c r="R1543" s="7"/>
      <c r="S1543" s="7"/>
    </row>
    <row r="1544" spans="1:19" x14ac:dyDescent="0.2">
      <c r="A1544" s="11"/>
      <c r="B1544" s="10"/>
      <c r="C1544" s="7"/>
      <c r="D1544" s="7"/>
      <c r="E1544" s="7"/>
      <c r="F1544" s="7"/>
      <c r="G1544" s="7"/>
      <c r="H1544" s="7"/>
      <c r="I1544" s="9"/>
      <c r="J1544" s="9"/>
      <c r="K1544" s="7"/>
      <c r="L1544" s="7"/>
      <c r="M1544" s="7"/>
      <c r="N1544" s="7"/>
      <c r="O1544" s="7"/>
      <c r="P1544" s="7"/>
      <c r="Q1544" s="7"/>
      <c r="R1544" s="7"/>
      <c r="S1544" s="7"/>
    </row>
    <row r="1545" spans="1:19" x14ac:dyDescent="0.2">
      <c r="A1545" s="11"/>
      <c r="B1545" s="10"/>
      <c r="C1545" s="7"/>
      <c r="D1545" s="7"/>
      <c r="E1545" s="7"/>
      <c r="F1545" s="7"/>
      <c r="G1545" s="7"/>
      <c r="H1545" s="7"/>
      <c r="I1545" s="9"/>
      <c r="J1545" s="9"/>
      <c r="K1545" s="7"/>
      <c r="L1545" s="7"/>
      <c r="M1545" s="7"/>
      <c r="N1545" s="7"/>
      <c r="O1545" s="7"/>
      <c r="P1545" s="7"/>
      <c r="Q1545" s="7"/>
      <c r="R1545" s="7"/>
      <c r="S1545" s="7"/>
    </row>
    <row r="1546" spans="1:19" x14ac:dyDescent="0.2">
      <c r="A1546" s="11"/>
      <c r="B1546" s="10"/>
      <c r="C1546" s="7"/>
      <c r="D1546" s="7"/>
      <c r="E1546" s="7"/>
      <c r="F1546" s="7"/>
      <c r="G1546" s="7"/>
      <c r="H1546" s="7"/>
      <c r="I1546" s="9"/>
      <c r="J1546" s="9"/>
      <c r="K1546" s="7"/>
      <c r="L1546" s="7"/>
      <c r="M1546" s="7"/>
      <c r="N1546" s="7"/>
      <c r="O1546" s="7"/>
      <c r="P1546" s="7"/>
      <c r="Q1546" s="7"/>
      <c r="R1546" s="7"/>
      <c r="S1546" s="7"/>
    </row>
    <row r="1547" spans="1:19" x14ac:dyDescent="0.2">
      <c r="A1547" s="11"/>
      <c r="B1547" s="10"/>
      <c r="C1547" s="7"/>
      <c r="D1547" s="7"/>
      <c r="E1547" s="7"/>
      <c r="F1547" s="7"/>
      <c r="G1547" s="7"/>
      <c r="H1547" s="7"/>
      <c r="I1547" s="9"/>
      <c r="J1547" s="9"/>
      <c r="K1547" s="7"/>
      <c r="L1547" s="7"/>
      <c r="M1547" s="7"/>
      <c r="N1547" s="7"/>
      <c r="O1547" s="7"/>
      <c r="P1547" s="7"/>
      <c r="Q1547" s="7"/>
      <c r="R1547" s="7"/>
      <c r="S1547" s="7"/>
    </row>
    <row r="1548" spans="1:19" x14ac:dyDescent="0.2">
      <c r="A1548" s="11"/>
      <c r="B1548" s="10"/>
      <c r="C1548" s="7"/>
      <c r="D1548" s="7"/>
      <c r="E1548" s="7"/>
      <c r="F1548" s="7"/>
      <c r="G1548" s="7"/>
      <c r="H1548" s="7"/>
      <c r="I1548" s="9"/>
      <c r="J1548" s="9"/>
      <c r="K1548" s="7"/>
      <c r="L1548" s="7"/>
      <c r="M1548" s="7"/>
      <c r="N1548" s="7"/>
      <c r="O1548" s="7"/>
      <c r="P1548" s="7"/>
      <c r="Q1548" s="7"/>
      <c r="R1548" s="7"/>
      <c r="S1548" s="7"/>
    </row>
    <row r="1549" spans="1:19" x14ac:dyDescent="0.2">
      <c r="A1549" s="11"/>
      <c r="B1549" s="10"/>
      <c r="C1549" s="7"/>
      <c r="D1549" s="7"/>
      <c r="E1549" s="7"/>
      <c r="F1549" s="7"/>
      <c r="G1549" s="7"/>
      <c r="H1549" s="7"/>
      <c r="I1549" s="9"/>
      <c r="J1549" s="9"/>
      <c r="K1549" s="7"/>
      <c r="L1549" s="7"/>
      <c r="M1549" s="7"/>
      <c r="N1549" s="7"/>
      <c r="O1549" s="7"/>
      <c r="P1549" s="7"/>
      <c r="Q1549" s="7"/>
      <c r="R1549" s="7"/>
      <c r="S1549" s="7"/>
    </row>
    <row r="1550" spans="1:19" x14ac:dyDescent="0.2">
      <c r="A1550" s="11"/>
      <c r="B1550" s="10"/>
      <c r="C1550" s="7"/>
      <c r="D1550" s="7"/>
      <c r="E1550" s="7"/>
      <c r="F1550" s="7"/>
      <c r="G1550" s="7"/>
      <c r="H1550" s="7"/>
      <c r="I1550" s="9"/>
      <c r="J1550" s="9"/>
      <c r="K1550" s="7"/>
      <c r="L1550" s="7"/>
      <c r="M1550" s="7"/>
      <c r="N1550" s="7"/>
      <c r="O1550" s="7"/>
      <c r="P1550" s="7"/>
      <c r="Q1550" s="7"/>
      <c r="R1550" s="7"/>
      <c r="S1550" s="7"/>
    </row>
    <row r="1551" spans="1:19" x14ac:dyDescent="0.2">
      <c r="A1551" s="11"/>
      <c r="B1551" s="10"/>
      <c r="C1551" s="7"/>
      <c r="D1551" s="7"/>
      <c r="E1551" s="7"/>
      <c r="F1551" s="7"/>
      <c r="G1551" s="7"/>
      <c r="H1551" s="7"/>
      <c r="I1551" s="9"/>
      <c r="J1551" s="9"/>
      <c r="K1551" s="7"/>
      <c r="L1551" s="7"/>
      <c r="M1551" s="7"/>
      <c r="N1551" s="7"/>
      <c r="O1551" s="7"/>
      <c r="P1551" s="7"/>
      <c r="Q1551" s="7"/>
      <c r="R1551" s="7"/>
      <c r="S1551" s="7"/>
    </row>
    <row r="1552" spans="1:19" x14ac:dyDescent="0.2">
      <c r="A1552" s="11"/>
      <c r="B1552" s="10"/>
      <c r="C1552" s="7"/>
      <c r="D1552" s="7"/>
      <c r="E1552" s="7"/>
      <c r="F1552" s="7"/>
      <c r="G1552" s="7"/>
      <c r="H1552" s="7"/>
      <c r="I1552" s="9"/>
      <c r="J1552" s="9"/>
      <c r="K1552" s="7"/>
      <c r="L1552" s="7"/>
      <c r="M1552" s="7"/>
      <c r="N1552" s="7"/>
      <c r="O1552" s="7"/>
      <c r="P1552" s="7"/>
      <c r="Q1552" s="7"/>
      <c r="R1552" s="7"/>
      <c r="S1552" s="7"/>
    </row>
    <row r="1553" spans="1:19" x14ac:dyDescent="0.2">
      <c r="A1553" s="11"/>
      <c r="B1553" s="10"/>
      <c r="C1553" s="7"/>
      <c r="D1553" s="7"/>
      <c r="E1553" s="7"/>
      <c r="F1553" s="7"/>
      <c r="G1553" s="7"/>
      <c r="H1553" s="7"/>
      <c r="I1553" s="9"/>
      <c r="J1553" s="9"/>
      <c r="K1553" s="7"/>
      <c r="L1553" s="7"/>
      <c r="M1553" s="7"/>
      <c r="N1553" s="7"/>
      <c r="O1553" s="7"/>
      <c r="P1553" s="7"/>
      <c r="Q1553" s="7"/>
      <c r="R1553" s="7"/>
      <c r="S1553" s="7"/>
    </row>
    <row r="1554" spans="1:19" x14ac:dyDescent="0.2">
      <c r="A1554" s="11"/>
      <c r="B1554" s="10"/>
      <c r="C1554" s="7"/>
      <c r="D1554" s="7"/>
      <c r="E1554" s="7"/>
      <c r="F1554" s="7"/>
      <c r="G1554" s="7"/>
      <c r="H1554" s="7"/>
      <c r="I1554" s="9"/>
      <c r="J1554" s="9"/>
      <c r="K1554" s="7"/>
      <c r="L1554" s="7"/>
      <c r="M1554" s="7"/>
      <c r="N1554" s="7"/>
      <c r="O1554" s="7"/>
      <c r="P1554" s="7"/>
      <c r="Q1554" s="7"/>
      <c r="R1554" s="7"/>
      <c r="S1554" s="7"/>
    </row>
    <row r="1555" spans="1:19" x14ac:dyDescent="0.2">
      <c r="A1555" s="11"/>
      <c r="B1555" s="10"/>
      <c r="C1555" s="7"/>
      <c r="D1555" s="7"/>
      <c r="E1555" s="7"/>
      <c r="F1555" s="7"/>
      <c r="G1555" s="7"/>
      <c r="H1555" s="7"/>
      <c r="I1555" s="9"/>
      <c r="J1555" s="9"/>
      <c r="K1555" s="7"/>
      <c r="L1555" s="7"/>
      <c r="M1555" s="7"/>
      <c r="N1555" s="7"/>
      <c r="O1555" s="7"/>
      <c r="P1555" s="7"/>
      <c r="Q1555" s="7"/>
      <c r="R1555" s="7"/>
      <c r="S1555" s="7"/>
    </row>
    <row r="1556" spans="1:19" x14ac:dyDescent="0.2">
      <c r="A1556" s="11"/>
      <c r="B1556" s="10"/>
      <c r="C1556" s="7"/>
      <c r="D1556" s="7"/>
      <c r="E1556" s="7"/>
      <c r="F1556" s="7"/>
      <c r="G1556" s="7"/>
      <c r="H1556" s="7"/>
      <c r="I1556" s="9"/>
      <c r="J1556" s="9"/>
      <c r="K1556" s="7"/>
      <c r="L1556" s="7"/>
      <c r="M1556" s="7"/>
      <c r="N1556" s="7"/>
      <c r="O1556" s="7"/>
      <c r="P1556" s="7"/>
      <c r="Q1556" s="7"/>
      <c r="R1556" s="7"/>
      <c r="S1556" s="7"/>
    </row>
    <row r="1557" spans="1:19" x14ac:dyDescent="0.2">
      <c r="A1557" s="11"/>
      <c r="B1557" s="10"/>
      <c r="C1557" s="7"/>
      <c r="D1557" s="7"/>
      <c r="E1557" s="7"/>
      <c r="F1557" s="7"/>
      <c r="G1557" s="7"/>
      <c r="H1557" s="7"/>
      <c r="I1557" s="9"/>
      <c r="J1557" s="9"/>
      <c r="K1557" s="7"/>
      <c r="L1557" s="7"/>
      <c r="M1557" s="7"/>
      <c r="N1557" s="7"/>
      <c r="O1557" s="7"/>
      <c r="P1557" s="7"/>
      <c r="Q1557" s="7"/>
      <c r="R1557" s="7"/>
      <c r="S1557" s="7"/>
    </row>
    <row r="1558" spans="1:19" x14ac:dyDescent="0.2">
      <c r="A1558" s="11"/>
      <c r="B1558" s="10"/>
      <c r="C1558" s="7"/>
      <c r="D1558" s="7"/>
      <c r="E1558" s="7"/>
      <c r="F1558" s="7"/>
      <c r="G1558" s="7"/>
      <c r="H1558" s="7"/>
      <c r="I1558" s="9"/>
      <c r="J1558" s="9"/>
      <c r="K1558" s="7"/>
      <c r="L1558" s="7"/>
      <c r="M1558" s="7"/>
      <c r="N1558" s="7"/>
      <c r="O1558" s="7"/>
      <c r="P1558" s="7"/>
      <c r="Q1558" s="7"/>
      <c r="R1558" s="7"/>
      <c r="S1558" s="7"/>
    </row>
    <row r="1559" spans="1:19" x14ac:dyDescent="0.2">
      <c r="A1559" s="11"/>
      <c r="B1559" s="10"/>
      <c r="C1559" s="7"/>
      <c r="D1559" s="7"/>
      <c r="E1559" s="7"/>
      <c r="F1559" s="7"/>
      <c r="G1559" s="7"/>
      <c r="H1559" s="7"/>
      <c r="I1559" s="9"/>
      <c r="J1559" s="9"/>
      <c r="K1559" s="7"/>
      <c r="L1559" s="7"/>
      <c r="M1559" s="7"/>
      <c r="N1559" s="7"/>
      <c r="O1559" s="7"/>
      <c r="P1559" s="7"/>
      <c r="Q1559" s="7"/>
      <c r="R1559" s="7"/>
      <c r="S1559" s="7"/>
    </row>
    <row r="1560" spans="1:19" x14ac:dyDescent="0.2">
      <c r="A1560" s="11"/>
      <c r="B1560" s="10"/>
      <c r="C1560" s="7"/>
      <c r="D1560" s="7"/>
      <c r="E1560" s="7"/>
      <c r="F1560" s="7"/>
      <c r="G1560" s="7"/>
      <c r="H1560" s="7"/>
      <c r="I1560" s="9"/>
      <c r="J1560" s="9"/>
      <c r="K1560" s="7"/>
      <c r="L1560" s="7"/>
      <c r="M1560" s="7"/>
      <c r="N1560" s="7"/>
      <c r="O1560" s="7"/>
      <c r="P1560" s="7"/>
      <c r="Q1560" s="7"/>
      <c r="R1560" s="7"/>
      <c r="S1560" s="7"/>
    </row>
    <row r="1561" spans="1:19" x14ac:dyDescent="0.2">
      <c r="A1561" s="11"/>
      <c r="B1561" s="10"/>
      <c r="C1561" s="7"/>
      <c r="D1561" s="7"/>
      <c r="E1561" s="7"/>
      <c r="F1561" s="7"/>
      <c r="G1561" s="7"/>
      <c r="H1561" s="7"/>
      <c r="I1561" s="9"/>
      <c r="J1561" s="9"/>
      <c r="K1561" s="7"/>
      <c r="L1561" s="7"/>
      <c r="M1561" s="7"/>
      <c r="N1561" s="7"/>
      <c r="O1561" s="7"/>
      <c r="P1561" s="7"/>
      <c r="Q1561" s="7"/>
      <c r="R1561" s="7"/>
      <c r="S1561" s="7"/>
    </row>
    <row r="1562" spans="1:19" x14ac:dyDescent="0.2">
      <c r="A1562" s="11"/>
      <c r="B1562" s="10"/>
      <c r="C1562" s="7"/>
      <c r="D1562" s="7"/>
      <c r="E1562" s="7"/>
      <c r="F1562" s="7"/>
      <c r="G1562" s="7"/>
      <c r="H1562" s="7"/>
      <c r="I1562" s="9"/>
      <c r="J1562" s="9"/>
      <c r="K1562" s="7"/>
      <c r="L1562" s="7"/>
      <c r="M1562" s="7"/>
      <c r="N1562" s="7"/>
      <c r="O1562" s="7"/>
      <c r="P1562" s="7"/>
      <c r="Q1562" s="7"/>
      <c r="R1562" s="7"/>
      <c r="S1562" s="7"/>
    </row>
    <row r="1563" spans="1:19" x14ac:dyDescent="0.2">
      <c r="A1563" s="11"/>
      <c r="B1563" s="10"/>
      <c r="C1563" s="7"/>
      <c r="D1563" s="7"/>
      <c r="E1563" s="7"/>
      <c r="F1563" s="7"/>
      <c r="G1563" s="7"/>
      <c r="H1563" s="7"/>
      <c r="I1563" s="9"/>
      <c r="J1563" s="9"/>
      <c r="K1563" s="7"/>
      <c r="L1563" s="7"/>
      <c r="M1563" s="7"/>
      <c r="N1563" s="7"/>
      <c r="O1563" s="7"/>
      <c r="P1563" s="7"/>
      <c r="Q1563" s="7"/>
      <c r="R1563" s="7"/>
      <c r="S1563" s="7"/>
    </row>
    <row r="1564" spans="1:19" x14ac:dyDescent="0.2">
      <c r="A1564" s="11"/>
      <c r="B1564" s="10"/>
      <c r="C1564" s="7"/>
      <c r="D1564" s="7"/>
      <c r="E1564" s="7"/>
      <c r="F1564" s="7"/>
      <c r="G1564" s="7"/>
      <c r="H1564" s="7"/>
      <c r="I1564" s="9"/>
      <c r="J1564" s="9"/>
      <c r="K1564" s="7"/>
      <c r="L1564" s="7"/>
      <c r="M1564" s="7"/>
      <c r="N1564" s="7"/>
      <c r="O1564" s="7"/>
      <c r="P1564" s="7"/>
      <c r="Q1564" s="7"/>
      <c r="R1564" s="7"/>
      <c r="S1564" s="7"/>
    </row>
    <row r="1565" spans="1:19" x14ac:dyDescent="0.2">
      <c r="A1565" s="11"/>
      <c r="B1565" s="10"/>
      <c r="C1565" s="7"/>
      <c r="D1565" s="7"/>
      <c r="E1565" s="7"/>
      <c r="F1565" s="7"/>
      <c r="G1565" s="7"/>
      <c r="H1565" s="7"/>
      <c r="I1565" s="9"/>
      <c r="J1565" s="9"/>
      <c r="K1565" s="7"/>
      <c r="L1565" s="7"/>
      <c r="M1565" s="7"/>
      <c r="N1565" s="7"/>
      <c r="O1565" s="7"/>
      <c r="P1565" s="7"/>
      <c r="Q1565" s="7"/>
      <c r="R1565" s="7"/>
      <c r="S1565" s="7"/>
    </row>
    <row r="1566" spans="1:19" x14ac:dyDescent="0.2">
      <c r="A1566" s="11"/>
      <c r="B1566" s="10"/>
      <c r="C1566" s="7"/>
      <c r="D1566" s="7"/>
      <c r="E1566" s="7"/>
      <c r="F1566" s="7"/>
      <c r="G1566" s="7"/>
      <c r="H1566" s="7"/>
      <c r="I1566" s="9"/>
      <c r="J1566" s="9"/>
      <c r="K1566" s="7"/>
      <c r="L1566" s="7"/>
      <c r="M1566" s="7"/>
      <c r="N1566" s="7"/>
      <c r="O1566" s="7"/>
      <c r="P1566" s="7"/>
      <c r="Q1566" s="7"/>
      <c r="R1566" s="7"/>
      <c r="S1566" s="7"/>
    </row>
    <row r="1567" spans="1:19" x14ac:dyDescent="0.2">
      <c r="A1567" s="11"/>
      <c r="B1567" s="10"/>
      <c r="C1567" s="7"/>
      <c r="D1567" s="7"/>
      <c r="E1567" s="7"/>
      <c r="F1567" s="7"/>
      <c r="G1567" s="7"/>
      <c r="H1567" s="7"/>
      <c r="I1567" s="9"/>
      <c r="J1567" s="9"/>
      <c r="K1567" s="7"/>
      <c r="L1567" s="7"/>
      <c r="M1567" s="7"/>
      <c r="N1567" s="7"/>
      <c r="O1567" s="7"/>
      <c r="P1567" s="7"/>
      <c r="Q1567" s="7"/>
      <c r="R1567" s="7"/>
      <c r="S1567" s="7"/>
    </row>
    <row r="1568" spans="1:19" x14ac:dyDescent="0.2">
      <c r="A1568" s="11"/>
      <c r="B1568" s="10"/>
      <c r="C1568" s="7"/>
      <c r="D1568" s="7"/>
      <c r="E1568" s="7"/>
      <c r="F1568" s="7"/>
      <c r="G1568" s="7"/>
      <c r="H1568" s="7"/>
      <c r="I1568" s="9"/>
      <c r="J1568" s="9"/>
      <c r="K1568" s="7"/>
      <c r="L1568" s="7"/>
      <c r="M1568" s="7"/>
      <c r="N1568" s="7"/>
      <c r="O1568" s="7"/>
      <c r="P1568" s="7"/>
      <c r="Q1568" s="7"/>
      <c r="R1568" s="7"/>
      <c r="S1568" s="7"/>
    </row>
    <row r="1569" spans="1:19" x14ac:dyDescent="0.2">
      <c r="A1569" s="11"/>
      <c r="B1569" s="10"/>
      <c r="C1569" s="7"/>
      <c r="D1569" s="7"/>
      <c r="E1569" s="7"/>
      <c r="F1569" s="7"/>
      <c r="G1569" s="7"/>
      <c r="H1569" s="7"/>
      <c r="I1569" s="9"/>
      <c r="J1569" s="9"/>
      <c r="K1569" s="7"/>
      <c r="L1569" s="7"/>
      <c r="M1569" s="7"/>
      <c r="N1569" s="7"/>
      <c r="O1569" s="7"/>
      <c r="P1569" s="7"/>
      <c r="Q1569" s="7"/>
      <c r="R1569" s="7"/>
      <c r="S1569" s="7"/>
    </row>
    <row r="1570" spans="1:19" x14ac:dyDescent="0.2">
      <c r="A1570" s="11"/>
      <c r="B1570" s="10"/>
      <c r="C1570" s="7"/>
      <c r="D1570" s="7"/>
      <c r="E1570" s="7"/>
      <c r="F1570" s="7"/>
      <c r="G1570" s="7"/>
      <c r="H1570" s="7"/>
      <c r="I1570" s="9"/>
      <c r="J1570" s="9"/>
      <c r="K1570" s="7"/>
      <c r="L1570" s="7"/>
      <c r="M1570" s="7"/>
      <c r="N1570" s="7"/>
      <c r="O1570" s="7"/>
      <c r="P1570" s="7"/>
      <c r="Q1570" s="7"/>
      <c r="R1570" s="7"/>
      <c r="S1570" s="7"/>
    </row>
    <row r="1571" spans="1:19" x14ac:dyDescent="0.2">
      <c r="A1571" s="11"/>
      <c r="B1571" s="10"/>
      <c r="C1571" s="7"/>
      <c r="D1571" s="7"/>
      <c r="E1571" s="7"/>
      <c r="F1571" s="7"/>
      <c r="G1571" s="7"/>
      <c r="H1571" s="7"/>
      <c r="I1571" s="9"/>
      <c r="J1571" s="9"/>
      <c r="K1571" s="7"/>
      <c r="L1571" s="7"/>
      <c r="M1571" s="7"/>
      <c r="N1571" s="7"/>
      <c r="O1571" s="7"/>
      <c r="P1571" s="7"/>
      <c r="Q1571" s="7"/>
      <c r="R1571" s="7"/>
      <c r="S1571" s="7"/>
    </row>
    <row r="1572" spans="1:19" x14ac:dyDescent="0.2">
      <c r="A1572" s="11"/>
      <c r="B1572" s="10"/>
      <c r="C1572" s="7"/>
      <c r="D1572" s="7"/>
      <c r="E1572" s="7"/>
      <c r="F1572" s="7"/>
      <c r="G1572" s="7"/>
      <c r="H1572" s="7"/>
      <c r="I1572" s="9"/>
      <c r="J1572" s="9"/>
      <c r="K1572" s="7"/>
      <c r="L1572" s="7"/>
      <c r="M1572" s="7"/>
      <c r="N1572" s="7"/>
      <c r="O1572" s="7"/>
      <c r="P1572" s="7"/>
      <c r="Q1572" s="7"/>
      <c r="R1572" s="7"/>
      <c r="S1572" s="7"/>
    </row>
    <row r="1573" spans="1:19" x14ac:dyDescent="0.2">
      <c r="A1573" s="11"/>
      <c r="B1573" s="10"/>
      <c r="C1573" s="7"/>
      <c r="D1573" s="7"/>
      <c r="E1573" s="7"/>
      <c r="F1573" s="7"/>
      <c r="G1573" s="7"/>
      <c r="H1573" s="7"/>
      <c r="I1573" s="9"/>
      <c r="J1573" s="9"/>
      <c r="K1573" s="7"/>
      <c r="L1573" s="7"/>
      <c r="M1573" s="7"/>
      <c r="N1573" s="7"/>
      <c r="O1573" s="7"/>
      <c r="P1573" s="7"/>
      <c r="Q1573" s="7"/>
      <c r="R1573" s="7"/>
      <c r="S1573" s="7"/>
    </row>
    <row r="1574" spans="1:19" x14ac:dyDescent="0.2">
      <c r="A1574" s="11"/>
      <c r="B1574" s="10"/>
      <c r="C1574" s="7"/>
      <c r="D1574" s="7"/>
      <c r="E1574" s="7"/>
      <c r="F1574" s="7"/>
      <c r="G1574" s="7"/>
      <c r="H1574" s="7"/>
      <c r="I1574" s="9"/>
      <c r="J1574" s="9"/>
      <c r="K1574" s="7"/>
      <c r="L1574" s="7"/>
      <c r="M1574" s="7"/>
      <c r="N1574" s="7"/>
      <c r="O1574" s="7"/>
      <c r="P1574" s="7"/>
      <c r="Q1574" s="7"/>
      <c r="R1574" s="7"/>
      <c r="S1574" s="7"/>
    </row>
    <row r="1575" spans="1:19" x14ac:dyDescent="0.2">
      <c r="A1575" s="11"/>
      <c r="B1575" s="10"/>
      <c r="C1575" s="7"/>
      <c r="D1575" s="7"/>
      <c r="E1575" s="7"/>
      <c r="F1575" s="7"/>
      <c r="G1575" s="7"/>
      <c r="H1575" s="7"/>
      <c r="I1575" s="9"/>
      <c r="J1575" s="9"/>
      <c r="K1575" s="7"/>
      <c r="L1575" s="7"/>
      <c r="M1575" s="7"/>
      <c r="N1575" s="7"/>
      <c r="O1575" s="7"/>
      <c r="P1575" s="7"/>
      <c r="Q1575" s="7"/>
      <c r="R1575" s="7"/>
      <c r="S1575" s="7"/>
    </row>
    <row r="1576" spans="1:19" x14ac:dyDescent="0.2">
      <c r="A1576" s="11"/>
      <c r="B1576" s="10"/>
      <c r="C1576" s="7"/>
      <c r="D1576" s="7"/>
      <c r="E1576" s="7"/>
      <c r="F1576" s="7"/>
      <c r="G1576" s="7"/>
      <c r="H1576" s="7"/>
      <c r="I1576" s="9"/>
      <c r="J1576" s="9"/>
      <c r="K1576" s="7"/>
      <c r="L1576" s="7"/>
      <c r="M1576" s="7"/>
      <c r="N1576" s="7"/>
      <c r="O1576" s="7"/>
      <c r="P1576" s="7"/>
      <c r="Q1576" s="7"/>
      <c r="R1576" s="7"/>
      <c r="S1576" s="7"/>
    </row>
    <row r="1577" spans="1:19" x14ac:dyDescent="0.2">
      <c r="A1577" s="11"/>
      <c r="B1577" s="10"/>
      <c r="C1577" s="7"/>
      <c r="D1577" s="7"/>
      <c r="E1577" s="7"/>
      <c r="F1577" s="7"/>
      <c r="G1577" s="7"/>
      <c r="H1577" s="7"/>
      <c r="I1577" s="9"/>
      <c r="J1577" s="9"/>
      <c r="K1577" s="7"/>
      <c r="L1577" s="7"/>
      <c r="M1577" s="7"/>
      <c r="N1577" s="7"/>
      <c r="O1577" s="7"/>
      <c r="P1577" s="7"/>
      <c r="Q1577" s="7"/>
      <c r="R1577" s="7"/>
      <c r="S1577" s="7"/>
    </row>
    <row r="1578" spans="1:19" x14ac:dyDescent="0.2">
      <c r="A1578" s="11"/>
      <c r="B1578" s="10"/>
      <c r="C1578" s="7"/>
      <c r="D1578" s="7"/>
      <c r="E1578" s="7"/>
      <c r="F1578" s="7"/>
      <c r="G1578" s="7"/>
      <c r="H1578" s="7"/>
      <c r="I1578" s="9"/>
      <c r="J1578" s="9"/>
      <c r="K1578" s="7"/>
      <c r="L1578" s="7"/>
      <c r="M1578" s="7"/>
      <c r="N1578" s="7"/>
      <c r="O1578" s="7"/>
      <c r="P1578" s="7"/>
      <c r="Q1578" s="7"/>
      <c r="R1578" s="7"/>
      <c r="S1578" s="7"/>
    </row>
    <row r="1579" spans="1:19" x14ac:dyDescent="0.2">
      <c r="A1579" s="11"/>
      <c r="B1579" s="10"/>
      <c r="C1579" s="7"/>
      <c r="D1579" s="7"/>
      <c r="E1579" s="7"/>
      <c r="F1579" s="7"/>
      <c r="G1579" s="7"/>
      <c r="H1579" s="7"/>
      <c r="I1579" s="9"/>
      <c r="J1579" s="9"/>
      <c r="K1579" s="7"/>
      <c r="L1579" s="7"/>
      <c r="M1579" s="7"/>
      <c r="N1579" s="7"/>
      <c r="O1579" s="7"/>
      <c r="P1579" s="7"/>
      <c r="Q1579" s="7"/>
      <c r="R1579" s="7"/>
      <c r="S1579" s="7"/>
    </row>
    <row r="1580" spans="1:19" x14ac:dyDescent="0.2">
      <c r="A1580" s="11"/>
      <c r="B1580" s="10"/>
      <c r="C1580" s="7"/>
      <c r="D1580" s="7"/>
      <c r="E1580" s="7"/>
      <c r="F1580" s="7"/>
      <c r="G1580" s="7"/>
      <c r="H1580" s="7"/>
      <c r="I1580" s="9"/>
      <c r="J1580" s="9"/>
      <c r="K1580" s="7"/>
      <c r="L1580" s="7"/>
      <c r="M1580" s="7"/>
      <c r="N1580" s="7"/>
      <c r="O1580" s="7"/>
      <c r="P1580" s="7"/>
      <c r="Q1580" s="7"/>
      <c r="R1580" s="7"/>
      <c r="S1580" s="7"/>
    </row>
    <row r="1581" spans="1:19" x14ac:dyDescent="0.2">
      <c r="A1581" s="11"/>
      <c r="B1581" s="10"/>
      <c r="C1581" s="7"/>
      <c r="D1581" s="7"/>
      <c r="E1581" s="7"/>
      <c r="F1581" s="7"/>
      <c r="G1581" s="7"/>
      <c r="H1581" s="7"/>
      <c r="I1581" s="9"/>
      <c r="J1581" s="9"/>
      <c r="K1581" s="7"/>
      <c r="L1581" s="7"/>
      <c r="M1581" s="7"/>
      <c r="N1581" s="7"/>
      <c r="O1581" s="7"/>
      <c r="P1581" s="7"/>
      <c r="Q1581" s="7"/>
      <c r="R1581" s="7"/>
      <c r="S1581" s="7"/>
    </row>
    <row r="1582" spans="1:19" x14ac:dyDescent="0.2">
      <c r="A1582" s="11"/>
      <c r="B1582" s="10"/>
      <c r="C1582" s="7"/>
      <c r="D1582" s="7"/>
      <c r="E1582" s="7"/>
      <c r="F1582" s="7"/>
      <c r="G1582" s="7"/>
      <c r="H1582" s="7"/>
      <c r="I1582" s="9"/>
      <c r="J1582" s="9"/>
      <c r="K1582" s="7"/>
      <c r="L1582" s="7"/>
      <c r="M1582" s="7"/>
      <c r="N1582" s="7"/>
      <c r="O1582" s="7"/>
      <c r="P1582" s="7"/>
      <c r="Q1582" s="7"/>
      <c r="R1582" s="7"/>
      <c r="S1582" s="7"/>
    </row>
    <row r="1583" spans="1:19" x14ac:dyDescent="0.2">
      <c r="A1583" s="11"/>
      <c r="B1583" s="10"/>
      <c r="C1583" s="7"/>
      <c r="D1583" s="7"/>
      <c r="E1583" s="7"/>
      <c r="F1583" s="7"/>
      <c r="G1583" s="7"/>
      <c r="H1583" s="7"/>
      <c r="I1583" s="9"/>
      <c r="J1583" s="9"/>
      <c r="K1583" s="7"/>
      <c r="L1583" s="7"/>
      <c r="M1583" s="7"/>
      <c r="N1583" s="7"/>
      <c r="O1583" s="7"/>
      <c r="P1583" s="7"/>
      <c r="Q1583" s="7"/>
      <c r="R1583" s="7"/>
      <c r="S1583" s="7"/>
    </row>
    <row r="1584" spans="1:19" x14ac:dyDescent="0.2">
      <c r="A1584" s="11"/>
      <c r="B1584" s="10"/>
      <c r="C1584" s="7"/>
      <c r="D1584" s="7"/>
      <c r="E1584" s="7"/>
      <c r="F1584" s="7"/>
      <c r="G1584" s="7"/>
      <c r="H1584" s="7"/>
      <c r="I1584" s="9"/>
      <c r="J1584" s="9"/>
      <c r="K1584" s="7"/>
      <c r="L1584" s="7"/>
      <c r="M1584" s="7"/>
      <c r="N1584" s="7"/>
      <c r="O1584" s="7"/>
      <c r="P1584" s="7"/>
      <c r="Q1584" s="7"/>
      <c r="R1584" s="7"/>
      <c r="S1584" s="7"/>
    </row>
    <row r="1585" spans="1:19" x14ac:dyDescent="0.2">
      <c r="A1585" s="11"/>
      <c r="B1585" s="10"/>
      <c r="C1585" s="7"/>
      <c r="D1585" s="7"/>
      <c r="E1585" s="7"/>
      <c r="F1585" s="7"/>
      <c r="G1585" s="7"/>
      <c r="H1585" s="7"/>
      <c r="I1585" s="9"/>
      <c r="J1585" s="9"/>
      <c r="K1585" s="7"/>
      <c r="L1585" s="7"/>
      <c r="M1585" s="7"/>
      <c r="N1585" s="7"/>
      <c r="O1585" s="7"/>
      <c r="P1585" s="7"/>
      <c r="Q1585" s="7"/>
      <c r="R1585" s="7"/>
      <c r="S1585" s="7"/>
    </row>
    <row r="1586" spans="1:19" x14ac:dyDescent="0.2">
      <c r="A1586" s="11"/>
      <c r="B1586" s="10"/>
      <c r="C1586" s="7"/>
      <c r="D1586" s="7"/>
      <c r="E1586" s="7"/>
      <c r="F1586" s="7"/>
      <c r="G1586" s="7"/>
      <c r="H1586" s="7"/>
      <c r="I1586" s="9"/>
      <c r="J1586" s="9"/>
      <c r="K1586" s="7"/>
      <c r="L1586" s="7"/>
      <c r="M1586" s="7"/>
      <c r="N1586" s="7"/>
      <c r="O1586" s="7"/>
      <c r="P1586" s="7"/>
      <c r="Q1586" s="7"/>
      <c r="R1586" s="7"/>
      <c r="S1586" s="7"/>
    </row>
    <row r="1587" spans="1:19" x14ac:dyDescent="0.2">
      <c r="A1587" s="11"/>
      <c r="B1587" s="10"/>
      <c r="C1587" s="7"/>
      <c r="D1587" s="7"/>
      <c r="E1587" s="7"/>
      <c r="F1587" s="7"/>
      <c r="G1587" s="7"/>
      <c r="H1587" s="7"/>
      <c r="I1587" s="9"/>
      <c r="J1587" s="9"/>
      <c r="K1587" s="7"/>
      <c r="L1587" s="7"/>
      <c r="M1587" s="7"/>
      <c r="N1587" s="7"/>
      <c r="O1587" s="7"/>
      <c r="P1587" s="7"/>
      <c r="Q1587" s="7"/>
      <c r="R1587" s="7"/>
      <c r="S1587" s="7"/>
    </row>
    <row r="1588" spans="1:19" x14ac:dyDescent="0.2">
      <c r="A1588" s="11"/>
      <c r="B1588" s="10"/>
      <c r="C1588" s="7"/>
      <c r="D1588" s="7"/>
      <c r="E1588" s="7"/>
      <c r="F1588" s="7"/>
      <c r="G1588" s="7"/>
      <c r="H1588" s="7"/>
      <c r="I1588" s="9"/>
      <c r="J1588" s="9"/>
      <c r="K1588" s="7"/>
      <c r="L1588" s="7"/>
      <c r="M1588" s="7"/>
      <c r="N1588" s="7"/>
      <c r="O1588" s="7"/>
      <c r="P1588" s="7"/>
      <c r="Q1588" s="7"/>
      <c r="R1588" s="7"/>
      <c r="S1588" s="7"/>
    </row>
    <row r="1589" spans="1:19" x14ac:dyDescent="0.2">
      <c r="A1589" s="11"/>
      <c r="B1589" s="10"/>
      <c r="C1589" s="7"/>
      <c r="D1589" s="7"/>
      <c r="E1589" s="7"/>
      <c r="F1589" s="7"/>
      <c r="G1589" s="7"/>
      <c r="H1589" s="7"/>
      <c r="I1589" s="9"/>
      <c r="J1589" s="9"/>
      <c r="K1589" s="7"/>
      <c r="L1589" s="7"/>
      <c r="M1589" s="7"/>
      <c r="N1589" s="7"/>
      <c r="O1589" s="7"/>
      <c r="P1589" s="7"/>
      <c r="Q1589" s="7"/>
      <c r="R1589" s="7"/>
      <c r="S1589" s="7"/>
    </row>
    <row r="1590" spans="1:19" x14ac:dyDescent="0.2">
      <c r="A1590" s="11"/>
      <c r="B1590" s="10"/>
      <c r="C1590" s="7"/>
      <c r="D1590" s="7"/>
      <c r="E1590" s="7"/>
      <c r="F1590" s="7"/>
      <c r="G1590" s="7"/>
      <c r="H1590" s="7"/>
      <c r="I1590" s="9"/>
      <c r="J1590" s="9"/>
      <c r="K1590" s="7"/>
      <c r="L1590" s="7"/>
      <c r="M1590" s="7"/>
      <c r="N1590" s="7"/>
      <c r="O1590" s="7"/>
      <c r="P1590" s="7"/>
      <c r="Q1590" s="7"/>
      <c r="R1590" s="7"/>
      <c r="S1590" s="7"/>
    </row>
    <row r="1591" spans="1:19" x14ac:dyDescent="0.2">
      <c r="A1591" s="11"/>
      <c r="B1591" s="10"/>
      <c r="C1591" s="7"/>
      <c r="D1591" s="7"/>
      <c r="E1591" s="7"/>
      <c r="F1591" s="7"/>
      <c r="G1591" s="7"/>
      <c r="H1591" s="7"/>
      <c r="I1591" s="9"/>
      <c r="J1591" s="9"/>
      <c r="K1591" s="7"/>
      <c r="L1591" s="7"/>
      <c r="M1591" s="7"/>
      <c r="N1591" s="7"/>
      <c r="O1591" s="7"/>
      <c r="P1591" s="7"/>
      <c r="Q1591" s="7"/>
      <c r="R1591" s="7"/>
      <c r="S1591" s="7"/>
    </row>
    <row r="1592" spans="1:19" x14ac:dyDescent="0.2">
      <c r="A1592" s="11"/>
      <c r="B1592" s="10"/>
      <c r="C1592" s="7"/>
      <c r="D1592" s="7"/>
      <c r="E1592" s="7"/>
      <c r="F1592" s="7"/>
      <c r="G1592" s="7"/>
      <c r="H1592" s="7"/>
      <c r="I1592" s="9"/>
      <c r="J1592" s="9"/>
      <c r="K1592" s="7"/>
      <c r="L1592" s="7"/>
      <c r="M1592" s="7"/>
      <c r="N1592" s="7"/>
      <c r="O1592" s="7"/>
      <c r="P1592" s="7"/>
      <c r="Q1592" s="7"/>
      <c r="R1592" s="7"/>
      <c r="S1592" s="7"/>
    </row>
    <row r="1593" spans="1:19" x14ac:dyDescent="0.2">
      <c r="A1593" s="11"/>
      <c r="B1593" s="10"/>
      <c r="C1593" s="7"/>
      <c r="D1593" s="7"/>
      <c r="E1593" s="7"/>
      <c r="F1593" s="7"/>
      <c r="G1593" s="7"/>
      <c r="H1593" s="7"/>
      <c r="I1593" s="9"/>
      <c r="J1593" s="9"/>
      <c r="K1593" s="7"/>
      <c r="L1593" s="7"/>
      <c r="M1593" s="7"/>
      <c r="N1593" s="7"/>
      <c r="O1593" s="7"/>
      <c r="P1593" s="7"/>
      <c r="Q1593" s="7"/>
      <c r="R1593" s="7"/>
      <c r="S1593" s="7"/>
    </row>
    <row r="1594" spans="1:19" x14ac:dyDescent="0.2">
      <c r="A1594" s="11"/>
      <c r="B1594" s="10"/>
      <c r="C1594" s="7"/>
      <c r="D1594" s="7"/>
      <c r="E1594" s="7"/>
      <c r="F1594" s="7"/>
      <c r="G1594" s="7"/>
      <c r="H1594" s="7"/>
      <c r="I1594" s="9"/>
      <c r="J1594" s="9"/>
      <c r="K1594" s="7"/>
      <c r="L1594" s="7"/>
      <c r="M1594" s="7"/>
      <c r="N1594" s="7"/>
      <c r="O1594" s="7"/>
      <c r="P1594" s="7"/>
      <c r="Q1594" s="7"/>
      <c r="R1594" s="7"/>
      <c r="S1594" s="7"/>
    </row>
    <row r="1595" spans="1:19" x14ac:dyDescent="0.2">
      <c r="A1595" s="11"/>
      <c r="B1595" s="10"/>
      <c r="C1595" s="7"/>
      <c r="D1595" s="7"/>
      <c r="E1595" s="7"/>
      <c r="F1595" s="7"/>
      <c r="G1595" s="7"/>
      <c r="H1595" s="7"/>
      <c r="I1595" s="9"/>
      <c r="J1595" s="9"/>
      <c r="K1595" s="7"/>
      <c r="L1595" s="7"/>
      <c r="M1595" s="7"/>
      <c r="N1595" s="7"/>
      <c r="O1595" s="7"/>
      <c r="P1595" s="7"/>
      <c r="Q1595" s="7"/>
      <c r="R1595" s="7"/>
      <c r="S1595" s="7"/>
    </row>
    <row r="1596" spans="1:19" x14ac:dyDescent="0.2">
      <c r="A1596" s="11"/>
      <c r="B1596" s="10"/>
      <c r="C1596" s="7"/>
      <c r="D1596" s="7"/>
      <c r="E1596" s="7"/>
      <c r="F1596" s="7"/>
      <c r="G1596" s="7"/>
      <c r="H1596" s="7"/>
      <c r="I1596" s="9"/>
      <c r="J1596" s="9"/>
      <c r="K1596" s="7"/>
      <c r="L1596" s="7"/>
      <c r="M1596" s="7"/>
      <c r="N1596" s="7"/>
      <c r="O1596" s="7"/>
      <c r="P1596" s="7"/>
      <c r="Q1596" s="7"/>
      <c r="R1596" s="7"/>
      <c r="S1596" s="7"/>
    </row>
    <row r="1597" spans="1:19" x14ac:dyDescent="0.2">
      <c r="A1597" s="11"/>
      <c r="B1597" s="10"/>
      <c r="C1597" s="7"/>
      <c r="D1597" s="7"/>
      <c r="E1597" s="7"/>
      <c r="F1597" s="7"/>
      <c r="G1597" s="7"/>
      <c r="H1597" s="7"/>
      <c r="I1597" s="9"/>
      <c r="J1597" s="9"/>
      <c r="K1597" s="7"/>
      <c r="L1597" s="7"/>
      <c r="M1597" s="7"/>
      <c r="N1597" s="7"/>
      <c r="O1597" s="7"/>
      <c r="P1597" s="7"/>
      <c r="Q1597" s="7"/>
      <c r="R1597" s="7"/>
      <c r="S1597" s="7"/>
    </row>
    <row r="1598" spans="1:19" x14ac:dyDescent="0.2">
      <c r="A1598" s="11"/>
      <c r="B1598" s="10"/>
      <c r="C1598" s="7"/>
      <c r="D1598" s="7"/>
      <c r="E1598" s="7"/>
      <c r="F1598" s="7"/>
      <c r="G1598" s="7"/>
      <c r="H1598" s="7"/>
      <c r="I1598" s="9"/>
      <c r="J1598" s="9"/>
      <c r="K1598" s="7"/>
      <c r="L1598" s="7"/>
      <c r="M1598" s="7"/>
      <c r="N1598" s="7"/>
      <c r="O1598" s="7"/>
      <c r="P1598" s="7"/>
      <c r="Q1598" s="7"/>
      <c r="R1598" s="7"/>
      <c r="S1598" s="7"/>
    </row>
    <row r="1599" spans="1:19" x14ac:dyDescent="0.2">
      <c r="A1599" s="11"/>
      <c r="B1599" s="10"/>
      <c r="C1599" s="7"/>
      <c r="D1599" s="7"/>
      <c r="E1599" s="7"/>
      <c r="F1599" s="7"/>
      <c r="G1599" s="7"/>
      <c r="H1599" s="7"/>
      <c r="I1599" s="9"/>
      <c r="J1599" s="9"/>
      <c r="K1599" s="7"/>
      <c r="L1599" s="7"/>
      <c r="M1599" s="7"/>
      <c r="N1599" s="7"/>
      <c r="O1599" s="7"/>
      <c r="P1599" s="7"/>
      <c r="Q1599" s="7"/>
      <c r="R1599" s="7"/>
      <c r="S1599" s="7"/>
    </row>
    <row r="1600" spans="1:19" x14ac:dyDescent="0.2">
      <c r="A1600" s="11"/>
      <c r="B1600" s="10"/>
      <c r="C1600" s="7"/>
      <c r="D1600" s="7"/>
      <c r="E1600" s="7"/>
      <c r="F1600" s="7"/>
      <c r="G1600" s="7"/>
      <c r="H1600" s="7"/>
      <c r="I1600" s="9"/>
      <c r="J1600" s="9"/>
      <c r="K1600" s="7"/>
      <c r="L1600" s="7"/>
      <c r="M1600" s="7"/>
      <c r="N1600" s="7"/>
      <c r="O1600" s="7"/>
      <c r="P1600" s="7"/>
      <c r="Q1600" s="7"/>
      <c r="R1600" s="7"/>
      <c r="S1600" s="7"/>
    </row>
    <row r="1601" spans="1:19" x14ac:dyDescent="0.2">
      <c r="A1601" s="11"/>
      <c r="B1601" s="10"/>
      <c r="C1601" s="7"/>
      <c r="D1601" s="7"/>
      <c r="E1601" s="7"/>
      <c r="F1601" s="7"/>
      <c r="G1601" s="7"/>
      <c r="H1601" s="7"/>
      <c r="I1601" s="9"/>
      <c r="J1601" s="9"/>
      <c r="K1601" s="7"/>
      <c r="L1601" s="7"/>
      <c r="M1601" s="7"/>
      <c r="N1601" s="7"/>
      <c r="O1601" s="7"/>
      <c r="P1601" s="7"/>
      <c r="Q1601" s="7"/>
      <c r="R1601" s="7"/>
      <c r="S1601" s="7"/>
    </row>
    <row r="1602" spans="1:19" x14ac:dyDescent="0.2">
      <c r="A1602" s="11"/>
      <c r="B1602" s="10"/>
      <c r="C1602" s="7"/>
      <c r="D1602" s="7"/>
      <c r="E1602" s="7"/>
      <c r="F1602" s="7"/>
      <c r="G1602" s="7"/>
      <c r="H1602" s="7"/>
      <c r="I1602" s="9"/>
      <c r="J1602" s="9"/>
      <c r="K1602" s="7"/>
      <c r="L1602" s="7"/>
      <c r="M1602" s="7"/>
      <c r="N1602" s="7"/>
      <c r="O1602" s="7"/>
      <c r="P1602" s="7"/>
      <c r="Q1602" s="7"/>
      <c r="R1602" s="7"/>
      <c r="S1602" s="7"/>
    </row>
    <row r="1603" spans="1:19" x14ac:dyDescent="0.2">
      <c r="A1603" s="11"/>
      <c r="B1603" s="10"/>
      <c r="C1603" s="7"/>
      <c r="D1603" s="7"/>
      <c r="E1603" s="7"/>
      <c r="F1603" s="7"/>
      <c r="G1603" s="7"/>
      <c r="H1603" s="7"/>
      <c r="I1603" s="9"/>
      <c r="J1603" s="9"/>
      <c r="K1603" s="7"/>
      <c r="L1603" s="7"/>
      <c r="M1603" s="7"/>
      <c r="N1603" s="7"/>
      <c r="O1603" s="7"/>
      <c r="P1603" s="7"/>
      <c r="Q1603" s="7"/>
      <c r="R1603" s="7"/>
      <c r="S1603" s="7"/>
    </row>
    <row r="1604" spans="1:19" x14ac:dyDescent="0.2">
      <c r="A1604" s="11"/>
      <c r="B1604" s="10"/>
      <c r="C1604" s="7"/>
      <c r="D1604" s="7"/>
      <c r="E1604" s="7"/>
      <c r="F1604" s="7"/>
      <c r="G1604" s="7"/>
      <c r="H1604" s="7"/>
      <c r="I1604" s="9"/>
      <c r="J1604" s="9"/>
      <c r="K1604" s="7"/>
      <c r="L1604" s="7"/>
      <c r="M1604" s="7"/>
      <c r="N1604" s="7"/>
      <c r="O1604" s="7"/>
      <c r="P1604" s="7"/>
      <c r="Q1604" s="7"/>
      <c r="R1604" s="7"/>
      <c r="S1604" s="7"/>
    </row>
    <row r="1605" spans="1:19" x14ac:dyDescent="0.2">
      <c r="A1605" s="11"/>
      <c r="B1605" s="10"/>
      <c r="C1605" s="7"/>
      <c r="D1605" s="7"/>
      <c r="E1605" s="7"/>
      <c r="F1605" s="7"/>
      <c r="G1605" s="7"/>
      <c r="H1605" s="7"/>
      <c r="I1605" s="9"/>
      <c r="J1605" s="9"/>
      <c r="K1605" s="7"/>
      <c r="L1605" s="7"/>
      <c r="M1605" s="7"/>
      <c r="N1605" s="7"/>
      <c r="O1605" s="7"/>
      <c r="P1605" s="7"/>
      <c r="Q1605" s="7"/>
      <c r="R1605" s="7"/>
      <c r="S1605" s="7"/>
    </row>
    <row r="1606" spans="1:19" x14ac:dyDescent="0.2">
      <c r="A1606" s="11"/>
      <c r="B1606" s="10"/>
      <c r="C1606" s="7"/>
      <c r="D1606" s="7"/>
      <c r="E1606" s="7"/>
      <c r="F1606" s="7"/>
      <c r="G1606" s="7"/>
      <c r="H1606" s="7"/>
      <c r="I1606" s="9"/>
      <c r="J1606" s="9"/>
      <c r="K1606" s="7"/>
      <c r="L1606" s="7"/>
      <c r="M1606" s="7"/>
      <c r="N1606" s="7"/>
      <c r="O1606" s="7"/>
      <c r="P1606" s="7"/>
      <c r="Q1606" s="7"/>
      <c r="R1606" s="7"/>
      <c r="S1606" s="7"/>
    </row>
    <row r="1607" spans="1:19" x14ac:dyDescent="0.2">
      <c r="A1607" s="11"/>
      <c r="B1607" s="10"/>
      <c r="C1607" s="7"/>
      <c r="D1607" s="7"/>
      <c r="E1607" s="7"/>
      <c r="F1607" s="7"/>
      <c r="G1607" s="7"/>
      <c r="H1607" s="7"/>
      <c r="I1607" s="9"/>
      <c r="J1607" s="9"/>
      <c r="K1607" s="7"/>
      <c r="L1607" s="7"/>
      <c r="M1607" s="7"/>
      <c r="N1607" s="7"/>
      <c r="O1607" s="7"/>
      <c r="P1607" s="7"/>
      <c r="Q1607" s="7"/>
      <c r="R1607" s="7"/>
      <c r="S1607" s="7"/>
    </row>
    <row r="1608" spans="1:19" x14ac:dyDescent="0.2">
      <c r="A1608" s="11"/>
      <c r="B1608" s="10"/>
      <c r="C1608" s="7"/>
      <c r="D1608" s="7"/>
      <c r="E1608" s="7"/>
      <c r="F1608" s="7"/>
      <c r="G1608" s="7"/>
      <c r="H1608" s="7"/>
      <c r="I1608" s="9"/>
      <c r="J1608" s="9"/>
      <c r="K1608" s="7"/>
      <c r="L1608" s="7"/>
      <c r="M1608" s="7"/>
      <c r="N1608" s="7"/>
      <c r="O1608" s="7"/>
      <c r="P1608" s="7"/>
      <c r="Q1608" s="7"/>
      <c r="R1608" s="7"/>
      <c r="S1608" s="7"/>
    </row>
    <row r="1609" spans="1:19" x14ac:dyDescent="0.2">
      <c r="A1609" s="11"/>
      <c r="B1609" s="10"/>
      <c r="C1609" s="7"/>
      <c r="D1609" s="7"/>
      <c r="E1609" s="7"/>
      <c r="F1609" s="7"/>
      <c r="G1609" s="7"/>
      <c r="H1609" s="7"/>
      <c r="I1609" s="9"/>
      <c r="J1609" s="9"/>
      <c r="K1609" s="7"/>
      <c r="L1609" s="7"/>
      <c r="M1609" s="7"/>
      <c r="N1609" s="7"/>
      <c r="O1609" s="7"/>
      <c r="P1609" s="7"/>
      <c r="Q1609" s="7"/>
      <c r="R1609" s="7"/>
      <c r="S1609" s="7"/>
    </row>
    <row r="1610" spans="1:19" x14ac:dyDescent="0.2">
      <c r="A1610" s="11"/>
      <c r="B1610" s="10"/>
      <c r="C1610" s="7"/>
      <c r="D1610" s="7"/>
      <c r="E1610" s="7"/>
      <c r="F1610" s="7"/>
      <c r="G1610" s="7"/>
      <c r="H1610" s="7"/>
      <c r="I1610" s="9"/>
      <c r="J1610" s="9"/>
      <c r="K1610" s="7"/>
      <c r="L1610" s="7"/>
      <c r="M1610" s="7"/>
      <c r="N1610" s="7"/>
      <c r="O1610" s="7"/>
      <c r="P1610" s="7"/>
      <c r="Q1610" s="7"/>
      <c r="R1610" s="7"/>
      <c r="S1610" s="7"/>
    </row>
    <row r="1611" spans="1:19" x14ac:dyDescent="0.2">
      <c r="A1611" s="11"/>
      <c r="B1611" s="10"/>
      <c r="C1611" s="7"/>
      <c r="D1611" s="7"/>
      <c r="E1611" s="7"/>
      <c r="F1611" s="7"/>
      <c r="G1611" s="7"/>
      <c r="H1611" s="7"/>
      <c r="I1611" s="9"/>
      <c r="J1611" s="9"/>
      <c r="K1611" s="7"/>
      <c r="L1611" s="7"/>
      <c r="M1611" s="7"/>
      <c r="N1611" s="7"/>
      <c r="O1611" s="7"/>
      <c r="P1611" s="7"/>
      <c r="Q1611" s="7"/>
      <c r="R1611" s="7"/>
      <c r="S1611" s="7"/>
    </row>
    <row r="1612" spans="1:19" x14ac:dyDescent="0.2">
      <c r="A1612" s="11"/>
      <c r="B1612" s="10"/>
      <c r="C1612" s="7"/>
      <c r="D1612" s="7"/>
      <c r="E1612" s="7"/>
      <c r="F1612" s="7"/>
      <c r="G1612" s="7"/>
      <c r="H1612" s="7"/>
      <c r="I1612" s="9"/>
      <c r="J1612" s="9"/>
      <c r="K1612" s="7"/>
      <c r="L1612" s="7"/>
      <c r="M1612" s="7"/>
      <c r="N1612" s="7"/>
      <c r="O1612" s="7"/>
      <c r="P1612" s="7"/>
      <c r="Q1612" s="7"/>
      <c r="R1612" s="7"/>
      <c r="S1612" s="7"/>
    </row>
    <row r="1613" spans="1:19" x14ac:dyDescent="0.2">
      <c r="A1613" s="11"/>
      <c r="B1613" s="10"/>
      <c r="C1613" s="7"/>
      <c r="D1613" s="7"/>
      <c r="E1613" s="7"/>
      <c r="F1613" s="7"/>
      <c r="G1613" s="7"/>
      <c r="H1613" s="7"/>
      <c r="I1613" s="9"/>
      <c r="J1613" s="9"/>
      <c r="K1613" s="7"/>
      <c r="L1613" s="7"/>
      <c r="M1613" s="7"/>
      <c r="N1613" s="7"/>
      <c r="O1613" s="7"/>
      <c r="P1613" s="7"/>
      <c r="Q1613" s="7"/>
      <c r="R1613" s="7"/>
      <c r="S1613" s="7"/>
    </row>
    <row r="1614" spans="1:19" x14ac:dyDescent="0.2">
      <c r="A1614" s="11"/>
      <c r="B1614" s="10"/>
      <c r="C1614" s="7"/>
      <c r="D1614" s="7"/>
      <c r="E1614" s="7"/>
      <c r="F1614" s="7"/>
      <c r="G1614" s="7"/>
      <c r="H1614" s="7"/>
      <c r="I1614" s="9"/>
      <c r="J1614" s="9"/>
      <c r="K1614" s="7"/>
      <c r="L1614" s="7"/>
      <c r="M1614" s="7"/>
      <c r="N1614" s="7"/>
      <c r="O1614" s="7"/>
      <c r="P1614" s="7"/>
      <c r="Q1614" s="7"/>
      <c r="R1614" s="7"/>
      <c r="S1614" s="7"/>
    </row>
    <row r="1615" spans="1:19" x14ac:dyDescent="0.2">
      <c r="A1615" s="11"/>
      <c r="B1615" s="10"/>
      <c r="C1615" s="7"/>
      <c r="D1615" s="7"/>
      <c r="E1615" s="7"/>
      <c r="F1615" s="7"/>
      <c r="G1615" s="7"/>
      <c r="H1615" s="7"/>
      <c r="I1615" s="9"/>
      <c r="J1615" s="9"/>
      <c r="K1615" s="7"/>
      <c r="L1615" s="7"/>
      <c r="M1615" s="7"/>
      <c r="N1615" s="7"/>
      <c r="O1615" s="7"/>
      <c r="P1615" s="7"/>
      <c r="Q1615" s="7"/>
      <c r="R1615" s="7"/>
      <c r="S1615" s="7"/>
    </row>
    <row r="1616" spans="1:19" x14ac:dyDescent="0.2">
      <c r="A1616" s="11"/>
      <c r="B1616" s="10"/>
      <c r="C1616" s="7"/>
      <c r="D1616" s="7"/>
      <c r="E1616" s="7"/>
      <c r="F1616" s="7"/>
      <c r="G1616" s="7"/>
      <c r="H1616" s="7"/>
      <c r="I1616" s="9"/>
      <c r="J1616" s="9"/>
      <c r="K1616" s="7"/>
      <c r="L1616" s="7"/>
      <c r="M1616" s="7"/>
      <c r="N1616" s="7"/>
      <c r="O1616" s="7"/>
      <c r="P1616" s="7"/>
      <c r="Q1616" s="7"/>
      <c r="R1616" s="7"/>
      <c r="S1616" s="7"/>
    </row>
    <row r="1617" spans="1:19" x14ac:dyDescent="0.2">
      <c r="A1617" s="11"/>
      <c r="B1617" s="10"/>
      <c r="C1617" s="7"/>
      <c r="D1617" s="7"/>
      <c r="E1617" s="7"/>
      <c r="F1617" s="7"/>
      <c r="G1617" s="7"/>
      <c r="H1617" s="7"/>
      <c r="I1617" s="9"/>
      <c r="J1617" s="9"/>
      <c r="K1617" s="7"/>
      <c r="L1617" s="7"/>
      <c r="M1617" s="7"/>
      <c r="N1617" s="7"/>
      <c r="O1617" s="7"/>
      <c r="P1617" s="7"/>
      <c r="Q1617" s="7"/>
      <c r="R1617" s="7"/>
      <c r="S1617" s="7"/>
    </row>
    <row r="1618" spans="1:19" x14ac:dyDescent="0.2">
      <c r="A1618" s="11"/>
      <c r="B1618" s="10"/>
      <c r="C1618" s="7"/>
      <c r="D1618" s="7"/>
      <c r="E1618" s="7"/>
      <c r="F1618" s="7"/>
      <c r="G1618" s="7"/>
      <c r="H1618" s="7"/>
      <c r="I1618" s="9"/>
      <c r="J1618" s="9"/>
      <c r="K1618" s="7"/>
      <c r="L1618" s="7"/>
      <c r="M1618" s="7"/>
      <c r="N1618" s="7"/>
      <c r="O1618" s="7"/>
      <c r="P1618" s="7"/>
      <c r="Q1618" s="7"/>
      <c r="R1618" s="7"/>
      <c r="S1618" s="7"/>
    </row>
    <row r="1619" spans="1:19" x14ac:dyDescent="0.2">
      <c r="A1619" s="11"/>
      <c r="B1619" s="10"/>
      <c r="C1619" s="7"/>
      <c r="D1619" s="7"/>
      <c r="E1619" s="7"/>
      <c r="F1619" s="7"/>
      <c r="G1619" s="7"/>
      <c r="H1619" s="7"/>
      <c r="I1619" s="9"/>
      <c r="J1619" s="9"/>
      <c r="K1619" s="7"/>
      <c r="L1619" s="7"/>
      <c r="M1619" s="7"/>
      <c r="N1619" s="7"/>
      <c r="O1619" s="7"/>
      <c r="P1619" s="7"/>
      <c r="Q1619" s="7"/>
      <c r="R1619" s="7"/>
      <c r="S1619" s="7"/>
    </row>
    <row r="1620" spans="1:19" x14ac:dyDescent="0.2">
      <c r="A1620" s="11"/>
      <c r="B1620" s="10"/>
      <c r="C1620" s="7"/>
      <c r="D1620" s="7"/>
      <c r="E1620" s="7"/>
      <c r="F1620" s="7"/>
      <c r="G1620" s="7"/>
      <c r="H1620" s="7"/>
      <c r="I1620" s="9"/>
      <c r="J1620" s="9"/>
      <c r="K1620" s="7"/>
      <c r="L1620" s="7"/>
      <c r="M1620" s="7"/>
      <c r="N1620" s="7"/>
      <c r="O1620" s="7"/>
      <c r="P1620" s="7"/>
      <c r="Q1620" s="7"/>
      <c r="R1620" s="7"/>
      <c r="S1620" s="7"/>
    </row>
    <row r="1621" spans="1:19" x14ac:dyDescent="0.2">
      <c r="A1621" s="11"/>
      <c r="B1621" s="10"/>
      <c r="C1621" s="7"/>
      <c r="D1621" s="7"/>
      <c r="E1621" s="7"/>
      <c r="F1621" s="7"/>
      <c r="G1621" s="7"/>
      <c r="H1621" s="7"/>
      <c r="I1621" s="9"/>
      <c r="J1621" s="9"/>
      <c r="K1621" s="7"/>
      <c r="L1621" s="7"/>
      <c r="M1621" s="7"/>
      <c r="N1621" s="7"/>
      <c r="O1621" s="7"/>
      <c r="P1621" s="7"/>
      <c r="Q1621" s="7"/>
      <c r="R1621" s="7"/>
      <c r="S1621" s="7"/>
    </row>
    <row r="1622" spans="1:19" x14ac:dyDescent="0.2">
      <c r="A1622" s="11"/>
      <c r="B1622" s="10"/>
      <c r="C1622" s="7"/>
      <c r="D1622" s="7"/>
      <c r="E1622" s="7"/>
      <c r="F1622" s="7"/>
      <c r="G1622" s="7"/>
      <c r="H1622" s="7"/>
      <c r="I1622" s="9"/>
      <c r="J1622" s="9"/>
      <c r="K1622" s="7"/>
      <c r="L1622" s="7"/>
      <c r="M1622" s="7"/>
      <c r="N1622" s="7"/>
      <c r="O1622" s="7"/>
      <c r="P1622" s="7"/>
      <c r="Q1622" s="7"/>
      <c r="R1622" s="7"/>
      <c r="S1622" s="7"/>
    </row>
    <row r="1623" spans="1:19" x14ac:dyDescent="0.2">
      <c r="A1623" s="11"/>
      <c r="B1623" s="10"/>
      <c r="C1623" s="7"/>
      <c r="D1623" s="7"/>
      <c r="E1623" s="7"/>
      <c r="F1623" s="7"/>
      <c r="G1623" s="7"/>
      <c r="H1623" s="7"/>
      <c r="I1623" s="9"/>
      <c r="J1623" s="9"/>
      <c r="K1623" s="7"/>
      <c r="L1623" s="7"/>
      <c r="M1623" s="7"/>
      <c r="N1623" s="7"/>
      <c r="O1623" s="7"/>
      <c r="P1623" s="7"/>
      <c r="Q1623" s="7"/>
      <c r="R1623" s="7"/>
      <c r="S1623" s="7"/>
    </row>
    <row r="1624" spans="1:19" x14ac:dyDescent="0.2">
      <c r="A1624" s="11"/>
      <c r="B1624" s="10"/>
      <c r="C1624" s="7"/>
      <c r="D1624" s="7"/>
      <c r="E1624" s="7"/>
      <c r="F1624" s="7"/>
      <c r="G1624" s="7"/>
      <c r="H1624" s="7"/>
      <c r="I1624" s="9"/>
      <c r="J1624" s="9"/>
      <c r="K1624" s="7"/>
      <c r="L1624" s="7"/>
      <c r="M1624" s="7"/>
      <c r="N1624" s="7"/>
      <c r="O1624" s="7"/>
      <c r="P1624" s="7"/>
      <c r="Q1624" s="7"/>
      <c r="R1624" s="7"/>
      <c r="S1624" s="7"/>
    </row>
    <row r="1625" spans="1:19" x14ac:dyDescent="0.2">
      <c r="A1625" s="11"/>
      <c r="B1625" s="10"/>
      <c r="C1625" s="7"/>
      <c r="D1625" s="7"/>
      <c r="E1625" s="7"/>
      <c r="F1625" s="7"/>
      <c r="G1625" s="7"/>
      <c r="H1625" s="7"/>
      <c r="I1625" s="9"/>
      <c r="J1625" s="9"/>
      <c r="K1625" s="7"/>
      <c r="L1625" s="7"/>
      <c r="M1625" s="7"/>
      <c r="N1625" s="7"/>
      <c r="O1625" s="7"/>
      <c r="P1625" s="7"/>
      <c r="Q1625" s="7"/>
      <c r="R1625" s="7"/>
      <c r="S1625" s="7"/>
    </row>
    <row r="1626" spans="1:19" x14ac:dyDescent="0.2">
      <c r="A1626" s="11"/>
      <c r="B1626" s="10"/>
      <c r="C1626" s="7"/>
      <c r="D1626" s="7"/>
      <c r="E1626" s="7"/>
      <c r="F1626" s="7"/>
      <c r="G1626" s="7"/>
      <c r="H1626" s="7"/>
      <c r="I1626" s="9"/>
      <c r="J1626" s="9"/>
      <c r="K1626" s="7"/>
      <c r="L1626" s="7"/>
      <c r="M1626" s="7"/>
      <c r="N1626" s="7"/>
      <c r="O1626" s="7"/>
      <c r="P1626" s="7"/>
      <c r="Q1626" s="7"/>
      <c r="R1626" s="7"/>
      <c r="S1626" s="7"/>
    </row>
    <row r="1627" spans="1:19" x14ac:dyDescent="0.2">
      <c r="A1627" s="11"/>
      <c r="B1627" s="10"/>
      <c r="C1627" s="7"/>
      <c r="D1627" s="7"/>
      <c r="E1627" s="7"/>
      <c r="F1627" s="7"/>
      <c r="G1627" s="7"/>
      <c r="H1627" s="7"/>
      <c r="I1627" s="9"/>
      <c r="J1627" s="9"/>
      <c r="K1627" s="7"/>
      <c r="L1627" s="7"/>
      <c r="M1627" s="7"/>
      <c r="N1627" s="7"/>
      <c r="O1627" s="7"/>
      <c r="P1627" s="7"/>
      <c r="Q1627" s="7"/>
      <c r="R1627" s="7"/>
      <c r="S1627" s="7"/>
    </row>
    <row r="1628" spans="1:19" x14ac:dyDescent="0.2">
      <c r="A1628" s="11"/>
      <c r="B1628" s="10"/>
      <c r="C1628" s="7"/>
      <c r="D1628" s="7"/>
      <c r="E1628" s="7"/>
      <c r="F1628" s="7"/>
      <c r="G1628" s="7"/>
      <c r="H1628" s="7"/>
      <c r="I1628" s="9"/>
      <c r="J1628" s="9"/>
      <c r="K1628" s="7"/>
      <c r="L1628" s="7"/>
      <c r="M1628" s="7"/>
      <c r="N1628" s="7"/>
      <c r="O1628" s="7"/>
      <c r="P1628" s="7"/>
      <c r="Q1628" s="7"/>
      <c r="R1628" s="7"/>
      <c r="S1628" s="7"/>
    </row>
    <row r="1629" spans="1:19" x14ac:dyDescent="0.2">
      <c r="A1629" s="11"/>
      <c r="B1629" s="10"/>
      <c r="C1629" s="7"/>
      <c r="D1629" s="7"/>
      <c r="E1629" s="7"/>
      <c r="F1629" s="7"/>
      <c r="G1629" s="7"/>
      <c r="H1629" s="7"/>
      <c r="I1629" s="9"/>
      <c r="J1629" s="9"/>
      <c r="K1629" s="7"/>
      <c r="L1629" s="7"/>
      <c r="M1629" s="7"/>
      <c r="N1629" s="7"/>
      <c r="O1629" s="7"/>
      <c r="P1629" s="7"/>
      <c r="Q1629" s="7"/>
      <c r="R1629" s="7"/>
      <c r="S1629" s="7"/>
    </row>
    <row r="1630" spans="1:19" x14ac:dyDescent="0.2">
      <c r="A1630" s="11"/>
      <c r="B1630" s="10"/>
      <c r="C1630" s="7"/>
      <c r="D1630" s="7"/>
      <c r="E1630" s="7"/>
      <c r="F1630" s="7"/>
      <c r="G1630" s="7"/>
      <c r="H1630" s="7"/>
      <c r="I1630" s="9"/>
      <c r="J1630" s="9"/>
      <c r="K1630" s="7"/>
      <c r="L1630" s="7"/>
      <c r="M1630" s="7"/>
      <c r="N1630" s="7"/>
      <c r="O1630" s="7"/>
      <c r="P1630" s="7"/>
      <c r="Q1630" s="7"/>
      <c r="R1630" s="7"/>
      <c r="S1630" s="7"/>
    </row>
    <row r="1631" spans="1:19" x14ac:dyDescent="0.2">
      <c r="A1631" s="11"/>
      <c r="B1631" s="10"/>
      <c r="C1631" s="7"/>
      <c r="D1631" s="7"/>
      <c r="E1631" s="7"/>
      <c r="F1631" s="7"/>
      <c r="G1631" s="7"/>
      <c r="H1631" s="7"/>
      <c r="I1631" s="9"/>
      <c r="J1631" s="9"/>
      <c r="K1631" s="7"/>
      <c r="L1631" s="7"/>
      <c r="M1631" s="7"/>
      <c r="N1631" s="7"/>
      <c r="O1631" s="7"/>
      <c r="P1631" s="7"/>
      <c r="Q1631" s="7"/>
      <c r="R1631" s="7"/>
      <c r="S1631" s="7"/>
    </row>
    <row r="1632" spans="1:19" x14ac:dyDescent="0.2">
      <c r="A1632" s="11"/>
      <c r="B1632" s="10"/>
      <c r="C1632" s="7"/>
      <c r="D1632" s="7"/>
      <c r="E1632" s="7"/>
      <c r="F1632" s="7"/>
      <c r="G1632" s="7"/>
      <c r="H1632" s="7"/>
      <c r="I1632" s="9"/>
      <c r="J1632" s="9"/>
      <c r="K1632" s="7"/>
      <c r="L1632" s="7"/>
      <c r="M1632" s="7"/>
      <c r="N1632" s="7"/>
      <c r="O1632" s="7"/>
      <c r="P1632" s="7"/>
      <c r="Q1632" s="7"/>
      <c r="R1632" s="7"/>
      <c r="S1632" s="7"/>
    </row>
    <row r="1633" spans="1:19" x14ac:dyDescent="0.2">
      <c r="A1633" s="11"/>
      <c r="B1633" s="10"/>
      <c r="C1633" s="7"/>
      <c r="D1633" s="7"/>
      <c r="E1633" s="7"/>
      <c r="F1633" s="7"/>
      <c r="G1633" s="7"/>
      <c r="H1633" s="7"/>
      <c r="I1633" s="9"/>
      <c r="J1633" s="9"/>
      <c r="K1633" s="7"/>
      <c r="L1633" s="7"/>
      <c r="M1633" s="7"/>
      <c r="N1633" s="7"/>
      <c r="O1633" s="7"/>
      <c r="P1633" s="7"/>
      <c r="Q1633" s="7"/>
      <c r="R1633" s="7"/>
      <c r="S1633" s="7"/>
    </row>
    <row r="1634" spans="1:19" x14ac:dyDescent="0.2">
      <c r="A1634" s="11"/>
      <c r="B1634" s="10"/>
      <c r="C1634" s="7"/>
      <c r="D1634" s="7"/>
      <c r="E1634" s="7"/>
      <c r="F1634" s="7"/>
      <c r="G1634" s="7"/>
      <c r="H1634" s="7"/>
      <c r="I1634" s="9"/>
      <c r="J1634" s="9"/>
      <c r="K1634" s="7"/>
      <c r="L1634" s="7"/>
      <c r="M1634" s="7"/>
      <c r="N1634" s="7"/>
      <c r="O1634" s="7"/>
      <c r="P1634" s="7"/>
      <c r="Q1634" s="7"/>
      <c r="R1634" s="7"/>
      <c r="S1634" s="7"/>
    </row>
    <row r="1635" spans="1:19" x14ac:dyDescent="0.2">
      <c r="A1635" s="11"/>
      <c r="B1635" s="10"/>
      <c r="C1635" s="7"/>
      <c r="D1635" s="7"/>
      <c r="E1635" s="7"/>
      <c r="F1635" s="7"/>
      <c r="G1635" s="7"/>
      <c r="H1635" s="7"/>
      <c r="I1635" s="9"/>
      <c r="J1635" s="9"/>
      <c r="K1635" s="7"/>
      <c r="L1635" s="7"/>
      <c r="M1635" s="7"/>
      <c r="N1635" s="7"/>
      <c r="O1635" s="7"/>
      <c r="P1635" s="7"/>
      <c r="Q1635" s="7"/>
      <c r="R1635" s="7"/>
      <c r="S1635" s="7"/>
    </row>
    <row r="1636" spans="1:19" x14ac:dyDescent="0.2">
      <c r="A1636" s="11"/>
      <c r="B1636" s="10"/>
      <c r="C1636" s="7"/>
      <c r="D1636" s="7"/>
      <c r="E1636" s="7"/>
      <c r="F1636" s="7"/>
      <c r="G1636" s="7"/>
      <c r="H1636" s="7"/>
      <c r="I1636" s="9"/>
      <c r="J1636" s="9"/>
      <c r="K1636" s="7"/>
      <c r="L1636" s="7"/>
      <c r="M1636" s="7"/>
      <c r="N1636" s="7"/>
      <c r="O1636" s="7"/>
      <c r="P1636" s="7"/>
      <c r="Q1636" s="7"/>
      <c r="R1636" s="7"/>
      <c r="S1636" s="7"/>
    </row>
    <row r="1637" spans="1:19" x14ac:dyDescent="0.2">
      <c r="A1637" s="11"/>
      <c r="B1637" s="10"/>
      <c r="C1637" s="7"/>
      <c r="D1637" s="7"/>
      <c r="E1637" s="7"/>
      <c r="F1637" s="7"/>
      <c r="G1637" s="7"/>
      <c r="H1637" s="7"/>
      <c r="I1637" s="9"/>
      <c r="J1637" s="9"/>
      <c r="K1637" s="7"/>
      <c r="L1637" s="7"/>
      <c r="M1637" s="7"/>
      <c r="N1637" s="7"/>
      <c r="O1637" s="7"/>
      <c r="P1637" s="7"/>
      <c r="Q1637" s="7"/>
      <c r="R1637" s="7"/>
      <c r="S1637" s="7"/>
    </row>
    <row r="1638" spans="1:19" x14ac:dyDescent="0.2">
      <c r="A1638" s="11"/>
      <c r="B1638" s="10"/>
      <c r="C1638" s="7"/>
      <c r="D1638" s="7"/>
      <c r="E1638" s="7"/>
      <c r="F1638" s="7"/>
      <c r="G1638" s="7"/>
      <c r="H1638" s="7"/>
      <c r="I1638" s="9"/>
      <c r="J1638" s="9"/>
      <c r="K1638" s="7"/>
      <c r="L1638" s="7"/>
      <c r="M1638" s="7"/>
      <c r="N1638" s="7"/>
      <c r="O1638" s="7"/>
      <c r="P1638" s="7"/>
      <c r="Q1638" s="7"/>
      <c r="R1638" s="7"/>
      <c r="S1638" s="7"/>
    </row>
    <row r="1639" spans="1:19" x14ac:dyDescent="0.2">
      <c r="A1639" s="11"/>
      <c r="B1639" s="10"/>
      <c r="C1639" s="7"/>
      <c r="D1639" s="7"/>
      <c r="E1639" s="7"/>
      <c r="F1639" s="7"/>
      <c r="G1639" s="7"/>
      <c r="H1639" s="7"/>
      <c r="I1639" s="9"/>
      <c r="J1639" s="9"/>
      <c r="K1639" s="7"/>
      <c r="L1639" s="7"/>
      <c r="M1639" s="7"/>
      <c r="N1639" s="7"/>
      <c r="O1639" s="7"/>
      <c r="P1639" s="7"/>
      <c r="Q1639" s="7"/>
      <c r="R1639" s="7"/>
      <c r="S1639" s="7"/>
    </row>
    <row r="1640" spans="1:19" x14ac:dyDescent="0.2">
      <c r="A1640" s="11"/>
      <c r="B1640" s="10"/>
      <c r="C1640" s="7"/>
      <c r="D1640" s="7"/>
      <c r="E1640" s="7"/>
      <c r="F1640" s="7"/>
      <c r="G1640" s="7"/>
      <c r="H1640" s="7"/>
      <c r="I1640" s="9"/>
      <c r="J1640" s="9"/>
      <c r="K1640" s="7"/>
      <c r="L1640" s="7"/>
      <c r="M1640" s="7"/>
      <c r="N1640" s="7"/>
      <c r="O1640" s="7"/>
      <c r="P1640" s="7"/>
      <c r="Q1640" s="7"/>
      <c r="R1640" s="7"/>
      <c r="S1640" s="7"/>
    </row>
    <row r="1641" spans="1:19" x14ac:dyDescent="0.2">
      <c r="A1641" s="11"/>
      <c r="B1641" s="10"/>
      <c r="C1641" s="7"/>
      <c r="D1641" s="7"/>
      <c r="E1641" s="7"/>
      <c r="F1641" s="7"/>
      <c r="G1641" s="7"/>
      <c r="H1641" s="7"/>
      <c r="I1641" s="9"/>
      <c r="J1641" s="9"/>
      <c r="K1641" s="7"/>
      <c r="L1641" s="7"/>
      <c r="M1641" s="7"/>
      <c r="N1641" s="7"/>
      <c r="O1641" s="7"/>
      <c r="P1641" s="7"/>
      <c r="Q1641" s="7"/>
      <c r="R1641" s="7"/>
      <c r="S1641" s="7"/>
    </row>
    <row r="1642" spans="1:19" x14ac:dyDescent="0.2">
      <c r="A1642" s="11"/>
      <c r="B1642" s="10"/>
      <c r="C1642" s="7"/>
      <c r="D1642" s="7"/>
      <c r="E1642" s="7"/>
      <c r="F1642" s="7"/>
      <c r="G1642" s="7"/>
      <c r="H1642" s="7"/>
      <c r="I1642" s="9"/>
      <c r="J1642" s="9"/>
      <c r="K1642" s="7"/>
      <c r="L1642" s="7"/>
      <c r="M1642" s="7"/>
      <c r="N1642" s="7"/>
      <c r="O1642" s="7"/>
      <c r="P1642" s="7"/>
      <c r="Q1642" s="7"/>
      <c r="R1642" s="7"/>
      <c r="S1642" s="7"/>
    </row>
    <row r="1643" spans="1:19" x14ac:dyDescent="0.2">
      <c r="A1643" s="11"/>
      <c r="B1643" s="10"/>
      <c r="C1643" s="7"/>
      <c r="D1643" s="7"/>
      <c r="E1643" s="7"/>
      <c r="F1643" s="7"/>
      <c r="G1643" s="7"/>
      <c r="H1643" s="7"/>
      <c r="I1643" s="9"/>
      <c r="J1643" s="9"/>
      <c r="K1643" s="7"/>
      <c r="L1643" s="7"/>
      <c r="M1643" s="7"/>
      <c r="N1643" s="7"/>
      <c r="O1643" s="7"/>
      <c r="P1643" s="7"/>
      <c r="Q1643" s="7"/>
      <c r="R1643" s="7"/>
      <c r="S1643" s="7"/>
    </row>
    <row r="1644" spans="1:19" x14ac:dyDescent="0.2">
      <c r="A1644" s="11"/>
      <c r="B1644" s="10"/>
      <c r="C1644" s="7"/>
      <c r="D1644" s="7"/>
      <c r="E1644" s="7"/>
      <c r="F1644" s="7"/>
      <c r="G1644" s="7"/>
      <c r="H1644" s="7"/>
      <c r="I1644" s="9"/>
      <c r="J1644" s="9"/>
      <c r="K1644" s="7"/>
      <c r="L1644" s="7"/>
      <c r="M1644" s="7"/>
      <c r="N1644" s="7"/>
      <c r="O1644" s="7"/>
      <c r="P1644" s="7"/>
      <c r="Q1644" s="7"/>
      <c r="R1644" s="7"/>
      <c r="S1644" s="7"/>
    </row>
    <row r="1645" spans="1:19" x14ac:dyDescent="0.2">
      <c r="A1645" s="11"/>
      <c r="B1645" s="10"/>
      <c r="C1645" s="7"/>
      <c r="D1645" s="7"/>
      <c r="E1645" s="7"/>
      <c r="F1645" s="7"/>
      <c r="G1645" s="7"/>
      <c r="H1645" s="7"/>
      <c r="I1645" s="9"/>
      <c r="J1645" s="9"/>
      <c r="K1645" s="7"/>
      <c r="L1645" s="7"/>
      <c r="M1645" s="7"/>
      <c r="N1645" s="7"/>
      <c r="O1645" s="7"/>
      <c r="P1645" s="7"/>
      <c r="Q1645" s="7"/>
      <c r="R1645" s="7"/>
      <c r="S1645" s="7"/>
    </row>
    <row r="1646" spans="1:19" x14ac:dyDescent="0.2">
      <c r="A1646" s="11"/>
      <c r="B1646" s="10"/>
      <c r="C1646" s="7"/>
      <c r="D1646" s="7"/>
      <c r="E1646" s="7"/>
      <c r="F1646" s="7"/>
      <c r="G1646" s="7"/>
      <c r="H1646" s="7"/>
      <c r="I1646" s="9"/>
      <c r="J1646" s="9"/>
      <c r="K1646" s="7"/>
      <c r="L1646" s="7"/>
      <c r="M1646" s="7"/>
      <c r="N1646" s="7"/>
      <c r="O1646" s="7"/>
      <c r="P1646" s="7"/>
      <c r="Q1646" s="7"/>
      <c r="R1646" s="7"/>
      <c r="S1646" s="7"/>
    </row>
    <row r="1647" spans="1:19" x14ac:dyDescent="0.2">
      <c r="A1647" s="11"/>
      <c r="B1647" s="10"/>
      <c r="C1647" s="7"/>
      <c r="D1647" s="7"/>
      <c r="E1647" s="7"/>
      <c r="F1647" s="7"/>
      <c r="G1647" s="7"/>
      <c r="H1647" s="7"/>
      <c r="I1647" s="9"/>
      <c r="J1647" s="9"/>
      <c r="K1647" s="7"/>
      <c r="L1647" s="7"/>
      <c r="M1647" s="7"/>
      <c r="N1647" s="7"/>
      <c r="O1647" s="7"/>
      <c r="P1647" s="7"/>
      <c r="Q1647" s="7"/>
      <c r="R1647" s="7"/>
      <c r="S1647" s="7"/>
    </row>
    <row r="1648" spans="1:19" x14ac:dyDescent="0.2">
      <c r="A1648" s="11"/>
      <c r="B1648" s="10"/>
      <c r="C1648" s="7"/>
      <c r="D1648" s="7"/>
      <c r="E1648" s="7"/>
      <c r="F1648" s="7"/>
      <c r="G1648" s="7"/>
      <c r="H1648" s="7"/>
      <c r="I1648" s="9"/>
      <c r="J1648" s="9"/>
      <c r="K1648" s="7"/>
      <c r="L1648" s="7"/>
      <c r="M1648" s="7"/>
      <c r="N1648" s="7"/>
      <c r="O1648" s="7"/>
      <c r="P1648" s="7"/>
      <c r="Q1648" s="7"/>
      <c r="R1648" s="7"/>
      <c r="S1648" s="7"/>
    </row>
    <row r="1649" spans="1:19" x14ac:dyDescent="0.2">
      <c r="A1649" s="11"/>
      <c r="B1649" s="10"/>
      <c r="C1649" s="7"/>
      <c r="D1649" s="7"/>
      <c r="E1649" s="7"/>
      <c r="F1649" s="7"/>
      <c r="G1649" s="7"/>
      <c r="H1649" s="7"/>
      <c r="I1649" s="9"/>
      <c r="J1649" s="9"/>
      <c r="K1649" s="7"/>
      <c r="L1649" s="7"/>
      <c r="M1649" s="7"/>
      <c r="N1649" s="7"/>
      <c r="O1649" s="7"/>
      <c r="P1649" s="7"/>
      <c r="Q1649" s="7"/>
      <c r="R1649" s="7"/>
      <c r="S1649" s="7"/>
    </row>
    <row r="1650" spans="1:19" x14ac:dyDescent="0.2">
      <c r="A1650" s="11"/>
      <c r="B1650" s="10"/>
      <c r="C1650" s="7"/>
      <c r="D1650" s="7"/>
      <c r="E1650" s="7"/>
      <c r="F1650" s="7"/>
      <c r="G1650" s="7"/>
      <c r="H1650" s="7"/>
      <c r="I1650" s="9"/>
      <c r="J1650" s="9"/>
      <c r="K1650" s="7"/>
      <c r="L1650" s="7"/>
      <c r="M1650" s="7"/>
      <c r="N1650" s="7"/>
      <c r="O1650" s="7"/>
      <c r="P1650" s="7"/>
      <c r="Q1650" s="7"/>
      <c r="R1650" s="7"/>
      <c r="S1650" s="7"/>
    </row>
    <row r="1651" spans="1:19" x14ac:dyDescent="0.2">
      <c r="A1651" s="11"/>
      <c r="B1651" s="10"/>
      <c r="C1651" s="7"/>
      <c r="D1651" s="7"/>
      <c r="E1651" s="7"/>
      <c r="F1651" s="7"/>
      <c r="G1651" s="7"/>
      <c r="H1651" s="7"/>
      <c r="I1651" s="9"/>
      <c r="J1651" s="9"/>
      <c r="K1651" s="7"/>
      <c r="L1651" s="7"/>
      <c r="M1651" s="7"/>
      <c r="N1651" s="7"/>
      <c r="O1651" s="7"/>
      <c r="P1651" s="7"/>
      <c r="Q1651" s="7"/>
      <c r="R1651" s="7"/>
      <c r="S1651" s="7"/>
    </row>
    <row r="1652" spans="1:19" x14ac:dyDescent="0.2">
      <c r="A1652" s="11"/>
      <c r="B1652" s="10"/>
      <c r="C1652" s="7"/>
      <c r="D1652" s="7"/>
      <c r="E1652" s="7"/>
      <c r="F1652" s="7"/>
      <c r="G1652" s="7"/>
      <c r="H1652" s="7"/>
      <c r="I1652" s="9"/>
      <c r="J1652" s="9"/>
      <c r="K1652" s="7"/>
      <c r="L1652" s="7"/>
      <c r="M1652" s="7"/>
      <c r="N1652" s="7"/>
      <c r="O1652" s="7"/>
      <c r="P1652" s="7"/>
      <c r="Q1652" s="7"/>
      <c r="R1652" s="7"/>
      <c r="S1652" s="7"/>
    </row>
    <row r="1653" spans="1:19" x14ac:dyDescent="0.2">
      <c r="A1653" s="11"/>
      <c r="B1653" s="10"/>
      <c r="C1653" s="7"/>
      <c r="D1653" s="7"/>
      <c r="E1653" s="7"/>
      <c r="F1653" s="7"/>
      <c r="G1653" s="7"/>
      <c r="H1653" s="7"/>
      <c r="I1653" s="9"/>
      <c r="J1653" s="9"/>
      <c r="K1653" s="7"/>
      <c r="L1653" s="7"/>
      <c r="M1653" s="7"/>
      <c r="N1653" s="7"/>
      <c r="O1653" s="7"/>
      <c r="P1653" s="7"/>
      <c r="Q1653" s="7"/>
      <c r="R1653" s="7"/>
      <c r="S1653" s="7"/>
    </row>
    <row r="1654" spans="1:19" x14ac:dyDescent="0.2">
      <c r="A1654" s="11"/>
      <c r="B1654" s="10"/>
      <c r="C1654" s="7"/>
      <c r="D1654" s="7"/>
      <c r="E1654" s="7"/>
      <c r="F1654" s="7"/>
      <c r="G1654" s="7"/>
      <c r="H1654" s="7"/>
      <c r="I1654" s="9"/>
      <c r="J1654" s="9"/>
      <c r="K1654" s="7"/>
      <c r="L1654" s="7"/>
      <c r="M1654" s="7"/>
      <c r="N1654" s="7"/>
      <c r="O1654" s="7"/>
      <c r="P1654" s="7"/>
      <c r="Q1654" s="7"/>
      <c r="R1654" s="7"/>
      <c r="S1654" s="7"/>
    </row>
    <row r="1655" spans="1:19" x14ac:dyDescent="0.2">
      <c r="A1655" s="11"/>
      <c r="B1655" s="10"/>
      <c r="C1655" s="7"/>
      <c r="D1655" s="7"/>
      <c r="E1655" s="7"/>
      <c r="F1655" s="7"/>
      <c r="G1655" s="7"/>
      <c r="H1655" s="7"/>
      <c r="I1655" s="9"/>
      <c r="J1655" s="9"/>
      <c r="K1655" s="7"/>
      <c r="L1655" s="7"/>
      <c r="M1655" s="7"/>
      <c r="N1655" s="7"/>
      <c r="O1655" s="7"/>
      <c r="P1655" s="7"/>
      <c r="Q1655" s="7"/>
      <c r="R1655" s="7"/>
      <c r="S1655" s="7"/>
    </row>
    <row r="1656" spans="1:19" x14ac:dyDescent="0.2">
      <c r="A1656" s="11"/>
      <c r="B1656" s="10"/>
      <c r="C1656" s="7"/>
      <c r="D1656" s="7"/>
      <c r="E1656" s="7"/>
      <c r="F1656" s="7"/>
      <c r="G1656" s="7"/>
      <c r="H1656" s="7"/>
      <c r="I1656" s="9"/>
      <c r="J1656" s="9"/>
      <c r="K1656" s="7"/>
      <c r="L1656" s="7"/>
      <c r="M1656" s="7"/>
      <c r="N1656" s="7"/>
      <c r="O1656" s="7"/>
      <c r="P1656" s="7"/>
      <c r="Q1656" s="7"/>
      <c r="R1656" s="7"/>
      <c r="S1656" s="7"/>
    </row>
    <row r="1657" spans="1:19" x14ac:dyDescent="0.2">
      <c r="A1657" s="11"/>
      <c r="B1657" s="10"/>
      <c r="C1657" s="7"/>
      <c r="D1657" s="7"/>
      <c r="E1657" s="7"/>
      <c r="F1657" s="7"/>
      <c r="G1657" s="7"/>
      <c r="H1657" s="7"/>
      <c r="I1657" s="9"/>
      <c r="J1657" s="9"/>
      <c r="K1657" s="7"/>
      <c r="L1657" s="7"/>
      <c r="M1657" s="7"/>
      <c r="N1657" s="7"/>
      <c r="O1657" s="7"/>
      <c r="P1657" s="7"/>
      <c r="Q1657" s="7"/>
      <c r="R1657" s="7"/>
      <c r="S1657" s="7"/>
    </row>
    <row r="1658" spans="1:19" x14ac:dyDescent="0.2">
      <c r="A1658" s="11"/>
      <c r="B1658" s="10"/>
      <c r="C1658" s="7"/>
      <c r="D1658" s="7"/>
      <c r="E1658" s="7"/>
      <c r="F1658" s="7"/>
      <c r="G1658" s="7"/>
      <c r="H1658" s="7"/>
      <c r="I1658" s="9"/>
      <c r="J1658" s="9"/>
      <c r="K1658" s="7"/>
      <c r="L1658" s="7"/>
      <c r="M1658" s="7"/>
      <c r="N1658" s="7"/>
      <c r="O1658" s="7"/>
      <c r="P1658" s="7"/>
      <c r="Q1658" s="7"/>
      <c r="R1658" s="7"/>
      <c r="S1658" s="7"/>
    </row>
    <row r="1659" spans="1:19" x14ac:dyDescent="0.2">
      <c r="A1659" s="11"/>
      <c r="B1659" s="10"/>
      <c r="C1659" s="7"/>
      <c r="D1659" s="7"/>
      <c r="E1659" s="7"/>
      <c r="F1659" s="7"/>
      <c r="G1659" s="7"/>
      <c r="H1659" s="7"/>
      <c r="I1659" s="9"/>
      <c r="J1659" s="9"/>
      <c r="K1659" s="7"/>
      <c r="L1659" s="7"/>
      <c r="M1659" s="7"/>
      <c r="N1659" s="7"/>
      <c r="O1659" s="7"/>
      <c r="P1659" s="7"/>
      <c r="Q1659" s="7"/>
      <c r="R1659" s="7"/>
      <c r="S1659" s="7"/>
    </row>
    <row r="1660" spans="1:19" x14ac:dyDescent="0.2">
      <c r="A1660" s="11"/>
      <c r="B1660" s="10"/>
      <c r="C1660" s="7"/>
      <c r="D1660" s="7"/>
      <c r="E1660" s="7"/>
      <c r="F1660" s="7"/>
      <c r="G1660" s="7"/>
      <c r="H1660" s="7"/>
      <c r="I1660" s="9"/>
      <c r="J1660" s="9"/>
      <c r="K1660" s="7"/>
      <c r="L1660" s="7"/>
      <c r="M1660" s="7"/>
      <c r="N1660" s="7"/>
      <c r="O1660" s="7"/>
      <c r="P1660" s="7"/>
      <c r="Q1660" s="7"/>
      <c r="R1660" s="7"/>
      <c r="S1660" s="7"/>
    </row>
    <row r="1661" spans="1:19" x14ac:dyDescent="0.2">
      <c r="A1661" s="11"/>
      <c r="B1661" s="10"/>
      <c r="C1661" s="7"/>
      <c r="D1661" s="7"/>
      <c r="E1661" s="7"/>
      <c r="F1661" s="7"/>
      <c r="G1661" s="7"/>
      <c r="H1661" s="7"/>
      <c r="I1661" s="9"/>
      <c r="J1661" s="9"/>
      <c r="K1661" s="7"/>
      <c r="L1661" s="7"/>
      <c r="M1661" s="7"/>
      <c r="N1661" s="7"/>
      <c r="O1661" s="7"/>
      <c r="P1661" s="7"/>
      <c r="Q1661" s="7"/>
      <c r="R1661" s="7"/>
      <c r="S1661" s="7"/>
    </row>
    <row r="1662" spans="1:19" x14ac:dyDescent="0.2">
      <c r="A1662" s="11"/>
      <c r="B1662" s="10"/>
      <c r="C1662" s="7"/>
      <c r="D1662" s="7"/>
      <c r="E1662" s="7"/>
      <c r="F1662" s="7"/>
      <c r="G1662" s="7"/>
      <c r="H1662" s="7"/>
      <c r="I1662" s="9"/>
      <c r="J1662" s="9"/>
      <c r="K1662" s="7"/>
      <c r="L1662" s="7"/>
      <c r="M1662" s="7"/>
      <c r="N1662" s="7"/>
      <c r="O1662" s="7"/>
      <c r="P1662" s="7"/>
      <c r="Q1662" s="7"/>
      <c r="R1662" s="7"/>
      <c r="S1662" s="7"/>
    </row>
    <row r="1663" spans="1:19" x14ac:dyDescent="0.2">
      <c r="A1663" s="11"/>
      <c r="B1663" s="10"/>
      <c r="C1663" s="7"/>
      <c r="D1663" s="7"/>
      <c r="E1663" s="7"/>
      <c r="F1663" s="7"/>
      <c r="G1663" s="7"/>
      <c r="H1663" s="7"/>
      <c r="I1663" s="9"/>
      <c r="J1663" s="9"/>
      <c r="K1663" s="7"/>
      <c r="L1663" s="7"/>
      <c r="M1663" s="7"/>
      <c r="N1663" s="7"/>
      <c r="O1663" s="7"/>
      <c r="P1663" s="7"/>
      <c r="Q1663" s="7"/>
      <c r="R1663" s="7"/>
      <c r="S1663" s="7"/>
    </row>
    <row r="1664" spans="1:19" x14ac:dyDescent="0.2">
      <c r="A1664" s="11"/>
      <c r="B1664" s="10"/>
      <c r="C1664" s="7"/>
      <c r="D1664" s="7"/>
      <c r="E1664" s="7"/>
      <c r="F1664" s="7"/>
      <c r="G1664" s="7"/>
      <c r="H1664" s="7"/>
      <c r="I1664" s="9"/>
      <c r="J1664" s="9"/>
      <c r="K1664" s="7"/>
      <c r="L1664" s="7"/>
      <c r="M1664" s="7"/>
      <c r="N1664" s="7"/>
      <c r="O1664" s="7"/>
      <c r="P1664" s="7"/>
      <c r="Q1664" s="7"/>
      <c r="R1664" s="7"/>
      <c r="S1664" s="7"/>
    </row>
    <row r="1665" spans="1:19" x14ac:dyDescent="0.2">
      <c r="A1665" s="11"/>
      <c r="B1665" s="10"/>
      <c r="C1665" s="7"/>
      <c r="D1665" s="7"/>
      <c r="E1665" s="7"/>
      <c r="F1665" s="7"/>
      <c r="G1665" s="7"/>
      <c r="H1665" s="7"/>
      <c r="I1665" s="9"/>
      <c r="J1665" s="9"/>
      <c r="K1665" s="7"/>
      <c r="L1665" s="7"/>
      <c r="M1665" s="7"/>
      <c r="N1665" s="7"/>
      <c r="O1665" s="7"/>
      <c r="P1665" s="7"/>
      <c r="Q1665" s="7"/>
      <c r="R1665" s="7"/>
      <c r="S1665" s="7"/>
    </row>
    <row r="1666" spans="1:19" x14ac:dyDescent="0.2">
      <c r="A1666" s="11"/>
      <c r="B1666" s="10"/>
      <c r="C1666" s="7"/>
      <c r="D1666" s="7"/>
      <c r="E1666" s="7"/>
      <c r="F1666" s="7"/>
      <c r="G1666" s="7"/>
      <c r="H1666" s="7"/>
      <c r="I1666" s="9"/>
      <c r="J1666" s="9"/>
      <c r="K1666" s="7"/>
      <c r="L1666" s="7"/>
      <c r="M1666" s="7"/>
      <c r="N1666" s="7"/>
      <c r="O1666" s="7"/>
      <c r="P1666" s="7"/>
      <c r="Q1666" s="7"/>
      <c r="R1666" s="7"/>
      <c r="S1666" s="7"/>
    </row>
    <row r="1667" spans="1:19" x14ac:dyDescent="0.2">
      <c r="A1667" s="11"/>
      <c r="B1667" s="10"/>
      <c r="C1667" s="7"/>
      <c r="D1667" s="7"/>
      <c r="E1667" s="7"/>
      <c r="F1667" s="7"/>
      <c r="G1667" s="7"/>
      <c r="H1667" s="7"/>
      <c r="I1667" s="9"/>
      <c r="J1667" s="9"/>
      <c r="K1667" s="7"/>
      <c r="L1667" s="7"/>
      <c r="M1667" s="7"/>
      <c r="N1667" s="7"/>
      <c r="O1667" s="7"/>
      <c r="P1667" s="7"/>
      <c r="Q1667" s="7"/>
      <c r="R1667" s="7"/>
      <c r="S1667" s="7"/>
    </row>
    <row r="1668" spans="1:19" x14ac:dyDescent="0.2">
      <c r="A1668" s="11"/>
      <c r="B1668" s="10"/>
      <c r="C1668" s="7"/>
      <c r="D1668" s="7"/>
      <c r="E1668" s="7"/>
      <c r="F1668" s="7"/>
      <c r="G1668" s="7"/>
      <c r="H1668" s="7"/>
      <c r="I1668" s="9"/>
      <c r="J1668" s="9"/>
      <c r="K1668" s="7"/>
      <c r="L1668" s="7"/>
      <c r="M1668" s="7"/>
      <c r="N1668" s="7"/>
      <c r="O1668" s="7"/>
      <c r="P1668" s="7"/>
      <c r="Q1668" s="7"/>
      <c r="R1668" s="7"/>
      <c r="S1668" s="7"/>
    </row>
    <row r="1669" spans="1:19" x14ac:dyDescent="0.2">
      <c r="A1669" s="11"/>
      <c r="B1669" s="10"/>
      <c r="C1669" s="7"/>
      <c r="D1669" s="7"/>
      <c r="E1669" s="7"/>
      <c r="F1669" s="7"/>
      <c r="G1669" s="7"/>
      <c r="H1669" s="7"/>
      <c r="I1669" s="9"/>
      <c r="J1669" s="9"/>
      <c r="K1669" s="7"/>
      <c r="L1669" s="7"/>
      <c r="M1669" s="7"/>
      <c r="N1669" s="7"/>
      <c r="O1669" s="7"/>
      <c r="P1669" s="7"/>
      <c r="Q1669" s="7"/>
      <c r="R1669" s="7"/>
      <c r="S1669" s="7"/>
    </row>
    <row r="1670" spans="1:19" x14ac:dyDescent="0.2">
      <c r="A1670" s="11"/>
      <c r="B1670" s="10"/>
      <c r="C1670" s="7"/>
      <c r="D1670" s="7"/>
      <c r="E1670" s="7"/>
      <c r="F1670" s="7"/>
      <c r="G1670" s="7"/>
      <c r="H1670" s="7"/>
      <c r="I1670" s="9"/>
      <c r="J1670" s="9"/>
      <c r="K1670" s="7"/>
      <c r="L1670" s="7"/>
      <c r="M1670" s="7"/>
      <c r="N1670" s="7"/>
      <c r="O1670" s="7"/>
      <c r="P1670" s="7"/>
      <c r="Q1670" s="7"/>
      <c r="R1670" s="7"/>
      <c r="S1670" s="7"/>
    </row>
    <row r="1671" spans="1:19" x14ac:dyDescent="0.2">
      <c r="A1671" s="11"/>
      <c r="B1671" s="10"/>
      <c r="C1671" s="7"/>
      <c r="D1671" s="7"/>
      <c r="E1671" s="7"/>
      <c r="F1671" s="7"/>
      <c r="G1671" s="7"/>
      <c r="H1671" s="7"/>
      <c r="I1671" s="9"/>
      <c r="J1671" s="9"/>
      <c r="K1671" s="7"/>
      <c r="L1671" s="7"/>
      <c r="M1671" s="7"/>
      <c r="N1671" s="7"/>
      <c r="O1671" s="7"/>
      <c r="P1671" s="7"/>
      <c r="Q1671" s="7"/>
      <c r="R1671" s="7"/>
      <c r="S1671" s="7"/>
    </row>
    <row r="1672" spans="1:19" x14ac:dyDescent="0.2">
      <c r="A1672" s="11"/>
      <c r="B1672" s="10"/>
      <c r="C1672" s="7"/>
      <c r="D1672" s="7"/>
      <c r="E1672" s="7"/>
      <c r="F1672" s="7"/>
      <c r="G1672" s="7"/>
      <c r="H1672" s="7"/>
      <c r="I1672" s="9"/>
      <c r="J1672" s="9"/>
      <c r="K1672" s="7"/>
      <c r="L1672" s="7"/>
      <c r="M1672" s="7"/>
      <c r="N1672" s="7"/>
      <c r="O1672" s="7"/>
      <c r="P1672" s="7"/>
      <c r="Q1672" s="7"/>
      <c r="R1672" s="7"/>
      <c r="S1672" s="7"/>
    </row>
    <row r="1673" spans="1:19" x14ac:dyDescent="0.2">
      <c r="A1673" s="11"/>
      <c r="B1673" s="10"/>
      <c r="C1673" s="7"/>
      <c r="D1673" s="7"/>
      <c r="E1673" s="7"/>
      <c r="F1673" s="7"/>
      <c r="G1673" s="7"/>
      <c r="H1673" s="7"/>
      <c r="I1673" s="9"/>
      <c r="J1673" s="9"/>
      <c r="K1673" s="7"/>
      <c r="L1673" s="7"/>
      <c r="M1673" s="7"/>
      <c r="N1673" s="7"/>
      <c r="O1673" s="7"/>
      <c r="P1673" s="7"/>
      <c r="Q1673" s="7"/>
      <c r="R1673" s="7"/>
      <c r="S1673" s="7"/>
    </row>
    <row r="1674" spans="1:19" x14ac:dyDescent="0.2">
      <c r="A1674" s="11"/>
      <c r="B1674" s="10"/>
      <c r="C1674" s="7"/>
      <c r="D1674" s="7"/>
      <c r="E1674" s="7"/>
      <c r="F1674" s="7"/>
      <c r="G1674" s="7"/>
      <c r="H1674" s="7"/>
      <c r="I1674" s="9"/>
      <c r="J1674" s="9"/>
      <c r="K1674" s="7"/>
      <c r="L1674" s="7"/>
      <c r="M1674" s="7"/>
      <c r="N1674" s="7"/>
      <c r="O1674" s="7"/>
      <c r="P1674" s="7"/>
      <c r="Q1674" s="7"/>
      <c r="R1674" s="7"/>
      <c r="S1674" s="7"/>
    </row>
    <row r="1675" spans="1:19" x14ac:dyDescent="0.2">
      <c r="A1675" s="11"/>
      <c r="B1675" s="10"/>
      <c r="C1675" s="7"/>
      <c r="D1675" s="7"/>
      <c r="E1675" s="7"/>
      <c r="F1675" s="7"/>
      <c r="G1675" s="7"/>
      <c r="H1675" s="7"/>
      <c r="I1675" s="9"/>
      <c r="J1675" s="9"/>
      <c r="K1675" s="7"/>
      <c r="L1675" s="7"/>
      <c r="M1675" s="7"/>
      <c r="N1675" s="7"/>
      <c r="O1675" s="7"/>
      <c r="P1675" s="7"/>
      <c r="Q1675" s="7"/>
      <c r="R1675" s="7"/>
      <c r="S1675" s="7"/>
    </row>
    <row r="1676" spans="1:19" x14ac:dyDescent="0.2">
      <c r="A1676" s="11"/>
      <c r="B1676" s="10"/>
      <c r="C1676" s="7"/>
      <c r="D1676" s="7"/>
      <c r="E1676" s="7"/>
      <c r="F1676" s="7"/>
      <c r="G1676" s="7"/>
      <c r="H1676" s="7"/>
      <c r="I1676" s="9"/>
      <c r="J1676" s="9"/>
      <c r="K1676" s="7"/>
      <c r="L1676" s="7"/>
      <c r="M1676" s="7"/>
      <c r="N1676" s="7"/>
      <c r="O1676" s="7"/>
      <c r="P1676" s="7"/>
      <c r="Q1676" s="7"/>
      <c r="R1676" s="7"/>
      <c r="S1676" s="7"/>
    </row>
    <row r="1677" spans="1:19" x14ac:dyDescent="0.2">
      <c r="A1677" s="11"/>
      <c r="B1677" s="10"/>
      <c r="C1677" s="7"/>
      <c r="D1677" s="7"/>
      <c r="E1677" s="7"/>
      <c r="F1677" s="7"/>
      <c r="G1677" s="7"/>
      <c r="H1677" s="7"/>
      <c r="I1677" s="9"/>
      <c r="J1677" s="9"/>
      <c r="K1677" s="7"/>
      <c r="L1677" s="7"/>
      <c r="M1677" s="7"/>
      <c r="N1677" s="7"/>
      <c r="O1677" s="7"/>
      <c r="P1677" s="7"/>
      <c r="Q1677" s="7"/>
      <c r="R1677" s="7"/>
      <c r="S1677" s="7"/>
    </row>
    <row r="1678" spans="1:19" x14ac:dyDescent="0.2">
      <c r="A1678" s="11"/>
      <c r="B1678" s="10"/>
      <c r="C1678" s="7"/>
      <c r="D1678" s="7"/>
      <c r="E1678" s="7"/>
      <c r="F1678" s="7"/>
      <c r="G1678" s="7"/>
      <c r="H1678" s="7"/>
      <c r="I1678" s="9"/>
      <c r="J1678" s="9"/>
      <c r="K1678" s="7"/>
      <c r="L1678" s="7"/>
      <c r="M1678" s="7"/>
      <c r="N1678" s="7"/>
      <c r="O1678" s="7"/>
      <c r="P1678" s="7"/>
      <c r="Q1678" s="7"/>
      <c r="R1678" s="7"/>
      <c r="S1678" s="7"/>
    </row>
    <row r="1679" spans="1:19" x14ac:dyDescent="0.2">
      <c r="A1679" s="11"/>
      <c r="B1679" s="10"/>
      <c r="C1679" s="7"/>
      <c r="D1679" s="7"/>
      <c r="E1679" s="7"/>
      <c r="F1679" s="7"/>
      <c r="G1679" s="7"/>
      <c r="H1679" s="7"/>
      <c r="I1679" s="9"/>
      <c r="J1679" s="9"/>
      <c r="K1679" s="7"/>
      <c r="L1679" s="7"/>
      <c r="M1679" s="7"/>
      <c r="N1679" s="7"/>
      <c r="O1679" s="7"/>
      <c r="P1679" s="7"/>
      <c r="Q1679" s="7"/>
      <c r="R1679" s="7"/>
      <c r="S1679" s="7"/>
    </row>
    <row r="1680" spans="1:19" x14ac:dyDescent="0.2">
      <c r="A1680" s="11"/>
      <c r="B1680" s="10"/>
      <c r="C1680" s="7"/>
      <c r="D1680" s="7"/>
      <c r="E1680" s="7"/>
      <c r="F1680" s="7"/>
      <c r="G1680" s="7"/>
      <c r="H1680" s="7"/>
      <c r="I1680" s="9"/>
      <c r="J1680" s="9"/>
      <c r="K1680" s="7"/>
      <c r="L1680" s="7"/>
      <c r="M1680" s="7"/>
      <c r="N1680" s="7"/>
      <c r="O1680" s="7"/>
      <c r="P1680" s="7"/>
      <c r="Q1680" s="7"/>
      <c r="R1680" s="7"/>
      <c r="S1680" s="7"/>
    </row>
    <row r="1681" spans="1:19" x14ac:dyDescent="0.2">
      <c r="A1681" s="11"/>
      <c r="B1681" s="10"/>
      <c r="C1681" s="7"/>
      <c r="D1681" s="7"/>
      <c r="E1681" s="7"/>
      <c r="F1681" s="7"/>
      <c r="G1681" s="7"/>
      <c r="H1681" s="7"/>
      <c r="I1681" s="9"/>
      <c r="J1681" s="9"/>
      <c r="K1681" s="7"/>
      <c r="L1681" s="7"/>
      <c r="M1681" s="7"/>
      <c r="N1681" s="7"/>
      <c r="O1681" s="7"/>
      <c r="P1681" s="7"/>
      <c r="Q1681" s="7"/>
      <c r="R1681" s="7"/>
      <c r="S1681" s="7"/>
    </row>
    <row r="1682" spans="1:19" x14ac:dyDescent="0.2">
      <c r="A1682" s="11"/>
      <c r="B1682" s="10"/>
      <c r="C1682" s="7"/>
      <c r="D1682" s="7"/>
      <c r="E1682" s="7"/>
      <c r="F1682" s="7"/>
      <c r="G1682" s="7"/>
      <c r="H1682" s="7"/>
      <c r="I1682" s="9"/>
      <c r="J1682" s="9"/>
      <c r="K1682" s="7"/>
      <c r="L1682" s="7"/>
      <c r="M1682" s="7"/>
      <c r="N1682" s="7"/>
      <c r="O1682" s="7"/>
      <c r="P1682" s="7"/>
      <c r="Q1682" s="7"/>
      <c r="R1682" s="7"/>
      <c r="S1682" s="7"/>
    </row>
    <row r="1683" spans="1:19" x14ac:dyDescent="0.2">
      <c r="A1683" s="11"/>
      <c r="B1683" s="10"/>
      <c r="C1683" s="7"/>
      <c r="D1683" s="7"/>
      <c r="E1683" s="7"/>
      <c r="F1683" s="7"/>
      <c r="G1683" s="7"/>
      <c r="H1683" s="7"/>
      <c r="I1683" s="9"/>
      <c r="J1683" s="9"/>
      <c r="K1683" s="7"/>
      <c r="L1683" s="7"/>
      <c r="M1683" s="7"/>
      <c r="N1683" s="7"/>
      <c r="O1683" s="7"/>
      <c r="P1683" s="7"/>
      <c r="Q1683" s="7"/>
      <c r="R1683" s="7"/>
      <c r="S1683" s="7"/>
    </row>
    <row r="1684" spans="1:19" x14ac:dyDescent="0.2">
      <c r="A1684" s="11"/>
      <c r="B1684" s="10"/>
      <c r="C1684" s="7"/>
      <c r="D1684" s="7"/>
      <c r="E1684" s="7"/>
      <c r="F1684" s="7"/>
      <c r="G1684" s="7"/>
      <c r="H1684" s="7"/>
      <c r="I1684" s="9"/>
      <c r="J1684" s="9"/>
      <c r="K1684" s="7"/>
      <c r="L1684" s="7"/>
      <c r="M1684" s="7"/>
      <c r="N1684" s="7"/>
      <c r="O1684" s="7"/>
      <c r="P1684" s="7"/>
      <c r="Q1684" s="7"/>
      <c r="R1684" s="7"/>
      <c r="S1684" s="7"/>
    </row>
    <row r="1685" spans="1:19" x14ac:dyDescent="0.2">
      <c r="A1685" s="11"/>
      <c r="B1685" s="10"/>
      <c r="C1685" s="7"/>
      <c r="D1685" s="7"/>
      <c r="E1685" s="7"/>
      <c r="F1685" s="7"/>
      <c r="G1685" s="7"/>
      <c r="H1685" s="7"/>
      <c r="I1685" s="9"/>
      <c r="J1685" s="9"/>
      <c r="K1685" s="7"/>
      <c r="L1685" s="7"/>
      <c r="M1685" s="7"/>
      <c r="N1685" s="7"/>
      <c r="O1685" s="7"/>
      <c r="P1685" s="7"/>
      <c r="Q1685" s="7"/>
      <c r="R1685" s="7"/>
      <c r="S1685" s="7"/>
    </row>
    <row r="1686" spans="1:19" x14ac:dyDescent="0.2">
      <c r="A1686" s="11"/>
      <c r="B1686" s="10"/>
      <c r="C1686" s="7"/>
      <c r="D1686" s="7"/>
      <c r="E1686" s="7"/>
      <c r="F1686" s="7"/>
      <c r="G1686" s="7"/>
      <c r="H1686" s="7"/>
      <c r="I1686" s="9"/>
      <c r="J1686" s="9"/>
      <c r="K1686" s="7"/>
      <c r="L1686" s="7"/>
      <c r="M1686" s="7"/>
      <c r="N1686" s="7"/>
      <c r="O1686" s="7"/>
      <c r="P1686" s="7"/>
      <c r="Q1686" s="7"/>
      <c r="R1686" s="7"/>
      <c r="S1686" s="7"/>
    </row>
    <row r="1687" spans="1:19" x14ac:dyDescent="0.2">
      <c r="A1687" s="11"/>
      <c r="B1687" s="10"/>
      <c r="C1687" s="7"/>
      <c r="D1687" s="7"/>
      <c r="E1687" s="7"/>
      <c r="F1687" s="7"/>
      <c r="G1687" s="7"/>
      <c r="H1687" s="7"/>
      <c r="I1687" s="9"/>
      <c r="J1687" s="9"/>
      <c r="K1687" s="7"/>
      <c r="L1687" s="7"/>
      <c r="M1687" s="7"/>
      <c r="N1687" s="7"/>
      <c r="O1687" s="7"/>
      <c r="P1687" s="7"/>
      <c r="Q1687" s="7"/>
      <c r="R1687" s="7"/>
      <c r="S1687" s="7"/>
    </row>
    <row r="1688" spans="1:19" x14ac:dyDescent="0.2">
      <c r="A1688" s="11"/>
      <c r="B1688" s="10"/>
      <c r="C1688" s="7"/>
      <c r="D1688" s="7"/>
      <c r="E1688" s="7"/>
      <c r="F1688" s="7"/>
      <c r="G1688" s="7"/>
      <c r="H1688" s="7"/>
      <c r="I1688" s="9"/>
      <c r="J1688" s="9"/>
      <c r="K1688" s="7"/>
      <c r="L1688" s="7"/>
      <c r="M1688" s="7"/>
      <c r="N1688" s="7"/>
      <c r="O1688" s="7"/>
      <c r="P1688" s="7"/>
      <c r="Q1688" s="7"/>
      <c r="R1688" s="7"/>
      <c r="S1688" s="7"/>
    </row>
    <row r="1689" spans="1:19" x14ac:dyDescent="0.2">
      <c r="A1689" s="11"/>
      <c r="B1689" s="10"/>
      <c r="C1689" s="7"/>
      <c r="D1689" s="7"/>
      <c r="E1689" s="7"/>
      <c r="F1689" s="7"/>
      <c r="G1689" s="7"/>
      <c r="H1689" s="7"/>
      <c r="I1689" s="9"/>
      <c r="J1689" s="9"/>
      <c r="K1689" s="7"/>
      <c r="L1689" s="7"/>
      <c r="M1689" s="7"/>
      <c r="N1689" s="7"/>
      <c r="O1689" s="7"/>
      <c r="P1689" s="7"/>
      <c r="Q1689" s="7"/>
      <c r="R1689" s="7"/>
      <c r="S1689" s="7"/>
    </row>
    <row r="1690" spans="1:19" x14ac:dyDescent="0.2">
      <c r="A1690" s="11"/>
      <c r="B1690" s="10"/>
      <c r="C1690" s="7"/>
      <c r="D1690" s="7"/>
      <c r="E1690" s="7"/>
      <c r="F1690" s="7"/>
      <c r="G1690" s="7"/>
      <c r="H1690" s="7"/>
      <c r="I1690" s="9"/>
      <c r="J1690" s="9"/>
      <c r="K1690" s="7"/>
      <c r="L1690" s="7"/>
      <c r="M1690" s="7"/>
      <c r="N1690" s="7"/>
      <c r="O1690" s="7"/>
      <c r="P1690" s="7"/>
      <c r="Q1690" s="7"/>
      <c r="R1690" s="7"/>
      <c r="S1690" s="7"/>
    </row>
    <row r="1691" spans="1:19" x14ac:dyDescent="0.2">
      <c r="A1691" s="11"/>
      <c r="B1691" s="10"/>
      <c r="C1691" s="7"/>
      <c r="D1691" s="7"/>
      <c r="E1691" s="7"/>
      <c r="F1691" s="7"/>
      <c r="G1691" s="7"/>
      <c r="H1691" s="7"/>
      <c r="I1691" s="9"/>
      <c r="J1691" s="9"/>
      <c r="K1691" s="7"/>
      <c r="L1691" s="7"/>
      <c r="M1691" s="7"/>
      <c r="N1691" s="7"/>
      <c r="O1691" s="7"/>
      <c r="P1691" s="7"/>
      <c r="Q1691" s="7"/>
      <c r="R1691" s="7"/>
      <c r="S1691" s="7"/>
    </row>
    <row r="1692" spans="1:19" x14ac:dyDescent="0.2">
      <c r="A1692" s="11"/>
      <c r="B1692" s="10"/>
      <c r="C1692" s="7"/>
      <c r="D1692" s="7"/>
      <c r="E1692" s="7"/>
      <c r="F1692" s="7"/>
      <c r="G1692" s="7"/>
      <c r="H1692" s="7"/>
      <c r="I1692" s="9"/>
      <c r="J1692" s="9"/>
      <c r="K1692" s="7"/>
      <c r="L1692" s="7"/>
      <c r="M1692" s="7"/>
      <c r="N1692" s="7"/>
      <c r="O1692" s="7"/>
      <c r="P1692" s="7"/>
      <c r="Q1692" s="7"/>
      <c r="R1692" s="7"/>
      <c r="S1692" s="7"/>
    </row>
    <row r="1693" spans="1:19" x14ac:dyDescent="0.2">
      <c r="A1693" s="11"/>
      <c r="B1693" s="10"/>
      <c r="C1693" s="7"/>
      <c r="D1693" s="7"/>
      <c r="E1693" s="7"/>
      <c r="F1693" s="7"/>
      <c r="G1693" s="7"/>
      <c r="H1693" s="7"/>
      <c r="I1693" s="9"/>
      <c r="J1693" s="9"/>
      <c r="K1693" s="7"/>
      <c r="L1693" s="7"/>
      <c r="M1693" s="7"/>
      <c r="N1693" s="7"/>
      <c r="O1693" s="7"/>
      <c r="P1693" s="7"/>
      <c r="Q1693" s="7"/>
      <c r="R1693" s="7"/>
      <c r="S1693" s="7"/>
    </row>
    <row r="1694" spans="1:19" x14ac:dyDescent="0.2">
      <c r="A1694" s="11"/>
      <c r="B1694" s="10"/>
      <c r="C1694" s="7"/>
      <c r="D1694" s="7"/>
      <c r="E1694" s="7"/>
      <c r="F1694" s="7"/>
      <c r="G1694" s="7"/>
      <c r="H1694" s="7"/>
      <c r="I1694" s="9"/>
      <c r="J1694" s="9"/>
      <c r="K1694" s="7"/>
      <c r="L1694" s="7"/>
      <c r="M1694" s="7"/>
      <c r="N1694" s="7"/>
      <c r="O1694" s="7"/>
      <c r="P1694" s="7"/>
      <c r="Q1694" s="7"/>
      <c r="R1694" s="7"/>
      <c r="S1694" s="7"/>
    </row>
    <row r="1695" spans="1:19" x14ac:dyDescent="0.2">
      <c r="A1695" s="11"/>
      <c r="B1695" s="10"/>
      <c r="C1695" s="7"/>
      <c r="D1695" s="7"/>
      <c r="E1695" s="7"/>
      <c r="F1695" s="7"/>
      <c r="G1695" s="7"/>
      <c r="H1695" s="7"/>
      <c r="I1695" s="9"/>
      <c r="J1695" s="9"/>
      <c r="K1695" s="7"/>
      <c r="L1695" s="7"/>
      <c r="M1695" s="7"/>
      <c r="N1695" s="7"/>
      <c r="O1695" s="7"/>
      <c r="P1695" s="7"/>
      <c r="Q1695" s="7"/>
      <c r="R1695" s="7"/>
      <c r="S1695" s="7"/>
    </row>
    <row r="1696" spans="1:19" x14ac:dyDescent="0.2">
      <c r="A1696" s="11"/>
      <c r="B1696" s="10"/>
      <c r="C1696" s="7"/>
      <c r="D1696" s="7"/>
      <c r="E1696" s="7"/>
      <c r="F1696" s="7"/>
      <c r="G1696" s="7"/>
      <c r="H1696" s="7"/>
      <c r="I1696" s="9"/>
      <c r="J1696" s="9"/>
      <c r="K1696" s="7"/>
      <c r="L1696" s="7"/>
      <c r="M1696" s="7"/>
      <c r="N1696" s="7"/>
      <c r="O1696" s="7"/>
      <c r="P1696" s="7"/>
      <c r="Q1696" s="7"/>
      <c r="R1696" s="7"/>
      <c r="S1696" s="7"/>
    </row>
    <row r="1697" spans="1:19" x14ac:dyDescent="0.2">
      <c r="A1697" s="11"/>
      <c r="B1697" s="10"/>
      <c r="C1697" s="7"/>
      <c r="D1697" s="7"/>
      <c r="E1697" s="7"/>
      <c r="F1697" s="7"/>
      <c r="G1697" s="7"/>
      <c r="H1697" s="7"/>
      <c r="I1697" s="9"/>
      <c r="J1697" s="9"/>
      <c r="K1697" s="7"/>
      <c r="L1697" s="7"/>
      <c r="M1697" s="7"/>
      <c r="N1697" s="7"/>
      <c r="O1697" s="7"/>
      <c r="P1697" s="7"/>
      <c r="Q1697" s="7"/>
      <c r="R1697" s="7"/>
      <c r="S1697" s="7"/>
    </row>
    <row r="1698" spans="1:19" x14ac:dyDescent="0.2">
      <c r="A1698" s="11"/>
      <c r="B1698" s="10"/>
      <c r="C1698" s="7"/>
      <c r="D1698" s="7"/>
      <c r="E1698" s="7"/>
      <c r="F1698" s="7"/>
      <c r="G1698" s="7"/>
      <c r="H1698" s="7"/>
      <c r="I1698" s="9"/>
      <c r="J1698" s="9"/>
      <c r="K1698" s="7"/>
      <c r="L1698" s="7"/>
      <c r="M1698" s="7"/>
      <c r="N1698" s="7"/>
      <c r="O1698" s="7"/>
      <c r="P1698" s="7"/>
      <c r="Q1698" s="7"/>
      <c r="R1698" s="7"/>
      <c r="S1698" s="7"/>
    </row>
    <row r="1699" spans="1:19" x14ac:dyDescent="0.2">
      <c r="A1699" s="11"/>
      <c r="B1699" s="10"/>
      <c r="C1699" s="7"/>
      <c r="D1699" s="7"/>
      <c r="E1699" s="7"/>
      <c r="F1699" s="7"/>
      <c r="G1699" s="7"/>
      <c r="H1699" s="7"/>
      <c r="I1699" s="9"/>
      <c r="J1699" s="9"/>
      <c r="K1699" s="7"/>
      <c r="L1699" s="7"/>
      <c r="M1699" s="7"/>
      <c r="N1699" s="7"/>
      <c r="O1699" s="7"/>
      <c r="P1699" s="7"/>
      <c r="Q1699" s="7"/>
      <c r="R1699" s="7"/>
      <c r="S1699" s="7"/>
    </row>
    <row r="1700" spans="1:19" x14ac:dyDescent="0.2">
      <c r="A1700" s="11"/>
      <c r="B1700" s="10"/>
      <c r="C1700" s="7"/>
      <c r="D1700" s="7"/>
      <c r="E1700" s="7"/>
      <c r="F1700" s="7"/>
      <c r="G1700" s="7"/>
      <c r="H1700" s="7"/>
      <c r="I1700" s="9"/>
      <c r="J1700" s="9"/>
      <c r="K1700" s="7"/>
      <c r="L1700" s="7"/>
      <c r="M1700" s="7"/>
      <c r="N1700" s="7"/>
      <c r="O1700" s="7"/>
      <c r="P1700" s="7"/>
      <c r="Q1700" s="7"/>
      <c r="R1700" s="7"/>
      <c r="S1700" s="7"/>
    </row>
    <row r="1701" spans="1:19" x14ac:dyDescent="0.2">
      <c r="A1701" s="11"/>
      <c r="B1701" s="10"/>
      <c r="C1701" s="7"/>
      <c r="D1701" s="7"/>
      <c r="E1701" s="7"/>
      <c r="F1701" s="7"/>
      <c r="G1701" s="7"/>
      <c r="H1701" s="7"/>
      <c r="I1701" s="9"/>
      <c r="J1701" s="9"/>
      <c r="K1701" s="7"/>
      <c r="L1701" s="7"/>
      <c r="M1701" s="7"/>
      <c r="N1701" s="7"/>
      <c r="O1701" s="7"/>
      <c r="P1701" s="7"/>
      <c r="Q1701" s="7"/>
      <c r="R1701" s="7"/>
      <c r="S1701" s="7"/>
    </row>
    <row r="1702" spans="1:19" x14ac:dyDescent="0.2">
      <c r="A1702" s="11"/>
      <c r="B1702" s="10"/>
      <c r="C1702" s="7"/>
      <c r="D1702" s="7"/>
      <c r="E1702" s="7"/>
      <c r="F1702" s="7"/>
      <c r="G1702" s="7"/>
      <c r="H1702" s="7"/>
      <c r="I1702" s="9"/>
      <c r="J1702" s="9"/>
      <c r="K1702" s="7"/>
      <c r="L1702" s="7"/>
      <c r="M1702" s="7"/>
      <c r="N1702" s="7"/>
      <c r="O1702" s="7"/>
      <c r="P1702" s="7"/>
      <c r="Q1702" s="7"/>
      <c r="R1702" s="7"/>
      <c r="S1702" s="7"/>
    </row>
    <row r="1703" spans="1:19" x14ac:dyDescent="0.2">
      <c r="A1703" s="11"/>
      <c r="B1703" s="10"/>
      <c r="C1703" s="7"/>
      <c r="D1703" s="7"/>
      <c r="E1703" s="7"/>
      <c r="F1703" s="7"/>
      <c r="G1703" s="7"/>
      <c r="H1703" s="7"/>
      <c r="I1703" s="9"/>
      <c r="J1703" s="9"/>
      <c r="K1703" s="7"/>
      <c r="L1703" s="7"/>
      <c r="M1703" s="7"/>
      <c r="N1703" s="7"/>
      <c r="O1703" s="7"/>
      <c r="P1703" s="7"/>
      <c r="Q1703" s="7"/>
      <c r="R1703" s="7"/>
      <c r="S1703" s="7"/>
    </row>
    <row r="1704" spans="1:19" x14ac:dyDescent="0.2">
      <c r="A1704" s="11"/>
      <c r="B1704" s="10"/>
      <c r="C1704" s="7"/>
      <c r="D1704" s="7"/>
      <c r="E1704" s="7"/>
      <c r="F1704" s="7"/>
      <c r="G1704" s="7"/>
      <c r="H1704" s="7"/>
      <c r="I1704" s="9"/>
      <c r="J1704" s="9"/>
      <c r="K1704" s="7"/>
      <c r="L1704" s="7"/>
      <c r="M1704" s="7"/>
      <c r="N1704" s="7"/>
      <c r="O1704" s="7"/>
      <c r="P1704" s="7"/>
      <c r="Q1704" s="7"/>
      <c r="R1704" s="7"/>
      <c r="S1704" s="7"/>
    </row>
    <row r="1705" spans="1:19" x14ac:dyDescent="0.2">
      <c r="A1705" s="11"/>
      <c r="B1705" s="10"/>
      <c r="C1705" s="7"/>
      <c r="D1705" s="7"/>
      <c r="E1705" s="7"/>
      <c r="F1705" s="7"/>
      <c r="G1705" s="7"/>
      <c r="H1705" s="7"/>
      <c r="I1705" s="9"/>
      <c r="J1705" s="9"/>
      <c r="K1705" s="7"/>
      <c r="L1705" s="7"/>
      <c r="M1705" s="7"/>
      <c r="N1705" s="7"/>
      <c r="O1705" s="7"/>
      <c r="P1705" s="7"/>
      <c r="Q1705" s="7"/>
      <c r="R1705" s="7"/>
      <c r="S1705" s="7"/>
    </row>
    <row r="1706" spans="1:19" x14ac:dyDescent="0.2">
      <c r="A1706" s="11"/>
      <c r="B1706" s="10"/>
      <c r="C1706" s="7"/>
      <c r="D1706" s="7"/>
      <c r="E1706" s="7"/>
      <c r="F1706" s="7"/>
      <c r="G1706" s="7"/>
      <c r="H1706" s="7"/>
      <c r="I1706" s="9"/>
      <c r="J1706" s="9"/>
      <c r="K1706" s="7"/>
      <c r="L1706" s="7"/>
      <c r="M1706" s="7"/>
      <c r="N1706" s="7"/>
      <c r="O1706" s="7"/>
      <c r="P1706" s="7"/>
      <c r="Q1706" s="7"/>
      <c r="R1706" s="7"/>
      <c r="S1706" s="7"/>
    </row>
    <row r="1707" spans="1:19" x14ac:dyDescent="0.2">
      <c r="A1707" s="11"/>
      <c r="B1707" s="10"/>
      <c r="C1707" s="7"/>
      <c r="D1707" s="7"/>
      <c r="E1707" s="7"/>
      <c r="F1707" s="7"/>
      <c r="G1707" s="7"/>
      <c r="H1707" s="7"/>
      <c r="I1707" s="9"/>
      <c r="J1707" s="9"/>
      <c r="K1707" s="7"/>
      <c r="L1707" s="7"/>
      <c r="M1707" s="7"/>
      <c r="N1707" s="7"/>
      <c r="O1707" s="7"/>
      <c r="P1707" s="7"/>
      <c r="Q1707" s="7"/>
      <c r="R1707" s="7"/>
      <c r="S1707" s="7"/>
    </row>
    <row r="1708" spans="1:19" x14ac:dyDescent="0.2">
      <c r="A1708" s="11"/>
      <c r="B1708" s="10"/>
      <c r="C1708" s="7"/>
      <c r="D1708" s="7"/>
      <c r="E1708" s="7"/>
      <c r="F1708" s="7"/>
      <c r="G1708" s="7"/>
      <c r="H1708" s="7"/>
      <c r="I1708" s="9"/>
      <c r="J1708" s="9"/>
      <c r="K1708" s="7"/>
      <c r="L1708" s="7"/>
      <c r="M1708" s="7"/>
      <c r="N1708" s="7"/>
      <c r="O1708" s="7"/>
      <c r="P1708" s="7"/>
      <c r="Q1708" s="7"/>
      <c r="R1708" s="7"/>
      <c r="S1708" s="7"/>
    </row>
    <row r="1709" spans="1:19" x14ac:dyDescent="0.2">
      <c r="A1709" s="11"/>
      <c r="B1709" s="10"/>
      <c r="C1709" s="7"/>
      <c r="D1709" s="7"/>
      <c r="E1709" s="7"/>
      <c r="F1709" s="7"/>
      <c r="G1709" s="7"/>
      <c r="H1709" s="7"/>
      <c r="I1709" s="9"/>
      <c r="J1709" s="9"/>
      <c r="K1709" s="7"/>
      <c r="L1709" s="7"/>
      <c r="M1709" s="7"/>
      <c r="N1709" s="7"/>
      <c r="O1709" s="7"/>
      <c r="P1709" s="7"/>
      <c r="Q1709" s="7"/>
      <c r="R1709" s="7"/>
      <c r="S1709" s="7"/>
    </row>
    <row r="1710" spans="1:19" x14ac:dyDescent="0.2">
      <c r="A1710" s="11"/>
      <c r="B1710" s="10"/>
      <c r="C1710" s="7"/>
      <c r="D1710" s="7"/>
      <c r="E1710" s="7"/>
      <c r="F1710" s="7"/>
      <c r="G1710" s="7"/>
      <c r="H1710" s="7"/>
      <c r="I1710" s="9"/>
      <c r="J1710" s="9"/>
      <c r="K1710" s="7"/>
      <c r="L1710" s="7"/>
      <c r="M1710" s="7"/>
      <c r="N1710" s="7"/>
      <c r="O1710" s="7"/>
      <c r="P1710" s="7"/>
      <c r="Q1710" s="7"/>
      <c r="R1710" s="7"/>
      <c r="S1710" s="7"/>
    </row>
    <row r="1711" spans="1:19" x14ac:dyDescent="0.2">
      <c r="A1711" s="11"/>
      <c r="B1711" s="10"/>
      <c r="C1711" s="7"/>
      <c r="D1711" s="7"/>
      <c r="E1711" s="7"/>
      <c r="F1711" s="7"/>
      <c r="G1711" s="7"/>
      <c r="H1711" s="7"/>
      <c r="I1711" s="9"/>
      <c r="J1711" s="9"/>
      <c r="K1711" s="7"/>
      <c r="L1711" s="7"/>
      <c r="M1711" s="7"/>
      <c r="N1711" s="7"/>
      <c r="O1711" s="7"/>
      <c r="P1711" s="7"/>
      <c r="Q1711" s="7"/>
      <c r="R1711" s="7"/>
      <c r="S1711" s="7"/>
    </row>
    <row r="1712" spans="1:19" x14ac:dyDescent="0.2">
      <c r="A1712" s="11"/>
      <c r="B1712" s="10"/>
      <c r="C1712" s="7"/>
      <c r="D1712" s="7"/>
      <c r="E1712" s="7"/>
      <c r="F1712" s="7"/>
      <c r="G1712" s="7"/>
      <c r="H1712" s="7"/>
      <c r="I1712" s="9"/>
      <c r="J1712" s="9"/>
      <c r="K1712" s="7"/>
      <c r="L1712" s="7"/>
      <c r="M1712" s="7"/>
      <c r="N1712" s="7"/>
      <c r="O1712" s="7"/>
      <c r="P1712" s="7"/>
      <c r="Q1712" s="7"/>
      <c r="R1712" s="7"/>
      <c r="S1712" s="7"/>
    </row>
    <row r="1713" spans="1:19" x14ac:dyDescent="0.2">
      <c r="A1713" s="11"/>
      <c r="B1713" s="10"/>
      <c r="C1713" s="7"/>
      <c r="D1713" s="7"/>
      <c r="E1713" s="7"/>
      <c r="F1713" s="7"/>
      <c r="G1713" s="7"/>
      <c r="H1713" s="7"/>
      <c r="I1713" s="9"/>
      <c r="J1713" s="9"/>
      <c r="K1713" s="7"/>
      <c r="L1713" s="7"/>
      <c r="M1713" s="7"/>
      <c r="N1713" s="7"/>
      <c r="O1713" s="7"/>
      <c r="P1713" s="7"/>
      <c r="Q1713" s="7"/>
      <c r="R1713" s="7"/>
      <c r="S1713" s="7"/>
    </row>
    <row r="1714" spans="1:19" x14ac:dyDescent="0.2">
      <c r="A1714" s="11"/>
      <c r="B1714" s="10"/>
      <c r="C1714" s="7"/>
      <c r="D1714" s="7"/>
      <c r="E1714" s="7"/>
      <c r="F1714" s="7"/>
      <c r="G1714" s="7"/>
      <c r="H1714" s="7"/>
      <c r="I1714" s="9"/>
      <c r="J1714" s="9"/>
      <c r="K1714" s="7"/>
      <c r="L1714" s="7"/>
      <c r="M1714" s="7"/>
      <c r="N1714" s="7"/>
      <c r="O1714" s="7"/>
      <c r="P1714" s="7"/>
      <c r="Q1714" s="7"/>
      <c r="R1714" s="7"/>
      <c r="S1714" s="7"/>
    </row>
    <row r="1715" spans="1:19" x14ac:dyDescent="0.2">
      <c r="A1715" s="11"/>
      <c r="B1715" s="10"/>
      <c r="C1715" s="7"/>
      <c r="D1715" s="7"/>
      <c r="E1715" s="7"/>
      <c r="F1715" s="7"/>
      <c r="G1715" s="7"/>
      <c r="H1715" s="7"/>
      <c r="I1715" s="9"/>
      <c r="J1715" s="9"/>
      <c r="K1715" s="7"/>
      <c r="L1715" s="7"/>
      <c r="M1715" s="7"/>
      <c r="N1715" s="7"/>
      <c r="O1715" s="7"/>
      <c r="P1715" s="7"/>
      <c r="Q1715" s="7"/>
      <c r="R1715" s="7"/>
      <c r="S1715" s="7"/>
    </row>
    <row r="1716" spans="1:19" x14ac:dyDescent="0.2">
      <c r="A1716" s="11"/>
      <c r="B1716" s="10"/>
      <c r="C1716" s="7"/>
      <c r="D1716" s="7"/>
      <c r="E1716" s="7"/>
      <c r="F1716" s="7"/>
      <c r="G1716" s="7"/>
      <c r="H1716" s="7"/>
      <c r="I1716" s="9"/>
      <c r="J1716" s="9"/>
      <c r="K1716" s="7"/>
      <c r="L1716" s="7"/>
      <c r="M1716" s="7"/>
      <c r="N1716" s="7"/>
      <c r="O1716" s="7"/>
      <c r="P1716" s="7"/>
      <c r="Q1716" s="7"/>
      <c r="R1716" s="7"/>
      <c r="S1716" s="7"/>
    </row>
    <row r="1717" spans="1:19" x14ac:dyDescent="0.2">
      <c r="A1717" s="11"/>
      <c r="B1717" s="10"/>
      <c r="C1717" s="7"/>
      <c r="D1717" s="7"/>
      <c r="E1717" s="7"/>
      <c r="F1717" s="7"/>
      <c r="G1717" s="7"/>
      <c r="H1717" s="7"/>
      <c r="I1717" s="9"/>
      <c r="J1717" s="9"/>
      <c r="K1717" s="7"/>
      <c r="L1717" s="7"/>
      <c r="M1717" s="7"/>
      <c r="N1717" s="7"/>
      <c r="O1717" s="7"/>
      <c r="P1717" s="7"/>
      <c r="Q1717" s="7"/>
      <c r="R1717" s="7"/>
      <c r="S1717" s="7"/>
    </row>
    <row r="1718" spans="1:19" x14ac:dyDescent="0.2">
      <c r="A1718" s="11"/>
      <c r="B1718" s="10"/>
      <c r="C1718" s="7"/>
      <c r="D1718" s="7"/>
      <c r="E1718" s="7"/>
      <c r="F1718" s="7"/>
      <c r="G1718" s="7"/>
      <c r="H1718" s="7"/>
      <c r="I1718" s="9"/>
      <c r="J1718" s="9"/>
      <c r="K1718" s="7"/>
      <c r="L1718" s="7"/>
      <c r="M1718" s="7"/>
      <c r="N1718" s="7"/>
      <c r="O1718" s="7"/>
      <c r="P1718" s="7"/>
      <c r="Q1718" s="7"/>
      <c r="R1718" s="7"/>
      <c r="S1718" s="7"/>
    </row>
    <row r="1719" spans="1:19" x14ac:dyDescent="0.2">
      <c r="A1719" s="11"/>
      <c r="B1719" s="10"/>
      <c r="C1719" s="7"/>
      <c r="D1719" s="7"/>
      <c r="E1719" s="7"/>
      <c r="F1719" s="7"/>
      <c r="G1719" s="7"/>
      <c r="H1719" s="7"/>
      <c r="I1719" s="9"/>
      <c r="J1719" s="9"/>
      <c r="K1719" s="7"/>
      <c r="L1719" s="7"/>
      <c r="M1719" s="7"/>
      <c r="N1719" s="7"/>
      <c r="O1719" s="7"/>
      <c r="P1719" s="7"/>
      <c r="Q1719" s="7"/>
      <c r="R1719" s="7"/>
      <c r="S1719" s="7"/>
    </row>
    <row r="1720" spans="1:19" x14ac:dyDescent="0.2">
      <c r="A1720" s="11"/>
      <c r="B1720" s="10"/>
      <c r="C1720" s="7"/>
      <c r="D1720" s="7"/>
      <c r="E1720" s="7"/>
      <c r="F1720" s="7"/>
      <c r="G1720" s="7"/>
      <c r="H1720" s="7"/>
      <c r="I1720" s="9"/>
      <c r="J1720" s="9"/>
      <c r="K1720" s="7"/>
      <c r="L1720" s="7"/>
      <c r="M1720" s="7"/>
      <c r="N1720" s="7"/>
      <c r="O1720" s="7"/>
      <c r="P1720" s="7"/>
      <c r="Q1720" s="7"/>
      <c r="R1720" s="7"/>
      <c r="S1720" s="7"/>
    </row>
    <row r="1721" spans="1:19" x14ac:dyDescent="0.2">
      <c r="A1721" s="11"/>
      <c r="B1721" s="10"/>
      <c r="C1721" s="7"/>
      <c r="D1721" s="7"/>
      <c r="E1721" s="7"/>
      <c r="F1721" s="7"/>
      <c r="G1721" s="7"/>
      <c r="H1721" s="7"/>
      <c r="I1721" s="9"/>
      <c r="J1721" s="9"/>
      <c r="K1721" s="7"/>
      <c r="L1721" s="7"/>
      <c r="M1721" s="7"/>
      <c r="N1721" s="7"/>
      <c r="O1721" s="7"/>
      <c r="P1721" s="7"/>
      <c r="Q1721" s="7"/>
      <c r="R1721" s="7"/>
      <c r="S1721" s="7"/>
    </row>
    <row r="1722" spans="1:19" x14ac:dyDescent="0.2">
      <c r="A1722" s="11"/>
      <c r="B1722" s="10"/>
      <c r="C1722" s="7"/>
      <c r="D1722" s="7"/>
      <c r="E1722" s="7"/>
      <c r="F1722" s="7"/>
      <c r="G1722" s="7"/>
      <c r="H1722" s="7"/>
      <c r="I1722" s="9"/>
      <c r="J1722" s="9"/>
      <c r="K1722" s="7"/>
      <c r="L1722" s="7"/>
      <c r="M1722" s="7"/>
      <c r="N1722" s="7"/>
      <c r="O1722" s="7"/>
      <c r="P1722" s="7"/>
      <c r="Q1722" s="7"/>
      <c r="R1722" s="7"/>
      <c r="S1722" s="7"/>
    </row>
    <row r="1723" spans="1:19" x14ac:dyDescent="0.2">
      <c r="A1723" s="11"/>
      <c r="B1723" s="10"/>
      <c r="C1723" s="7"/>
      <c r="D1723" s="7"/>
      <c r="E1723" s="7"/>
      <c r="F1723" s="7"/>
      <c r="G1723" s="7"/>
      <c r="H1723" s="7"/>
      <c r="I1723" s="9"/>
      <c r="J1723" s="9"/>
      <c r="K1723" s="7"/>
      <c r="L1723" s="7"/>
      <c r="M1723" s="7"/>
      <c r="N1723" s="7"/>
      <c r="O1723" s="7"/>
      <c r="P1723" s="7"/>
      <c r="Q1723" s="7"/>
      <c r="R1723" s="7"/>
      <c r="S1723" s="7"/>
    </row>
    <row r="1724" spans="1:19" x14ac:dyDescent="0.2">
      <c r="A1724" s="11"/>
      <c r="B1724" s="10"/>
      <c r="C1724" s="7"/>
      <c r="D1724" s="7"/>
      <c r="E1724" s="7"/>
      <c r="F1724" s="7"/>
      <c r="G1724" s="7"/>
      <c r="H1724" s="7"/>
      <c r="I1724" s="9"/>
      <c r="J1724" s="9"/>
      <c r="K1724" s="7"/>
      <c r="L1724" s="7"/>
      <c r="M1724" s="7"/>
      <c r="N1724" s="7"/>
      <c r="O1724" s="7"/>
      <c r="P1724" s="7"/>
      <c r="Q1724" s="7"/>
      <c r="R1724" s="7"/>
      <c r="S1724" s="7"/>
    </row>
    <row r="1725" spans="1:19" x14ac:dyDescent="0.2">
      <c r="A1725" s="11"/>
      <c r="B1725" s="10"/>
      <c r="C1725" s="7"/>
      <c r="D1725" s="7"/>
      <c r="E1725" s="7"/>
      <c r="F1725" s="7"/>
      <c r="G1725" s="7"/>
      <c r="H1725" s="7"/>
      <c r="I1725" s="9"/>
      <c r="J1725" s="9"/>
      <c r="K1725" s="7"/>
      <c r="L1725" s="7"/>
      <c r="M1725" s="7"/>
      <c r="N1725" s="7"/>
      <c r="O1725" s="7"/>
      <c r="P1725" s="7"/>
      <c r="Q1725" s="7"/>
      <c r="R1725" s="7"/>
      <c r="S1725" s="7"/>
    </row>
    <row r="1726" spans="1:19" x14ac:dyDescent="0.2">
      <c r="A1726" s="11"/>
      <c r="B1726" s="10"/>
      <c r="C1726" s="7"/>
      <c r="D1726" s="7"/>
      <c r="E1726" s="7"/>
      <c r="F1726" s="7"/>
      <c r="G1726" s="7"/>
      <c r="H1726" s="7"/>
      <c r="I1726" s="9"/>
      <c r="J1726" s="9"/>
      <c r="K1726" s="7"/>
      <c r="L1726" s="7"/>
      <c r="M1726" s="7"/>
      <c r="N1726" s="7"/>
      <c r="O1726" s="7"/>
      <c r="P1726" s="7"/>
      <c r="Q1726" s="7"/>
      <c r="R1726" s="7"/>
      <c r="S1726" s="7"/>
    </row>
    <row r="1727" spans="1:19" x14ac:dyDescent="0.2">
      <c r="A1727" s="11"/>
      <c r="B1727" s="10"/>
      <c r="C1727" s="7"/>
      <c r="D1727" s="7"/>
      <c r="E1727" s="7"/>
      <c r="F1727" s="7"/>
      <c r="G1727" s="7"/>
      <c r="H1727" s="7"/>
      <c r="I1727" s="9"/>
      <c r="J1727" s="9"/>
      <c r="K1727" s="7"/>
      <c r="L1727" s="7"/>
      <c r="M1727" s="7"/>
      <c r="N1727" s="7"/>
      <c r="O1727" s="7"/>
      <c r="P1727" s="7"/>
      <c r="Q1727" s="7"/>
      <c r="R1727" s="7"/>
      <c r="S1727" s="7"/>
    </row>
    <row r="1728" spans="1:19" x14ac:dyDescent="0.2">
      <c r="A1728" s="11"/>
      <c r="B1728" s="10"/>
      <c r="C1728" s="7"/>
      <c r="D1728" s="7"/>
      <c r="E1728" s="7"/>
      <c r="F1728" s="7"/>
      <c r="G1728" s="7"/>
      <c r="H1728" s="7"/>
      <c r="I1728" s="9"/>
      <c r="J1728" s="9"/>
      <c r="K1728" s="7"/>
      <c r="L1728" s="7"/>
      <c r="M1728" s="7"/>
      <c r="N1728" s="7"/>
      <c r="O1728" s="7"/>
      <c r="P1728" s="7"/>
      <c r="Q1728" s="7"/>
      <c r="R1728" s="7"/>
      <c r="S1728" s="7"/>
    </row>
    <row r="1729" spans="1:19" x14ac:dyDescent="0.2">
      <c r="A1729" s="11"/>
      <c r="B1729" s="10"/>
      <c r="C1729" s="7"/>
      <c r="D1729" s="7"/>
      <c r="E1729" s="7"/>
      <c r="F1729" s="7"/>
      <c r="G1729" s="7"/>
      <c r="H1729" s="7"/>
      <c r="I1729" s="9"/>
      <c r="J1729" s="9"/>
      <c r="K1729" s="7"/>
      <c r="L1729" s="7"/>
      <c r="M1729" s="7"/>
      <c r="N1729" s="7"/>
      <c r="O1729" s="7"/>
      <c r="P1729" s="7"/>
      <c r="Q1729" s="7"/>
      <c r="R1729" s="7"/>
      <c r="S1729" s="7"/>
    </row>
    <row r="1730" spans="1:19" x14ac:dyDescent="0.2">
      <c r="A1730" s="11"/>
      <c r="B1730" s="10"/>
      <c r="C1730" s="7"/>
      <c r="D1730" s="7"/>
      <c r="E1730" s="7"/>
      <c r="F1730" s="7"/>
      <c r="G1730" s="7"/>
      <c r="H1730" s="7"/>
      <c r="I1730" s="9"/>
      <c r="J1730" s="9"/>
      <c r="K1730" s="7"/>
      <c r="L1730" s="7"/>
      <c r="M1730" s="7"/>
      <c r="N1730" s="7"/>
      <c r="O1730" s="7"/>
      <c r="P1730" s="7"/>
      <c r="Q1730" s="7"/>
      <c r="R1730" s="7"/>
      <c r="S1730" s="7"/>
    </row>
    <row r="1731" spans="1:19" x14ac:dyDescent="0.2">
      <c r="A1731" s="11"/>
      <c r="B1731" s="10"/>
      <c r="C1731" s="7"/>
      <c r="D1731" s="7"/>
      <c r="E1731" s="7"/>
      <c r="F1731" s="7"/>
      <c r="G1731" s="7"/>
      <c r="H1731" s="7"/>
      <c r="I1731" s="9"/>
      <c r="J1731" s="9"/>
      <c r="K1731" s="7"/>
      <c r="L1731" s="7"/>
      <c r="M1731" s="7"/>
      <c r="N1731" s="7"/>
      <c r="O1731" s="7"/>
      <c r="P1731" s="7"/>
      <c r="Q1731" s="7"/>
      <c r="R1731" s="7"/>
      <c r="S1731" s="7"/>
    </row>
    <row r="1732" spans="1:19" x14ac:dyDescent="0.2">
      <c r="A1732" s="11"/>
      <c r="B1732" s="10"/>
      <c r="C1732" s="7"/>
      <c r="D1732" s="7"/>
      <c r="E1732" s="7"/>
      <c r="F1732" s="7"/>
      <c r="G1732" s="7"/>
      <c r="H1732" s="7"/>
      <c r="I1732" s="9"/>
      <c r="J1732" s="9"/>
      <c r="K1732" s="7"/>
      <c r="L1732" s="7"/>
      <c r="M1732" s="7"/>
      <c r="N1732" s="7"/>
      <c r="O1732" s="7"/>
      <c r="P1732" s="7"/>
      <c r="Q1732" s="7"/>
      <c r="R1732" s="7"/>
      <c r="S1732" s="7"/>
    </row>
    <row r="1733" spans="1:19" x14ac:dyDescent="0.2">
      <c r="A1733" s="11"/>
      <c r="B1733" s="10"/>
      <c r="C1733" s="7"/>
      <c r="D1733" s="7"/>
      <c r="E1733" s="7"/>
      <c r="F1733" s="7"/>
      <c r="G1733" s="7"/>
      <c r="H1733" s="7"/>
      <c r="I1733" s="9"/>
      <c r="J1733" s="9"/>
      <c r="K1733" s="7"/>
      <c r="L1733" s="7"/>
      <c r="M1733" s="7"/>
      <c r="N1733" s="7"/>
      <c r="O1733" s="7"/>
      <c r="P1733" s="7"/>
      <c r="Q1733" s="7"/>
      <c r="R1733" s="7"/>
      <c r="S1733" s="7"/>
    </row>
    <row r="1734" spans="1:19" x14ac:dyDescent="0.2">
      <c r="A1734" s="11"/>
      <c r="B1734" s="10"/>
      <c r="C1734" s="7"/>
      <c r="D1734" s="7"/>
      <c r="E1734" s="7"/>
      <c r="F1734" s="7"/>
      <c r="G1734" s="7"/>
      <c r="H1734" s="7"/>
      <c r="I1734" s="9"/>
      <c r="J1734" s="9"/>
      <c r="K1734" s="7"/>
      <c r="L1734" s="7"/>
      <c r="M1734" s="7"/>
      <c r="N1734" s="7"/>
      <c r="O1734" s="7"/>
      <c r="P1734" s="7"/>
      <c r="Q1734" s="7"/>
      <c r="R1734" s="7"/>
      <c r="S1734" s="7"/>
    </row>
    <row r="1735" spans="1:19" x14ac:dyDescent="0.2">
      <c r="A1735" s="11"/>
      <c r="B1735" s="10"/>
      <c r="C1735" s="7"/>
      <c r="D1735" s="7"/>
      <c r="E1735" s="7"/>
      <c r="F1735" s="7"/>
      <c r="G1735" s="7"/>
      <c r="H1735" s="7"/>
      <c r="I1735" s="9"/>
      <c r="J1735" s="9"/>
      <c r="K1735" s="7"/>
      <c r="L1735" s="7"/>
      <c r="M1735" s="7"/>
      <c r="N1735" s="7"/>
      <c r="O1735" s="7"/>
      <c r="P1735" s="7"/>
      <c r="Q1735" s="7"/>
      <c r="R1735" s="7"/>
      <c r="S1735" s="7"/>
    </row>
    <row r="1736" spans="1:19" x14ac:dyDescent="0.2">
      <c r="A1736" s="11"/>
      <c r="B1736" s="10"/>
      <c r="C1736" s="7"/>
      <c r="D1736" s="7"/>
      <c r="E1736" s="7"/>
      <c r="F1736" s="7"/>
      <c r="G1736" s="7"/>
      <c r="H1736" s="7"/>
      <c r="I1736" s="9"/>
      <c r="J1736" s="9"/>
      <c r="K1736" s="7"/>
      <c r="L1736" s="7"/>
      <c r="M1736" s="7"/>
      <c r="N1736" s="7"/>
      <c r="O1736" s="7"/>
      <c r="P1736" s="7"/>
      <c r="Q1736" s="7"/>
      <c r="R1736" s="7"/>
      <c r="S1736" s="7"/>
    </row>
    <row r="1737" spans="1:19" x14ac:dyDescent="0.2">
      <c r="A1737" s="11"/>
      <c r="B1737" s="10"/>
      <c r="C1737" s="7"/>
      <c r="D1737" s="7"/>
      <c r="E1737" s="7"/>
      <c r="F1737" s="7"/>
      <c r="G1737" s="7"/>
      <c r="H1737" s="7"/>
      <c r="I1737" s="9"/>
      <c r="J1737" s="9"/>
      <c r="K1737" s="7"/>
      <c r="L1737" s="7"/>
      <c r="M1737" s="7"/>
      <c r="N1737" s="7"/>
      <c r="O1737" s="7"/>
      <c r="P1737" s="7"/>
      <c r="Q1737" s="7"/>
      <c r="R1737" s="7"/>
      <c r="S1737" s="7"/>
    </row>
    <row r="1738" spans="1:19" x14ac:dyDescent="0.2">
      <c r="A1738" s="11"/>
      <c r="B1738" s="10"/>
      <c r="C1738" s="7"/>
      <c r="D1738" s="7"/>
      <c r="E1738" s="7"/>
      <c r="F1738" s="7"/>
      <c r="G1738" s="7"/>
      <c r="H1738" s="7"/>
      <c r="I1738" s="9"/>
      <c r="J1738" s="9"/>
      <c r="K1738" s="7"/>
      <c r="L1738" s="7"/>
      <c r="M1738" s="7"/>
      <c r="N1738" s="7"/>
      <c r="O1738" s="7"/>
      <c r="P1738" s="7"/>
      <c r="Q1738" s="7"/>
      <c r="R1738" s="7"/>
      <c r="S1738" s="7"/>
    </row>
    <row r="1739" spans="1:19" x14ac:dyDescent="0.2">
      <c r="A1739" s="11"/>
      <c r="B1739" s="10"/>
      <c r="C1739" s="7"/>
      <c r="D1739" s="7"/>
      <c r="E1739" s="7"/>
      <c r="F1739" s="7"/>
      <c r="G1739" s="7"/>
      <c r="H1739" s="7"/>
      <c r="I1739" s="9"/>
      <c r="J1739" s="9"/>
      <c r="K1739" s="7"/>
      <c r="L1739" s="7"/>
      <c r="M1739" s="7"/>
      <c r="N1739" s="7"/>
      <c r="O1739" s="7"/>
      <c r="P1739" s="7"/>
      <c r="Q1739" s="7"/>
      <c r="R1739" s="7"/>
      <c r="S1739" s="7"/>
    </row>
    <row r="1740" spans="1:19" x14ac:dyDescent="0.2">
      <c r="A1740" s="11"/>
      <c r="B1740" s="10"/>
      <c r="C1740" s="7"/>
      <c r="D1740" s="7"/>
      <c r="E1740" s="7"/>
      <c r="F1740" s="7"/>
      <c r="G1740" s="7"/>
      <c r="H1740" s="7"/>
      <c r="I1740" s="9"/>
      <c r="J1740" s="9"/>
      <c r="K1740" s="7"/>
      <c r="L1740" s="7"/>
      <c r="M1740" s="7"/>
      <c r="N1740" s="7"/>
      <c r="O1740" s="7"/>
      <c r="P1740" s="7"/>
      <c r="Q1740" s="7"/>
      <c r="R1740" s="7"/>
      <c r="S1740" s="7"/>
    </row>
    <row r="1741" spans="1:19" x14ac:dyDescent="0.2">
      <c r="A1741" s="11"/>
      <c r="B1741" s="10"/>
      <c r="C1741" s="7"/>
      <c r="D1741" s="7"/>
      <c r="E1741" s="7"/>
      <c r="F1741" s="7"/>
      <c r="G1741" s="7"/>
      <c r="H1741" s="7"/>
      <c r="I1741" s="9"/>
      <c r="J1741" s="9"/>
      <c r="K1741" s="7"/>
      <c r="L1741" s="7"/>
      <c r="M1741" s="7"/>
      <c r="N1741" s="7"/>
      <c r="O1741" s="7"/>
      <c r="P1741" s="7"/>
      <c r="Q1741" s="7"/>
      <c r="R1741" s="7"/>
      <c r="S1741" s="7"/>
    </row>
    <row r="1742" spans="1:19" x14ac:dyDescent="0.2">
      <c r="A1742" s="11"/>
      <c r="B1742" s="10"/>
      <c r="C1742" s="7"/>
      <c r="D1742" s="7"/>
      <c r="E1742" s="7"/>
      <c r="F1742" s="7"/>
      <c r="G1742" s="7"/>
      <c r="H1742" s="7"/>
      <c r="I1742" s="9"/>
      <c r="J1742" s="9"/>
      <c r="K1742" s="7"/>
      <c r="L1742" s="7"/>
      <c r="M1742" s="7"/>
      <c r="N1742" s="7"/>
      <c r="O1742" s="7"/>
      <c r="P1742" s="7"/>
      <c r="Q1742" s="7"/>
      <c r="R1742" s="7"/>
      <c r="S1742" s="7"/>
    </row>
    <row r="1743" spans="1:19" x14ac:dyDescent="0.2">
      <c r="A1743" s="11"/>
      <c r="B1743" s="10"/>
      <c r="C1743" s="7"/>
      <c r="D1743" s="7"/>
      <c r="E1743" s="7"/>
      <c r="F1743" s="7"/>
      <c r="G1743" s="7"/>
      <c r="H1743" s="7"/>
      <c r="I1743" s="9"/>
      <c r="J1743" s="9"/>
      <c r="K1743" s="7"/>
      <c r="L1743" s="7"/>
      <c r="M1743" s="7"/>
      <c r="N1743" s="7"/>
      <c r="O1743" s="7"/>
      <c r="P1743" s="7"/>
      <c r="Q1743" s="7"/>
      <c r="R1743" s="7"/>
      <c r="S1743" s="7"/>
    </row>
    <row r="1744" spans="1:19" x14ac:dyDescent="0.2">
      <c r="A1744" s="11"/>
      <c r="B1744" s="10"/>
      <c r="C1744" s="7"/>
      <c r="D1744" s="7"/>
      <c r="E1744" s="7"/>
      <c r="F1744" s="7"/>
      <c r="G1744" s="7"/>
      <c r="H1744" s="7"/>
      <c r="I1744" s="9"/>
      <c r="J1744" s="9"/>
      <c r="K1744" s="7"/>
      <c r="L1744" s="7"/>
      <c r="M1744" s="7"/>
      <c r="N1744" s="7"/>
      <c r="O1744" s="7"/>
      <c r="P1744" s="7"/>
      <c r="Q1744" s="7"/>
      <c r="R1744" s="7"/>
      <c r="S1744" s="7"/>
    </row>
    <row r="1745" spans="1:19" x14ac:dyDescent="0.2">
      <c r="A1745" s="11"/>
      <c r="B1745" s="10"/>
      <c r="C1745" s="7"/>
      <c r="D1745" s="7"/>
      <c r="E1745" s="7"/>
      <c r="F1745" s="7"/>
      <c r="G1745" s="7"/>
      <c r="H1745" s="7"/>
      <c r="I1745" s="9"/>
      <c r="J1745" s="9"/>
      <c r="K1745" s="7"/>
      <c r="L1745" s="7"/>
      <c r="M1745" s="7"/>
      <c r="N1745" s="7"/>
      <c r="O1745" s="7"/>
      <c r="P1745" s="7"/>
      <c r="Q1745" s="7"/>
      <c r="R1745" s="7"/>
      <c r="S1745" s="7"/>
    </row>
    <row r="1746" spans="1:19" x14ac:dyDescent="0.2">
      <c r="A1746" s="11"/>
      <c r="B1746" s="10"/>
      <c r="C1746" s="7"/>
      <c r="D1746" s="7"/>
      <c r="E1746" s="7"/>
      <c r="F1746" s="7"/>
      <c r="G1746" s="7"/>
      <c r="H1746" s="7"/>
      <c r="I1746" s="9"/>
      <c r="J1746" s="9"/>
      <c r="K1746" s="7"/>
      <c r="L1746" s="7"/>
      <c r="M1746" s="7"/>
      <c r="N1746" s="7"/>
      <c r="O1746" s="7"/>
      <c r="P1746" s="7"/>
      <c r="Q1746" s="7"/>
      <c r="R1746" s="7"/>
      <c r="S1746" s="7"/>
    </row>
    <row r="1747" spans="1:19" x14ac:dyDescent="0.2">
      <c r="A1747" s="11"/>
      <c r="B1747" s="10"/>
      <c r="C1747" s="7"/>
      <c r="D1747" s="7"/>
      <c r="E1747" s="7"/>
      <c r="F1747" s="7"/>
      <c r="G1747" s="7"/>
      <c r="H1747" s="7"/>
      <c r="I1747" s="9"/>
      <c r="J1747" s="9"/>
      <c r="K1747" s="7"/>
      <c r="L1747" s="7"/>
      <c r="M1747" s="7"/>
      <c r="N1747" s="7"/>
      <c r="O1747" s="7"/>
      <c r="P1747" s="7"/>
      <c r="Q1747" s="7"/>
      <c r="R1747" s="7"/>
      <c r="S1747" s="7"/>
    </row>
    <row r="1748" spans="1:19" x14ac:dyDescent="0.2">
      <c r="A1748" s="11"/>
      <c r="B1748" s="10"/>
      <c r="C1748" s="7"/>
      <c r="D1748" s="7"/>
      <c r="E1748" s="7"/>
      <c r="F1748" s="7"/>
      <c r="G1748" s="7"/>
      <c r="H1748" s="7"/>
      <c r="I1748" s="9"/>
      <c r="J1748" s="9"/>
      <c r="K1748" s="7"/>
      <c r="L1748" s="7"/>
      <c r="M1748" s="7"/>
      <c r="N1748" s="7"/>
      <c r="O1748" s="7"/>
      <c r="P1748" s="7"/>
      <c r="Q1748" s="7"/>
      <c r="R1748" s="7"/>
      <c r="S1748" s="7"/>
    </row>
    <row r="1749" spans="1:19" x14ac:dyDescent="0.2">
      <c r="A1749" s="11"/>
      <c r="B1749" s="10"/>
      <c r="C1749" s="7"/>
      <c r="D1749" s="7"/>
      <c r="E1749" s="7"/>
      <c r="F1749" s="7"/>
      <c r="G1749" s="7"/>
      <c r="H1749" s="7"/>
      <c r="I1749" s="9"/>
      <c r="J1749" s="9"/>
      <c r="K1749" s="7"/>
      <c r="L1749" s="7"/>
      <c r="M1749" s="7"/>
      <c r="N1749" s="7"/>
      <c r="O1749" s="7"/>
      <c r="P1749" s="7"/>
      <c r="Q1749" s="7"/>
      <c r="R1749" s="7"/>
      <c r="S1749" s="7"/>
    </row>
    <row r="1750" spans="1:19" x14ac:dyDescent="0.2">
      <c r="A1750" s="11"/>
      <c r="B1750" s="10"/>
      <c r="C1750" s="7"/>
      <c r="D1750" s="7"/>
      <c r="E1750" s="7"/>
      <c r="F1750" s="7"/>
      <c r="G1750" s="7"/>
      <c r="H1750" s="7"/>
      <c r="I1750" s="9"/>
      <c r="J1750" s="9"/>
      <c r="K1750" s="7"/>
      <c r="L1750" s="7"/>
      <c r="M1750" s="7"/>
      <c r="N1750" s="7"/>
      <c r="O1750" s="7"/>
      <c r="P1750" s="7"/>
      <c r="Q1750" s="7"/>
      <c r="R1750" s="7"/>
      <c r="S1750" s="7"/>
    </row>
    <row r="1751" spans="1:19" x14ac:dyDescent="0.2">
      <c r="A1751" s="11"/>
      <c r="B1751" s="10"/>
      <c r="C1751" s="7"/>
      <c r="D1751" s="7"/>
      <c r="E1751" s="7"/>
      <c r="F1751" s="7"/>
      <c r="G1751" s="7"/>
      <c r="H1751" s="7"/>
      <c r="I1751" s="9"/>
      <c r="J1751" s="9"/>
      <c r="K1751" s="7"/>
      <c r="L1751" s="7"/>
      <c r="M1751" s="7"/>
      <c r="N1751" s="7"/>
      <c r="O1751" s="7"/>
      <c r="P1751" s="7"/>
      <c r="Q1751" s="7"/>
      <c r="R1751" s="7"/>
      <c r="S1751" s="7"/>
    </row>
    <row r="1752" spans="1:19" x14ac:dyDescent="0.2">
      <c r="A1752" s="11"/>
      <c r="B1752" s="10"/>
      <c r="C1752" s="7"/>
      <c r="D1752" s="7"/>
      <c r="E1752" s="7"/>
      <c r="F1752" s="7"/>
      <c r="G1752" s="7"/>
      <c r="H1752" s="7"/>
      <c r="I1752" s="9"/>
      <c r="J1752" s="9"/>
      <c r="K1752" s="7"/>
      <c r="L1752" s="7"/>
      <c r="M1752" s="7"/>
      <c r="N1752" s="7"/>
      <c r="O1752" s="7"/>
      <c r="P1752" s="7"/>
      <c r="Q1752" s="7"/>
      <c r="R1752" s="7"/>
      <c r="S1752" s="7"/>
    </row>
    <row r="1753" spans="1:19" x14ac:dyDescent="0.2">
      <c r="A1753" s="11"/>
      <c r="B1753" s="10"/>
      <c r="C1753" s="7"/>
      <c r="D1753" s="7"/>
      <c r="E1753" s="7"/>
      <c r="F1753" s="7"/>
      <c r="G1753" s="7"/>
      <c r="H1753" s="7"/>
      <c r="I1753" s="9"/>
      <c r="J1753" s="9"/>
      <c r="K1753" s="7"/>
      <c r="L1753" s="7"/>
      <c r="M1753" s="7"/>
      <c r="N1753" s="7"/>
      <c r="O1753" s="7"/>
      <c r="P1753" s="7"/>
      <c r="Q1753" s="7"/>
      <c r="R1753" s="7"/>
      <c r="S1753" s="7"/>
    </row>
    <row r="1754" spans="1:19" x14ac:dyDescent="0.2">
      <c r="A1754" s="11"/>
      <c r="B1754" s="10"/>
      <c r="C1754" s="7"/>
      <c r="D1754" s="7"/>
      <c r="E1754" s="7"/>
      <c r="F1754" s="7"/>
      <c r="G1754" s="7"/>
      <c r="H1754" s="7"/>
      <c r="I1754" s="9"/>
      <c r="J1754" s="9"/>
      <c r="K1754" s="7"/>
      <c r="L1754" s="7"/>
      <c r="M1754" s="7"/>
      <c r="N1754" s="7"/>
      <c r="O1754" s="7"/>
      <c r="P1754" s="7"/>
      <c r="Q1754" s="7"/>
      <c r="R1754" s="7"/>
      <c r="S1754" s="7"/>
    </row>
    <row r="1755" spans="1:19" x14ac:dyDescent="0.2">
      <c r="A1755" s="11"/>
      <c r="B1755" s="10"/>
      <c r="C1755" s="7"/>
      <c r="D1755" s="7"/>
      <c r="E1755" s="7"/>
      <c r="F1755" s="7"/>
      <c r="G1755" s="7"/>
      <c r="H1755" s="7"/>
      <c r="I1755" s="9"/>
      <c r="J1755" s="9"/>
      <c r="K1755" s="7"/>
      <c r="L1755" s="7"/>
      <c r="M1755" s="7"/>
      <c r="N1755" s="7"/>
      <c r="O1755" s="7"/>
      <c r="P1755" s="7"/>
      <c r="Q1755" s="7"/>
      <c r="R1755" s="7"/>
      <c r="S1755" s="7"/>
    </row>
    <row r="1756" spans="1:19" x14ac:dyDescent="0.2">
      <c r="A1756" s="11"/>
      <c r="B1756" s="10"/>
      <c r="C1756" s="7"/>
      <c r="D1756" s="7"/>
      <c r="E1756" s="7"/>
      <c r="F1756" s="7"/>
      <c r="G1756" s="7"/>
      <c r="H1756" s="7"/>
      <c r="I1756" s="9"/>
      <c r="J1756" s="9"/>
      <c r="K1756" s="7"/>
      <c r="L1756" s="7"/>
      <c r="M1756" s="7"/>
      <c r="N1756" s="7"/>
      <c r="O1756" s="7"/>
      <c r="P1756" s="7"/>
      <c r="Q1756" s="7"/>
      <c r="R1756" s="7"/>
      <c r="S1756" s="7"/>
    </row>
    <row r="1757" spans="1:19" x14ac:dyDescent="0.2">
      <c r="A1757" s="11"/>
      <c r="B1757" s="10"/>
      <c r="C1757" s="7"/>
      <c r="D1757" s="7"/>
      <c r="E1757" s="7"/>
      <c r="F1757" s="7"/>
      <c r="G1757" s="7"/>
      <c r="H1757" s="7"/>
      <c r="I1757" s="9"/>
      <c r="J1757" s="9"/>
      <c r="K1757" s="7"/>
      <c r="L1757" s="7"/>
      <c r="M1757" s="7"/>
      <c r="N1757" s="7"/>
      <c r="O1757" s="7"/>
      <c r="P1757" s="7"/>
      <c r="Q1757" s="7"/>
      <c r="R1757" s="7"/>
      <c r="S1757" s="7"/>
    </row>
    <row r="1758" spans="1:19" x14ac:dyDescent="0.2">
      <c r="A1758" s="11"/>
      <c r="B1758" s="10"/>
      <c r="C1758" s="7"/>
      <c r="D1758" s="7"/>
      <c r="E1758" s="7"/>
      <c r="F1758" s="7"/>
      <c r="G1758" s="7"/>
      <c r="H1758" s="7"/>
      <c r="I1758" s="9"/>
      <c r="J1758" s="9"/>
      <c r="K1758" s="7"/>
      <c r="L1758" s="7"/>
      <c r="M1758" s="7"/>
      <c r="N1758" s="7"/>
      <c r="O1758" s="7"/>
      <c r="P1758" s="7"/>
      <c r="Q1758" s="7"/>
      <c r="R1758" s="7"/>
      <c r="S1758" s="7"/>
    </row>
    <row r="1759" spans="1:19" x14ac:dyDescent="0.2">
      <c r="A1759" s="11"/>
      <c r="B1759" s="10"/>
      <c r="C1759" s="7"/>
      <c r="D1759" s="7"/>
      <c r="E1759" s="7"/>
      <c r="F1759" s="7"/>
      <c r="G1759" s="7"/>
      <c r="H1759" s="7"/>
      <c r="I1759" s="9"/>
      <c r="J1759" s="9"/>
      <c r="K1759" s="7"/>
      <c r="L1759" s="7"/>
      <c r="M1759" s="7"/>
      <c r="N1759" s="7"/>
      <c r="O1759" s="7"/>
      <c r="P1759" s="7"/>
      <c r="Q1759" s="7"/>
      <c r="R1759" s="7"/>
      <c r="S1759" s="7"/>
    </row>
    <row r="1760" spans="1:19" x14ac:dyDescent="0.2">
      <c r="A1760" s="11"/>
      <c r="B1760" s="10"/>
      <c r="C1760" s="7"/>
      <c r="D1760" s="7"/>
      <c r="E1760" s="7"/>
      <c r="F1760" s="7"/>
      <c r="G1760" s="7"/>
      <c r="H1760" s="7"/>
      <c r="I1760" s="9"/>
      <c r="J1760" s="9"/>
      <c r="K1760" s="7"/>
      <c r="L1760" s="7"/>
      <c r="M1760" s="7"/>
      <c r="N1760" s="7"/>
      <c r="O1760" s="7"/>
      <c r="P1760" s="7"/>
      <c r="Q1760" s="7"/>
      <c r="R1760" s="7"/>
      <c r="S1760" s="7"/>
    </row>
    <row r="1761" spans="1:19" x14ac:dyDescent="0.2">
      <c r="A1761" s="11"/>
      <c r="B1761" s="10"/>
      <c r="C1761" s="7"/>
      <c r="D1761" s="7"/>
      <c r="E1761" s="7"/>
      <c r="F1761" s="7"/>
      <c r="G1761" s="7"/>
      <c r="H1761" s="7"/>
      <c r="I1761" s="9"/>
      <c r="J1761" s="9"/>
      <c r="K1761" s="7"/>
      <c r="L1761" s="7"/>
      <c r="M1761" s="7"/>
      <c r="N1761" s="7"/>
      <c r="O1761" s="7"/>
      <c r="P1761" s="7"/>
      <c r="Q1761" s="7"/>
      <c r="R1761" s="7"/>
      <c r="S1761" s="7"/>
    </row>
    <row r="1762" spans="1:19" x14ac:dyDescent="0.2">
      <c r="A1762" s="11"/>
      <c r="B1762" s="10"/>
      <c r="C1762" s="7"/>
      <c r="D1762" s="7"/>
      <c r="E1762" s="7"/>
      <c r="F1762" s="7"/>
      <c r="G1762" s="7"/>
      <c r="H1762" s="7"/>
      <c r="I1762" s="9"/>
      <c r="J1762" s="9"/>
      <c r="K1762" s="7"/>
      <c r="L1762" s="7"/>
      <c r="M1762" s="7"/>
      <c r="N1762" s="7"/>
      <c r="O1762" s="7"/>
      <c r="P1762" s="7"/>
      <c r="Q1762" s="7"/>
      <c r="R1762" s="7"/>
      <c r="S1762" s="7"/>
    </row>
    <row r="1763" spans="1:19" x14ac:dyDescent="0.2">
      <c r="A1763" s="11"/>
      <c r="B1763" s="10"/>
      <c r="C1763" s="7"/>
      <c r="D1763" s="7"/>
      <c r="E1763" s="7"/>
      <c r="F1763" s="7"/>
      <c r="G1763" s="7"/>
      <c r="H1763" s="7"/>
      <c r="I1763" s="9"/>
      <c r="J1763" s="9"/>
      <c r="K1763" s="7"/>
      <c r="L1763" s="7"/>
      <c r="M1763" s="7"/>
      <c r="N1763" s="7"/>
      <c r="O1763" s="7"/>
      <c r="P1763" s="7"/>
      <c r="Q1763" s="7"/>
      <c r="R1763" s="7"/>
      <c r="S1763" s="7"/>
    </row>
    <row r="1764" spans="1:19" x14ac:dyDescent="0.2">
      <c r="A1764" s="11"/>
      <c r="B1764" s="10"/>
      <c r="C1764" s="7"/>
      <c r="D1764" s="7"/>
      <c r="E1764" s="7"/>
      <c r="F1764" s="7"/>
      <c r="G1764" s="7"/>
      <c r="H1764" s="7"/>
      <c r="I1764" s="9"/>
      <c r="J1764" s="9"/>
      <c r="K1764" s="7"/>
      <c r="L1764" s="7"/>
      <c r="M1764" s="7"/>
      <c r="N1764" s="7"/>
      <c r="O1764" s="7"/>
      <c r="P1764" s="7"/>
      <c r="Q1764" s="7"/>
      <c r="R1764" s="7"/>
      <c r="S1764" s="7"/>
    </row>
    <row r="1765" spans="1:19" x14ac:dyDescent="0.2">
      <c r="A1765" s="11"/>
      <c r="B1765" s="10"/>
      <c r="C1765" s="7"/>
      <c r="D1765" s="7"/>
      <c r="E1765" s="7"/>
      <c r="F1765" s="7"/>
      <c r="G1765" s="7"/>
      <c r="H1765" s="7"/>
      <c r="I1765" s="9"/>
      <c r="J1765" s="9"/>
      <c r="K1765" s="7"/>
      <c r="L1765" s="7"/>
      <c r="M1765" s="7"/>
      <c r="N1765" s="7"/>
      <c r="O1765" s="7"/>
      <c r="P1765" s="7"/>
      <c r="Q1765" s="7"/>
      <c r="R1765" s="7"/>
      <c r="S1765" s="7"/>
    </row>
    <row r="1766" spans="1:19" x14ac:dyDescent="0.2">
      <c r="A1766" s="11"/>
      <c r="B1766" s="10"/>
      <c r="C1766" s="7"/>
      <c r="D1766" s="7"/>
      <c r="E1766" s="7"/>
      <c r="F1766" s="7"/>
      <c r="G1766" s="7"/>
      <c r="H1766" s="7"/>
      <c r="I1766" s="9"/>
      <c r="J1766" s="9"/>
      <c r="K1766" s="7"/>
      <c r="L1766" s="7"/>
      <c r="M1766" s="7"/>
      <c r="N1766" s="7"/>
      <c r="O1766" s="7"/>
      <c r="P1766" s="7"/>
      <c r="Q1766" s="7"/>
      <c r="R1766" s="7"/>
      <c r="S1766" s="7"/>
    </row>
    <row r="1767" spans="1:19" x14ac:dyDescent="0.2">
      <c r="A1767" s="11"/>
      <c r="B1767" s="10"/>
      <c r="C1767" s="7"/>
      <c r="D1767" s="7"/>
      <c r="E1767" s="7"/>
      <c r="F1767" s="7"/>
      <c r="G1767" s="7"/>
      <c r="H1767" s="7"/>
      <c r="I1767" s="9"/>
      <c r="J1767" s="9"/>
      <c r="K1767" s="7"/>
      <c r="L1767" s="7"/>
      <c r="M1767" s="7"/>
      <c r="N1767" s="7"/>
      <c r="O1767" s="7"/>
      <c r="P1767" s="7"/>
      <c r="Q1767" s="7"/>
      <c r="R1767" s="7"/>
      <c r="S1767" s="7"/>
    </row>
    <row r="1768" spans="1:19" x14ac:dyDescent="0.2">
      <c r="A1768" s="11"/>
      <c r="B1768" s="10"/>
      <c r="C1768" s="7"/>
      <c r="D1768" s="7"/>
      <c r="E1768" s="7"/>
      <c r="F1768" s="7"/>
      <c r="G1768" s="7"/>
      <c r="H1768" s="7"/>
      <c r="I1768" s="9"/>
      <c r="J1768" s="9"/>
      <c r="K1768" s="7"/>
      <c r="L1768" s="7"/>
      <c r="M1768" s="7"/>
      <c r="N1768" s="7"/>
      <c r="O1768" s="7"/>
      <c r="P1768" s="7"/>
      <c r="Q1768" s="7"/>
      <c r="R1768" s="7"/>
      <c r="S1768" s="7"/>
    </row>
    <row r="1769" spans="1:19" x14ac:dyDescent="0.2">
      <c r="A1769" s="11"/>
      <c r="B1769" s="10"/>
      <c r="C1769" s="7"/>
      <c r="D1769" s="7"/>
      <c r="E1769" s="7"/>
      <c r="F1769" s="7"/>
      <c r="G1769" s="7"/>
      <c r="H1769" s="7"/>
      <c r="I1769" s="9"/>
      <c r="J1769" s="9"/>
      <c r="K1769" s="7"/>
      <c r="L1769" s="7"/>
      <c r="M1769" s="7"/>
      <c r="N1769" s="7"/>
      <c r="O1769" s="7"/>
      <c r="P1769" s="7"/>
      <c r="Q1769" s="7"/>
      <c r="R1769" s="7"/>
      <c r="S1769" s="7"/>
    </row>
    <row r="1770" spans="1:19" x14ac:dyDescent="0.2">
      <c r="A1770" s="11"/>
      <c r="B1770" s="10"/>
      <c r="C1770" s="7"/>
      <c r="D1770" s="7"/>
      <c r="E1770" s="7"/>
      <c r="F1770" s="7"/>
      <c r="G1770" s="7"/>
      <c r="H1770" s="7"/>
      <c r="I1770" s="9"/>
      <c r="J1770" s="9"/>
      <c r="K1770" s="7"/>
      <c r="L1770" s="7"/>
      <c r="M1770" s="7"/>
      <c r="N1770" s="7"/>
      <c r="O1770" s="7"/>
      <c r="P1770" s="7"/>
      <c r="Q1770" s="7"/>
      <c r="R1770" s="7"/>
      <c r="S1770" s="7"/>
    </row>
    <row r="1771" spans="1:19" x14ac:dyDescent="0.2">
      <c r="A1771" s="11"/>
      <c r="B1771" s="10"/>
      <c r="C1771" s="7"/>
      <c r="D1771" s="7"/>
      <c r="E1771" s="7"/>
      <c r="F1771" s="7"/>
      <c r="G1771" s="7"/>
      <c r="H1771" s="7"/>
      <c r="I1771" s="9"/>
      <c r="J1771" s="9"/>
      <c r="K1771" s="7"/>
      <c r="L1771" s="7"/>
      <c r="M1771" s="7"/>
      <c r="N1771" s="7"/>
      <c r="O1771" s="7"/>
      <c r="P1771" s="7"/>
      <c r="Q1771" s="7"/>
      <c r="R1771" s="7"/>
      <c r="S1771" s="7"/>
    </row>
    <row r="1772" spans="1:19" x14ac:dyDescent="0.2">
      <c r="A1772" s="11"/>
      <c r="B1772" s="10"/>
      <c r="C1772" s="7"/>
      <c r="D1772" s="7"/>
      <c r="E1772" s="7"/>
      <c r="F1772" s="7"/>
      <c r="G1772" s="7"/>
      <c r="H1772" s="7"/>
      <c r="I1772" s="9"/>
      <c r="J1772" s="9"/>
      <c r="K1772" s="7"/>
      <c r="L1772" s="7"/>
      <c r="M1772" s="7"/>
      <c r="N1772" s="7"/>
      <c r="O1772" s="7"/>
      <c r="P1772" s="7"/>
      <c r="Q1772" s="7"/>
      <c r="R1772" s="7"/>
      <c r="S1772" s="7"/>
    </row>
    <row r="1773" spans="1:19" x14ac:dyDescent="0.2">
      <c r="A1773" s="11"/>
      <c r="B1773" s="10"/>
      <c r="C1773" s="7"/>
      <c r="D1773" s="7"/>
      <c r="E1773" s="7"/>
      <c r="F1773" s="7"/>
      <c r="G1773" s="7"/>
      <c r="H1773" s="7"/>
      <c r="I1773" s="9"/>
      <c r="J1773" s="9"/>
      <c r="K1773" s="7"/>
      <c r="L1773" s="7"/>
      <c r="M1773" s="7"/>
      <c r="N1773" s="7"/>
      <c r="O1773" s="7"/>
      <c r="P1773" s="7"/>
      <c r="Q1773" s="7"/>
      <c r="R1773" s="7"/>
      <c r="S1773" s="7"/>
    </row>
    <row r="1774" spans="1:19" x14ac:dyDescent="0.2">
      <c r="A1774" s="11"/>
      <c r="B1774" s="10"/>
      <c r="C1774" s="7"/>
      <c r="D1774" s="7"/>
      <c r="E1774" s="7"/>
      <c r="F1774" s="7"/>
      <c r="G1774" s="7"/>
      <c r="H1774" s="7"/>
      <c r="I1774" s="9"/>
      <c r="J1774" s="9"/>
      <c r="K1774" s="7"/>
      <c r="L1774" s="7"/>
      <c r="M1774" s="7"/>
      <c r="N1774" s="7"/>
      <c r="O1774" s="7"/>
      <c r="P1774" s="7"/>
      <c r="Q1774" s="7"/>
      <c r="R1774" s="7"/>
      <c r="S1774" s="7"/>
    </row>
    <row r="1775" spans="1:19" x14ac:dyDescent="0.2">
      <c r="A1775" s="11"/>
      <c r="B1775" s="10"/>
      <c r="C1775" s="7"/>
      <c r="D1775" s="7"/>
      <c r="E1775" s="7"/>
      <c r="F1775" s="7"/>
      <c r="G1775" s="7"/>
      <c r="H1775" s="7"/>
      <c r="I1775" s="9"/>
      <c r="J1775" s="9"/>
      <c r="K1775" s="7"/>
      <c r="L1775" s="7"/>
      <c r="M1775" s="7"/>
      <c r="N1775" s="7"/>
      <c r="O1775" s="7"/>
      <c r="P1775" s="7"/>
      <c r="Q1775" s="7"/>
      <c r="R1775" s="7"/>
      <c r="S1775" s="7"/>
    </row>
    <row r="1776" spans="1:19" x14ac:dyDescent="0.2">
      <c r="A1776" s="11"/>
      <c r="B1776" s="10"/>
      <c r="C1776" s="7"/>
      <c r="D1776" s="7"/>
      <c r="E1776" s="7"/>
      <c r="F1776" s="7"/>
      <c r="G1776" s="7"/>
      <c r="H1776" s="7"/>
      <c r="I1776" s="9"/>
      <c r="J1776" s="9"/>
      <c r="K1776" s="7"/>
      <c r="L1776" s="7"/>
      <c r="M1776" s="7"/>
      <c r="N1776" s="7"/>
      <c r="O1776" s="7"/>
      <c r="P1776" s="7"/>
      <c r="Q1776" s="7"/>
      <c r="R1776" s="7"/>
      <c r="S1776" s="7"/>
    </row>
    <row r="1777" spans="1:19" x14ac:dyDescent="0.2">
      <c r="A1777" s="11"/>
      <c r="B1777" s="10"/>
      <c r="C1777" s="7"/>
      <c r="D1777" s="7"/>
      <c r="E1777" s="7"/>
      <c r="F1777" s="7"/>
      <c r="G1777" s="7"/>
      <c r="H1777" s="7"/>
      <c r="I1777" s="9"/>
      <c r="J1777" s="9"/>
      <c r="K1777" s="7"/>
      <c r="L1777" s="7"/>
      <c r="M1777" s="7"/>
      <c r="N1777" s="7"/>
      <c r="O1777" s="7"/>
      <c r="P1777" s="7"/>
      <c r="Q1777" s="7"/>
      <c r="R1777" s="7"/>
      <c r="S1777" s="7"/>
    </row>
    <row r="1778" spans="1:19" x14ac:dyDescent="0.2">
      <c r="A1778" s="11"/>
      <c r="B1778" s="10"/>
      <c r="C1778" s="7"/>
      <c r="D1778" s="7"/>
      <c r="E1778" s="7"/>
      <c r="F1778" s="7"/>
      <c r="G1778" s="7"/>
      <c r="H1778" s="7"/>
      <c r="I1778" s="9"/>
      <c r="J1778" s="9"/>
      <c r="K1778" s="7"/>
      <c r="L1778" s="7"/>
      <c r="M1778" s="7"/>
      <c r="N1778" s="7"/>
      <c r="O1778" s="7"/>
      <c r="P1778" s="7"/>
      <c r="Q1778" s="7"/>
      <c r="R1778" s="7"/>
      <c r="S1778" s="7"/>
    </row>
    <row r="1779" spans="1:19" x14ac:dyDescent="0.2">
      <c r="A1779" s="11"/>
      <c r="B1779" s="10"/>
      <c r="C1779" s="7"/>
      <c r="D1779" s="7"/>
      <c r="E1779" s="7"/>
      <c r="F1779" s="7"/>
      <c r="G1779" s="7"/>
      <c r="H1779" s="7"/>
      <c r="I1779" s="9"/>
      <c r="J1779" s="9"/>
      <c r="K1779" s="7"/>
      <c r="L1779" s="7"/>
      <c r="M1779" s="7"/>
      <c r="N1779" s="7"/>
      <c r="O1779" s="7"/>
      <c r="P1779" s="7"/>
      <c r="Q1779" s="7"/>
      <c r="R1779" s="7"/>
      <c r="S1779" s="7"/>
    </row>
    <row r="1780" spans="1:19" x14ac:dyDescent="0.2">
      <c r="A1780" s="11"/>
      <c r="B1780" s="10"/>
      <c r="C1780" s="7"/>
      <c r="D1780" s="7"/>
      <c r="E1780" s="7"/>
      <c r="F1780" s="7"/>
      <c r="G1780" s="7"/>
      <c r="H1780" s="7"/>
      <c r="I1780" s="9"/>
      <c r="J1780" s="9"/>
      <c r="K1780" s="7"/>
      <c r="L1780" s="7"/>
      <c r="M1780" s="7"/>
      <c r="N1780" s="7"/>
      <c r="O1780" s="7"/>
      <c r="P1780" s="7"/>
      <c r="Q1780" s="7"/>
      <c r="R1780" s="7"/>
      <c r="S1780" s="7"/>
    </row>
    <row r="1781" spans="1:19" x14ac:dyDescent="0.2">
      <c r="A1781" s="11"/>
      <c r="B1781" s="10"/>
      <c r="C1781" s="7"/>
      <c r="D1781" s="7"/>
      <c r="E1781" s="7"/>
      <c r="F1781" s="7"/>
      <c r="G1781" s="7"/>
      <c r="H1781" s="7"/>
      <c r="I1781" s="9"/>
      <c r="J1781" s="9"/>
      <c r="K1781" s="7"/>
      <c r="L1781" s="7"/>
      <c r="M1781" s="7"/>
      <c r="N1781" s="7"/>
      <c r="O1781" s="7"/>
      <c r="P1781" s="7"/>
      <c r="Q1781" s="7"/>
      <c r="R1781" s="7"/>
      <c r="S1781" s="7"/>
    </row>
    <row r="1782" spans="1:19" x14ac:dyDescent="0.2">
      <c r="A1782" s="11"/>
      <c r="B1782" s="10"/>
      <c r="C1782" s="7"/>
      <c r="D1782" s="7"/>
      <c r="E1782" s="7"/>
      <c r="F1782" s="7"/>
      <c r="G1782" s="7"/>
      <c r="H1782" s="7"/>
      <c r="I1782" s="9"/>
      <c r="J1782" s="9"/>
      <c r="K1782" s="7"/>
      <c r="L1782" s="7"/>
      <c r="M1782" s="7"/>
      <c r="N1782" s="7"/>
      <c r="O1782" s="7"/>
      <c r="P1782" s="7"/>
      <c r="Q1782" s="7"/>
      <c r="R1782" s="7"/>
      <c r="S1782" s="7"/>
    </row>
    <row r="1783" spans="1:19" x14ac:dyDescent="0.2">
      <c r="A1783" s="11"/>
      <c r="B1783" s="10"/>
      <c r="C1783" s="7"/>
      <c r="D1783" s="7"/>
      <c r="E1783" s="7"/>
      <c r="F1783" s="7"/>
      <c r="G1783" s="7"/>
      <c r="H1783" s="7"/>
      <c r="I1783" s="9"/>
      <c r="J1783" s="9"/>
      <c r="K1783" s="7"/>
      <c r="L1783" s="7"/>
      <c r="M1783" s="7"/>
      <c r="N1783" s="7"/>
      <c r="O1783" s="7"/>
      <c r="P1783" s="7"/>
      <c r="Q1783" s="7"/>
      <c r="R1783" s="7"/>
      <c r="S1783" s="7"/>
    </row>
    <row r="1784" spans="1:19" x14ac:dyDescent="0.2">
      <c r="A1784" s="11"/>
      <c r="B1784" s="10"/>
      <c r="C1784" s="7"/>
      <c r="D1784" s="7"/>
      <c r="E1784" s="7"/>
      <c r="F1784" s="7"/>
      <c r="G1784" s="7"/>
      <c r="H1784" s="7"/>
      <c r="I1784" s="9"/>
      <c r="J1784" s="9"/>
      <c r="K1784" s="7"/>
      <c r="L1784" s="7"/>
      <c r="M1784" s="7"/>
      <c r="N1784" s="7"/>
      <c r="O1784" s="7"/>
      <c r="P1784" s="7"/>
      <c r="Q1784" s="7"/>
      <c r="R1784" s="7"/>
      <c r="S1784" s="7"/>
    </row>
    <row r="1785" spans="1:19" x14ac:dyDescent="0.2">
      <c r="A1785" s="11"/>
      <c r="B1785" s="10"/>
      <c r="C1785" s="7"/>
      <c r="D1785" s="7"/>
      <c r="E1785" s="7"/>
      <c r="F1785" s="7"/>
      <c r="G1785" s="7"/>
      <c r="H1785" s="7"/>
      <c r="I1785" s="9"/>
      <c r="J1785" s="9"/>
      <c r="K1785" s="7"/>
      <c r="L1785" s="7"/>
      <c r="M1785" s="7"/>
      <c r="N1785" s="7"/>
      <c r="O1785" s="7"/>
      <c r="P1785" s="7"/>
      <c r="Q1785" s="7"/>
      <c r="R1785" s="7"/>
      <c r="S1785" s="7"/>
    </row>
    <row r="1786" spans="1:19" x14ac:dyDescent="0.2">
      <c r="A1786" s="11"/>
      <c r="B1786" s="10"/>
      <c r="C1786" s="7"/>
      <c r="D1786" s="7"/>
      <c r="E1786" s="7"/>
      <c r="F1786" s="7"/>
      <c r="G1786" s="7"/>
      <c r="H1786" s="7"/>
      <c r="I1786" s="9"/>
      <c r="J1786" s="9"/>
      <c r="K1786" s="7"/>
      <c r="L1786" s="7"/>
      <c r="M1786" s="7"/>
      <c r="N1786" s="7"/>
      <c r="O1786" s="7"/>
      <c r="P1786" s="7"/>
      <c r="Q1786" s="7"/>
      <c r="R1786" s="7"/>
      <c r="S1786" s="7"/>
    </row>
    <row r="1787" spans="1:19" x14ac:dyDescent="0.2">
      <c r="A1787" s="11"/>
      <c r="B1787" s="10"/>
      <c r="C1787" s="7"/>
      <c r="D1787" s="7"/>
      <c r="E1787" s="7"/>
      <c r="F1787" s="7"/>
      <c r="G1787" s="7"/>
      <c r="H1787" s="7"/>
      <c r="I1787" s="9"/>
      <c r="J1787" s="9"/>
      <c r="K1787" s="7"/>
      <c r="L1787" s="7"/>
      <c r="M1787" s="7"/>
      <c r="N1787" s="7"/>
      <c r="O1787" s="7"/>
      <c r="P1787" s="7"/>
      <c r="Q1787" s="7"/>
      <c r="R1787" s="7"/>
      <c r="S1787" s="7"/>
    </row>
    <row r="1788" spans="1:19" x14ac:dyDescent="0.2">
      <c r="A1788" s="11"/>
      <c r="B1788" s="10"/>
      <c r="C1788" s="7"/>
      <c r="D1788" s="7"/>
      <c r="E1788" s="7"/>
      <c r="F1788" s="7"/>
      <c r="G1788" s="7"/>
      <c r="H1788" s="7"/>
      <c r="I1788" s="9"/>
      <c r="J1788" s="9"/>
      <c r="K1788" s="7"/>
      <c r="L1788" s="7"/>
      <c r="M1788" s="7"/>
      <c r="N1788" s="7"/>
      <c r="O1788" s="7"/>
      <c r="P1788" s="7"/>
      <c r="Q1788" s="7"/>
      <c r="R1788" s="7"/>
      <c r="S1788" s="7"/>
    </row>
    <row r="1789" spans="1:19" x14ac:dyDescent="0.2">
      <c r="A1789" s="11"/>
      <c r="B1789" s="10"/>
      <c r="C1789" s="7"/>
      <c r="D1789" s="7"/>
      <c r="E1789" s="7"/>
      <c r="F1789" s="7"/>
      <c r="G1789" s="7"/>
      <c r="H1789" s="7"/>
      <c r="I1789" s="9"/>
      <c r="J1789" s="9"/>
      <c r="K1789" s="7"/>
      <c r="L1789" s="7"/>
      <c r="M1789" s="7"/>
      <c r="N1789" s="7"/>
      <c r="O1789" s="7"/>
      <c r="P1789" s="7"/>
      <c r="Q1789" s="7"/>
      <c r="R1789" s="7"/>
      <c r="S1789" s="7"/>
    </row>
    <row r="1790" spans="1:19" x14ac:dyDescent="0.2">
      <c r="A1790" s="11"/>
      <c r="B1790" s="10"/>
      <c r="C1790" s="7"/>
      <c r="D1790" s="7"/>
      <c r="E1790" s="7"/>
      <c r="F1790" s="7"/>
      <c r="G1790" s="7"/>
      <c r="H1790" s="7"/>
      <c r="I1790" s="9"/>
      <c r="J1790" s="9"/>
      <c r="K1790" s="7"/>
      <c r="L1790" s="7"/>
      <c r="M1790" s="7"/>
      <c r="N1790" s="7"/>
      <c r="O1790" s="7"/>
      <c r="P1790" s="7"/>
      <c r="Q1790" s="7"/>
      <c r="R1790" s="7"/>
      <c r="S1790" s="7"/>
    </row>
    <row r="1791" spans="1:19" x14ac:dyDescent="0.2">
      <c r="A1791" s="11"/>
      <c r="B1791" s="10"/>
      <c r="C1791" s="7"/>
      <c r="D1791" s="7"/>
      <c r="E1791" s="7"/>
      <c r="F1791" s="7"/>
      <c r="G1791" s="7"/>
      <c r="H1791" s="7"/>
      <c r="I1791" s="9"/>
      <c r="J1791" s="9"/>
      <c r="K1791" s="7"/>
      <c r="L1791" s="7"/>
      <c r="M1791" s="7"/>
      <c r="N1791" s="7"/>
      <c r="O1791" s="7"/>
      <c r="P1791" s="7"/>
      <c r="Q1791" s="7"/>
      <c r="R1791" s="7"/>
      <c r="S1791" s="7"/>
    </row>
    <row r="1792" spans="1:19" x14ac:dyDescent="0.2">
      <c r="A1792" s="11"/>
      <c r="B1792" s="10"/>
      <c r="C1792" s="7"/>
      <c r="D1792" s="7"/>
      <c r="E1792" s="7"/>
      <c r="F1792" s="7"/>
      <c r="G1792" s="7"/>
      <c r="H1792" s="7"/>
      <c r="I1792" s="9"/>
      <c r="J1792" s="9"/>
      <c r="K1792" s="7"/>
      <c r="L1792" s="7"/>
      <c r="M1792" s="7"/>
      <c r="N1792" s="7"/>
      <c r="O1792" s="7"/>
      <c r="P1792" s="7"/>
      <c r="Q1792" s="7"/>
      <c r="R1792" s="7"/>
      <c r="S1792" s="7"/>
    </row>
    <row r="1793" spans="1:19" x14ac:dyDescent="0.2">
      <c r="A1793" s="11"/>
      <c r="B1793" s="10"/>
      <c r="C1793" s="7"/>
      <c r="D1793" s="7"/>
      <c r="E1793" s="7"/>
      <c r="F1793" s="7"/>
      <c r="G1793" s="7"/>
      <c r="H1793" s="7"/>
      <c r="I1793" s="9"/>
      <c r="J1793" s="9"/>
      <c r="K1793" s="7"/>
      <c r="L1793" s="7"/>
      <c r="M1793" s="7"/>
      <c r="N1793" s="7"/>
      <c r="O1793" s="7"/>
      <c r="P1793" s="7"/>
      <c r="Q1793" s="7"/>
      <c r="R1793" s="7"/>
      <c r="S1793" s="7"/>
    </row>
    <row r="1794" spans="1:19" x14ac:dyDescent="0.2">
      <c r="A1794" s="11"/>
      <c r="B1794" s="10"/>
      <c r="C1794" s="7"/>
      <c r="D1794" s="7"/>
      <c r="E1794" s="7"/>
      <c r="F1794" s="7"/>
      <c r="G1794" s="7"/>
      <c r="H1794" s="7"/>
      <c r="I1794" s="9"/>
      <c r="J1794" s="9"/>
      <c r="K1794" s="7"/>
      <c r="L1794" s="7"/>
      <c r="M1794" s="7"/>
      <c r="N1794" s="7"/>
      <c r="O1794" s="7"/>
      <c r="P1794" s="7"/>
      <c r="Q1794" s="7"/>
      <c r="R1794" s="7"/>
      <c r="S1794" s="7"/>
    </row>
    <row r="1795" spans="1:19" x14ac:dyDescent="0.2">
      <c r="A1795" s="11"/>
      <c r="B1795" s="10"/>
      <c r="C1795" s="7"/>
      <c r="D1795" s="7"/>
      <c r="E1795" s="7"/>
      <c r="F1795" s="7"/>
      <c r="G1795" s="7"/>
      <c r="H1795" s="7"/>
      <c r="I1795" s="9"/>
      <c r="J1795" s="9"/>
      <c r="K1795" s="7"/>
      <c r="L1795" s="7"/>
      <c r="M1795" s="7"/>
      <c r="N1795" s="7"/>
      <c r="O1795" s="7"/>
      <c r="P1795" s="7"/>
      <c r="Q1795" s="7"/>
      <c r="R1795" s="7"/>
      <c r="S1795" s="7"/>
    </row>
    <row r="1796" spans="1:19" x14ac:dyDescent="0.2">
      <c r="A1796" s="11"/>
      <c r="B1796" s="10"/>
      <c r="C1796" s="7"/>
      <c r="D1796" s="7"/>
      <c r="E1796" s="7"/>
      <c r="F1796" s="7"/>
      <c r="G1796" s="7"/>
      <c r="H1796" s="7"/>
      <c r="I1796" s="9"/>
      <c r="J1796" s="9"/>
      <c r="K1796" s="7"/>
      <c r="L1796" s="7"/>
      <c r="M1796" s="7"/>
      <c r="N1796" s="7"/>
      <c r="O1796" s="7"/>
      <c r="P1796" s="7"/>
      <c r="Q1796" s="7"/>
      <c r="R1796" s="7"/>
      <c r="S1796" s="7"/>
    </row>
    <row r="1797" spans="1:19" x14ac:dyDescent="0.2">
      <c r="A1797" s="11"/>
      <c r="B1797" s="10"/>
      <c r="C1797" s="7"/>
      <c r="D1797" s="7"/>
      <c r="E1797" s="7"/>
      <c r="F1797" s="7"/>
      <c r="G1797" s="7"/>
      <c r="H1797" s="7"/>
      <c r="I1797" s="9"/>
      <c r="J1797" s="9"/>
      <c r="K1797" s="7"/>
      <c r="L1797" s="7"/>
      <c r="M1797" s="7"/>
      <c r="N1797" s="7"/>
      <c r="O1797" s="7"/>
      <c r="P1797" s="7"/>
      <c r="Q1797" s="7"/>
      <c r="R1797" s="7"/>
      <c r="S1797" s="7"/>
    </row>
    <row r="1798" spans="1:19" x14ac:dyDescent="0.2">
      <c r="A1798" s="11"/>
      <c r="B1798" s="10"/>
      <c r="C1798" s="7"/>
      <c r="D1798" s="7"/>
      <c r="E1798" s="7"/>
      <c r="F1798" s="7"/>
      <c r="G1798" s="7"/>
      <c r="H1798" s="7"/>
      <c r="I1798" s="9"/>
      <c r="J1798" s="9"/>
      <c r="K1798" s="7"/>
      <c r="L1798" s="7"/>
      <c r="M1798" s="7"/>
      <c r="N1798" s="7"/>
      <c r="O1798" s="7"/>
      <c r="P1798" s="7"/>
      <c r="Q1798" s="7"/>
      <c r="R1798" s="7"/>
      <c r="S1798" s="7"/>
    </row>
    <row r="1799" spans="1:19" x14ac:dyDescent="0.2">
      <c r="A1799" s="11"/>
      <c r="B1799" s="10"/>
      <c r="C1799" s="7"/>
      <c r="D1799" s="7"/>
      <c r="E1799" s="7"/>
      <c r="F1799" s="7"/>
      <c r="G1799" s="7"/>
      <c r="H1799" s="7"/>
      <c r="I1799" s="9"/>
      <c r="J1799" s="9"/>
      <c r="K1799" s="7"/>
      <c r="L1799" s="7"/>
      <c r="M1799" s="7"/>
      <c r="N1799" s="7"/>
      <c r="O1799" s="7"/>
      <c r="P1799" s="7"/>
      <c r="Q1799" s="7"/>
      <c r="R1799" s="7"/>
      <c r="S1799" s="7"/>
    </row>
    <row r="1800" spans="1:19" x14ac:dyDescent="0.2">
      <c r="A1800" s="11"/>
      <c r="B1800" s="10"/>
      <c r="C1800" s="7"/>
      <c r="D1800" s="7"/>
      <c r="E1800" s="7"/>
      <c r="F1800" s="7"/>
      <c r="G1800" s="7"/>
      <c r="H1800" s="7"/>
      <c r="I1800" s="9"/>
      <c r="J1800" s="9"/>
      <c r="K1800" s="7"/>
      <c r="L1800" s="7"/>
      <c r="M1800" s="7"/>
      <c r="N1800" s="7"/>
      <c r="O1800" s="7"/>
      <c r="P1800" s="7"/>
      <c r="Q1800" s="7"/>
      <c r="R1800" s="7"/>
      <c r="S1800" s="7"/>
    </row>
    <row r="1801" spans="1:19" x14ac:dyDescent="0.2">
      <c r="A1801" s="11"/>
      <c r="B1801" s="10"/>
      <c r="C1801" s="7"/>
      <c r="D1801" s="7"/>
      <c r="E1801" s="7"/>
      <c r="F1801" s="7"/>
      <c r="G1801" s="7"/>
      <c r="H1801" s="7"/>
      <c r="I1801" s="9"/>
      <c r="J1801" s="9"/>
      <c r="K1801" s="7"/>
      <c r="L1801" s="7"/>
      <c r="M1801" s="7"/>
      <c r="N1801" s="7"/>
      <c r="O1801" s="7"/>
      <c r="P1801" s="7"/>
      <c r="Q1801" s="7"/>
      <c r="R1801" s="7"/>
      <c r="S1801" s="7"/>
    </row>
    <row r="1802" spans="1:19" x14ac:dyDescent="0.2">
      <c r="A1802" s="11"/>
      <c r="B1802" s="10"/>
      <c r="C1802" s="7"/>
      <c r="D1802" s="7"/>
      <c r="E1802" s="7"/>
      <c r="F1802" s="7"/>
      <c r="G1802" s="7"/>
      <c r="H1802" s="7"/>
      <c r="I1802" s="9"/>
      <c r="J1802" s="9"/>
      <c r="K1802" s="7"/>
      <c r="L1802" s="7"/>
      <c r="M1802" s="7"/>
      <c r="N1802" s="7"/>
      <c r="O1802" s="7"/>
      <c r="P1802" s="7"/>
      <c r="Q1802" s="7"/>
      <c r="R1802" s="7"/>
      <c r="S1802" s="7"/>
    </row>
    <row r="1803" spans="1:19" x14ac:dyDescent="0.2">
      <c r="A1803" s="11"/>
      <c r="B1803" s="10"/>
      <c r="C1803" s="7"/>
      <c r="D1803" s="7"/>
      <c r="E1803" s="7"/>
      <c r="F1803" s="7"/>
      <c r="G1803" s="7"/>
      <c r="H1803" s="7"/>
      <c r="I1803" s="9"/>
      <c r="J1803" s="9"/>
      <c r="K1803" s="7"/>
      <c r="L1803" s="7"/>
      <c r="M1803" s="7"/>
      <c r="N1803" s="7"/>
      <c r="O1803" s="7"/>
      <c r="P1803" s="7"/>
      <c r="Q1803" s="7"/>
      <c r="R1803" s="7"/>
      <c r="S1803" s="7"/>
    </row>
    <row r="1804" spans="1:19" x14ac:dyDescent="0.2">
      <c r="A1804" s="11"/>
      <c r="B1804" s="10"/>
      <c r="C1804" s="7"/>
      <c r="D1804" s="7"/>
      <c r="E1804" s="7"/>
      <c r="F1804" s="7"/>
      <c r="G1804" s="7"/>
      <c r="H1804" s="7"/>
      <c r="I1804" s="9"/>
      <c r="J1804" s="9"/>
      <c r="K1804" s="7"/>
      <c r="L1804" s="7"/>
      <c r="M1804" s="7"/>
      <c r="N1804" s="7"/>
      <c r="O1804" s="7"/>
      <c r="P1804" s="7"/>
      <c r="Q1804" s="7"/>
      <c r="R1804" s="7"/>
      <c r="S1804" s="7"/>
    </row>
    <row r="1805" spans="1:19" x14ac:dyDescent="0.2">
      <c r="A1805" s="11"/>
      <c r="B1805" s="10"/>
      <c r="C1805" s="7"/>
      <c r="D1805" s="7"/>
      <c r="E1805" s="7"/>
      <c r="F1805" s="7"/>
      <c r="G1805" s="7"/>
      <c r="H1805" s="7"/>
      <c r="I1805" s="9"/>
      <c r="J1805" s="9"/>
      <c r="K1805" s="7"/>
      <c r="L1805" s="7"/>
      <c r="M1805" s="7"/>
      <c r="N1805" s="7"/>
      <c r="O1805" s="7"/>
      <c r="P1805" s="7"/>
      <c r="Q1805" s="7"/>
      <c r="R1805" s="7"/>
      <c r="S1805" s="7"/>
    </row>
    <row r="1806" spans="1:19" x14ac:dyDescent="0.2">
      <c r="A1806" s="11"/>
      <c r="B1806" s="10"/>
      <c r="C1806" s="7"/>
      <c r="D1806" s="7"/>
      <c r="E1806" s="7"/>
      <c r="F1806" s="7"/>
      <c r="G1806" s="7"/>
      <c r="H1806" s="7"/>
      <c r="I1806" s="9"/>
      <c r="J1806" s="9"/>
      <c r="K1806" s="7"/>
      <c r="L1806" s="7"/>
      <c r="M1806" s="7"/>
      <c r="N1806" s="7"/>
      <c r="O1806" s="7"/>
      <c r="P1806" s="7"/>
      <c r="Q1806" s="7"/>
      <c r="R1806" s="7"/>
      <c r="S1806" s="7"/>
    </row>
    <row r="1807" spans="1:19" x14ac:dyDescent="0.2">
      <c r="A1807" s="11"/>
      <c r="B1807" s="10"/>
      <c r="C1807" s="7"/>
      <c r="D1807" s="7"/>
      <c r="E1807" s="7"/>
      <c r="F1807" s="7"/>
      <c r="G1807" s="7"/>
      <c r="H1807" s="7"/>
      <c r="I1807" s="9"/>
      <c r="J1807" s="9"/>
      <c r="K1807" s="7"/>
      <c r="L1807" s="7"/>
      <c r="M1807" s="7"/>
      <c r="N1807" s="7"/>
      <c r="O1807" s="7"/>
      <c r="P1807" s="7"/>
      <c r="Q1807" s="7"/>
      <c r="R1807" s="7"/>
      <c r="S1807" s="7"/>
    </row>
    <row r="1808" spans="1:19" x14ac:dyDescent="0.2">
      <c r="A1808" s="11"/>
      <c r="B1808" s="10"/>
      <c r="C1808" s="7"/>
      <c r="D1808" s="7"/>
      <c r="E1808" s="7"/>
      <c r="F1808" s="7"/>
      <c r="G1808" s="7"/>
      <c r="H1808" s="7"/>
      <c r="I1808" s="9"/>
      <c r="J1808" s="9"/>
      <c r="K1808" s="7"/>
      <c r="L1808" s="7"/>
      <c r="M1808" s="7"/>
      <c r="N1808" s="7"/>
      <c r="O1808" s="7"/>
      <c r="P1808" s="7"/>
      <c r="Q1808" s="7"/>
      <c r="R1808" s="7"/>
      <c r="S1808" s="7"/>
    </row>
    <row r="1809" spans="1:19" x14ac:dyDescent="0.2">
      <c r="A1809" s="11"/>
      <c r="B1809" s="10"/>
      <c r="C1809" s="7"/>
      <c r="D1809" s="7"/>
      <c r="E1809" s="7"/>
      <c r="F1809" s="7"/>
      <c r="G1809" s="7"/>
      <c r="H1809" s="7"/>
      <c r="I1809" s="9"/>
      <c r="J1809" s="9"/>
      <c r="K1809" s="7"/>
      <c r="L1809" s="7"/>
      <c r="M1809" s="7"/>
      <c r="N1809" s="7"/>
      <c r="O1809" s="7"/>
      <c r="P1809" s="7"/>
      <c r="Q1809" s="7"/>
      <c r="R1809" s="7"/>
      <c r="S1809" s="7"/>
    </row>
    <row r="1810" spans="1:19" x14ac:dyDescent="0.2">
      <c r="A1810" s="11"/>
      <c r="B1810" s="10"/>
      <c r="C1810" s="7"/>
      <c r="D1810" s="7"/>
      <c r="E1810" s="7"/>
      <c r="F1810" s="7"/>
      <c r="G1810" s="7"/>
      <c r="H1810" s="7"/>
      <c r="I1810" s="9"/>
      <c r="J1810" s="9"/>
      <c r="K1810" s="7"/>
      <c r="L1810" s="7"/>
      <c r="M1810" s="7"/>
      <c r="N1810" s="7"/>
      <c r="O1810" s="7"/>
      <c r="P1810" s="7"/>
      <c r="Q1810" s="7"/>
      <c r="R1810" s="7"/>
      <c r="S1810" s="7"/>
    </row>
    <row r="1811" spans="1:19" x14ac:dyDescent="0.2">
      <c r="A1811" s="11"/>
      <c r="B1811" s="10"/>
      <c r="C1811" s="7"/>
      <c r="D1811" s="7"/>
      <c r="E1811" s="7"/>
      <c r="F1811" s="7"/>
      <c r="G1811" s="7"/>
      <c r="H1811" s="7"/>
      <c r="I1811" s="9"/>
      <c r="J1811" s="9"/>
      <c r="K1811" s="7"/>
      <c r="L1811" s="7"/>
      <c r="M1811" s="7"/>
      <c r="N1811" s="7"/>
      <c r="O1811" s="7"/>
      <c r="P1811" s="7"/>
      <c r="Q1811" s="7"/>
      <c r="R1811" s="7"/>
      <c r="S1811" s="7"/>
    </row>
    <row r="1812" spans="1:19" x14ac:dyDescent="0.2">
      <c r="A1812" s="11"/>
      <c r="B1812" s="10"/>
      <c r="C1812" s="7"/>
      <c r="D1812" s="7"/>
      <c r="E1812" s="7"/>
      <c r="F1812" s="7"/>
      <c r="G1812" s="7"/>
      <c r="H1812" s="7"/>
      <c r="I1812" s="9"/>
      <c r="J1812" s="9"/>
      <c r="K1812" s="7"/>
      <c r="L1812" s="7"/>
      <c r="M1812" s="7"/>
      <c r="N1812" s="7"/>
      <c r="O1812" s="7"/>
      <c r="P1812" s="7"/>
      <c r="Q1812" s="7"/>
      <c r="R1812" s="7"/>
      <c r="S1812" s="7"/>
    </row>
    <row r="1813" spans="1:19" x14ac:dyDescent="0.2">
      <c r="A1813" s="11"/>
      <c r="B1813" s="10"/>
      <c r="C1813" s="7"/>
      <c r="D1813" s="7"/>
      <c r="E1813" s="7"/>
      <c r="F1813" s="7"/>
      <c r="G1813" s="7"/>
      <c r="H1813" s="7"/>
      <c r="I1813" s="9"/>
      <c r="J1813" s="9"/>
      <c r="K1813" s="7"/>
      <c r="L1813" s="7"/>
      <c r="M1813" s="7"/>
      <c r="N1813" s="7"/>
      <c r="O1813" s="7"/>
      <c r="P1813" s="7"/>
      <c r="Q1813" s="7"/>
      <c r="R1813" s="7"/>
      <c r="S1813" s="7"/>
    </row>
    <row r="1814" spans="1:19" x14ac:dyDescent="0.2">
      <c r="A1814" s="11"/>
      <c r="B1814" s="10"/>
      <c r="C1814" s="7"/>
      <c r="D1814" s="7"/>
      <c r="E1814" s="7"/>
      <c r="F1814" s="7"/>
      <c r="G1814" s="7"/>
      <c r="H1814" s="7"/>
      <c r="I1814" s="9"/>
      <c r="J1814" s="9"/>
      <c r="K1814" s="7"/>
      <c r="L1814" s="7"/>
      <c r="M1814" s="7"/>
      <c r="N1814" s="7"/>
      <c r="O1814" s="7"/>
      <c r="P1814" s="7"/>
      <c r="Q1814" s="7"/>
      <c r="R1814" s="7"/>
      <c r="S1814" s="7"/>
    </row>
    <row r="1815" spans="1:19" x14ac:dyDescent="0.2">
      <c r="A1815" s="11"/>
      <c r="B1815" s="10"/>
      <c r="C1815" s="7"/>
      <c r="D1815" s="7"/>
      <c r="E1815" s="7"/>
      <c r="F1815" s="7"/>
      <c r="G1815" s="7"/>
      <c r="H1815" s="7"/>
      <c r="I1815" s="9"/>
      <c r="J1815" s="9"/>
      <c r="K1815" s="7"/>
      <c r="L1815" s="7"/>
      <c r="M1815" s="7"/>
      <c r="N1815" s="7"/>
      <c r="O1815" s="7"/>
      <c r="P1815" s="7"/>
      <c r="Q1815" s="7"/>
      <c r="R1815" s="7"/>
      <c r="S1815" s="7"/>
    </row>
    <row r="1816" spans="1:19" x14ac:dyDescent="0.2">
      <c r="A1816" s="11"/>
      <c r="B1816" s="10"/>
      <c r="C1816" s="7"/>
      <c r="D1816" s="7"/>
      <c r="E1816" s="7"/>
      <c r="F1816" s="7"/>
      <c r="G1816" s="7"/>
      <c r="H1816" s="7"/>
      <c r="I1816" s="9"/>
      <c r="J1816" s="9"/>
      <c r="K1816" s="7"/>
      <c r="L1816" s="7"/>
      <c r="M1816" s="7"/>
      <c r="N1816" s="7"/>
      <c r="O1816" s="7"/>
      <c r="P1816" s="7"/>
      <c r="Q1816" s="7"/>
      <c r="R1816" s="7"/>
      <c r="S1816" s="7"/>
    </row>
    <row r="1817" spans="1:19" x14ac:dyDescent="0.2">
      <c r="A1817" s="11"/>
      <c r="B1817" s="10"/>
      <c r="C1817" s="7"/>
      <c r="D1817" s="7"/>
      <c r="E1817" s="7"/>
      <c r="F1817" s="7"/>
      <c r="G1817" s="7"/>
      <c r="H1817" s="7"/>
      <c r="I1817" s="9"/>
      <c r="J1817" s="9"/>
      <c r="K1817" s="7"/>
      <c r="L1817" s="7"/>
      <c r="M1817" s="7"/>
      <c r="N1817" s="7"/>
      <c r="O1817" s="7"/>
      <c r="P1817" s="7"/>
      <c r="Q1817" s="7"/>
      <c r="R1817" s="7"/>
      <c r="S1817" s="7"/>
    </row>
    <row r="1818" spans="1:19" x14ac:dyDescent="0.2">
      <c r="A1818" s="11"/>
      <c r="B1818" s="10"/>
      <c r="C1818" s="7"/>
      <c r="D1818" s="7"/>
      <c r="E1818" s="7"/>
      <c r="F1818" s="7"/>
      <c r="G1818" s="7"/>
      <c r="H1818" s="7"/>
      <c r="I1818" s="9"/>
      <c r="J1818" s="9"/>
      <c r="K1818" s="7"/>
      <c r="L1818" s="7"/>
      <c r="M1818" s="7"/>
      <c r="N1818" s="7"/>
      <c r="O1818" s="7"/>
      <c r="P1818" s="7"/>
      <c r="Q1818" s="7"/>
      <c r="R1818" s="7"/>
      <c r="S1818" s="7"/>
    </row>
    <row r="1819" spans="1:19" x14ac:dyDescent="0.2">
      <c r="A1819" s="11"/>
      <c r="B1819" s="10"/>
      <c r="C1819" s="7"/>
      <c r="D1819" s="7"/>
      <c r="E1819" s="7"/>
      <c r="F1819" s="7"/>
      <c r="G1819" s="7"/>
      <c r="H1819" s="7"/>
      <c r="I1819" s="9"/>
      <c r="J1819" s="9"/>
      <c r="K1819" s="7"/>
      <c r="L1819" s="7"/>
      <c r="M1819" s="7"/>
      <c r="N1819" s="7"/>
      <c r="O1819" s="7"/>
      <c r="P1819" s="7"/>
      <c r="Q1819" s="7"/>
      <c r="R1819" s="7"/>
      <c r="S1819" s="7"/>
    </row>
    <row r="1820" spans="1:19" x14ac:dyDescent="0.2">
      <c r="A1820" s="11"/>
      <c r="B1820" s="10"/>
      <c r="C1820" s="7"/>
      <c r="D1820" s="7"/>
      <c r="E1820" s="7"/>
      <c r="F1820" s="7"/>
      <c r="G1820" s="7"/>
      <c r="H1820" s="7"/>
      <c r="I1820" s="9"/>
      <c r="J1820" s="9"/>
      <c r="K1820" s="7"/>
      <c r="L1820" s="7"/>
      <c r="M1820" s="7"/>
      <c r="N1820" s="7"/>
      <c r="O1820" s="7"/>
      <c r="P1820" s="7"/>
      <c r="Q1820" s="7"/>
      <c r="R1820" s="7"/>
      <c r="S1820" s="7"/>
    </row>
    <row r="1821" spans="1:19" x14ac:dyDescent="0.2">
      <c r="A1821" s="11"/>
      <c r="B1821" s="10"/>
      <c r="C1821" s="7"/>
      <c r="D1821" s="7"/>
      <c r="E1821" s="7"/>
      <c r="F1821" s="7"/>
      <c r="G1821" s="7"/>
      <c r="H1821" s="7"/>
      <c r="I1821" s="9"/>
      <c r="J1821" s="9"/>
      <c r="K1821" s="7"/>
      <c r="L1821" s="7"/>
      <c r="M1821" s="7"/>
      <c r="N1821" s="7"/>
      <c r="O1821" s="7"/>
      <c r="P1821" s="7"/>
      <c r="Q1821" s="7"/>
      <c r="R1821" s="7"/>
      <c r="S1821" s="7"/>
    </row>
    <row r="1822" spans="1:19" x14ac:dyDescent="0.2">
      <c r="A1822" s="11"/>
      <c r="B1822" s="10"/>
      <c r="C1822" s="7"/>
      <c r="D1822" s="7"/>
      <c r="E1822" s="7"/>
      <c r="F1822" s="7"/>
      <c r="G1822" s="7"/>
      <c r="H1822" s="7"/>
      <c r="I1822" s="9"/>
      <c r="J1822" s="9"/>
      <c r="K1822" s="7"/>
      <c r="L1822" s="7"/>
      <c r="M1822" s="7"/>
      <c r="N1822" s="7"/>
      <c r="O1822" s="7"/>
      <c r="P1822" s="7"/>
      <c r="Q1822" s="7"/>
      <c r="R1822" s="7"/>
      <c r="S1822" s="7"/>
    </row>
    <row r="1823" spans="1:19" x14ac:dyDescent="0.2">
      <c r="A1823" s="11"/>
      <c r="B1823" s="10"/>
      <c r="C1823" s="7"/>
      <c r="D1823" s="7"/>
      <c r="E1823" s="7"/>
      <c r="F1823" s="7"/>
      <c r="G1823" s="7"/>
      <c r="H1823" s="7"/>
      <c r="I1823" s="9"/>
      <c r="J1823" s="9"/>
      <c r="K1823" s="7"/>
      <c r="L1823" s="7"/>
      <c r="M1823" s="7"/>
      <c r="N1823" s="7"/>
      <c r="O1823" s="7"/>
      <c r="P1823" s="7"/>
      <c r="Q1823" s="7"/>
      <c r="R1823" s="7"/>
      <c r="S1823" s="7"/>
    </row>
    <row r="1824" spans="1:19" x14ac:dyDescent="0.2">
      <c r="A1824" s="11"/>
      <c r="B1824" s="10"/>
      <c r="C1824" s="7"/>
      <c r="D1824" s="7"/>
      <c r="E1824" s="7"/>
      <c r="F1824" s="7"/>
      <c r="G1824" s="7"/>
      <c r="H1824" s="7"/>
      <c r="I1824" s="9"/>
      <c r="J1824" s="9"/>
      <c r="K1824" s="7"/>
      <c r="L1824" s="7"/>
      <c r="M1824" s="7"/>
      <c r="N1824" s="7"/>
      <c r="O1824" s="7"/>
      <c r="P1824" s="7"/>
      <c r="Q1824" s="7"/>
      <c r="R1824" s="7"/>
      <c r="S1824" s="7"/>
    </row>
    <row r="1825" spans="1:19" x14ac:dyDescent="0.2">
      <c r="A1825" s="11"/>
      <c r="B1825" s="10"/>
      <c r="C1825" s="7"/>
      <c r="D1825" s="7"/>
      <c r="E1825" s="7"/>
      <c r="F1825" s="7"/>
      <c r="G1825" s="7"/>
      <c r="H1825" s="7"/>
      <c r="I1825" s="9"/>
      <c r="J1825" s="9"/>
      <c r="K1825" s="7"/>
      <c r="L1825" s="7"/>
      <c r="M1825" s="7"/>
      <c r="N1825" s="7"/>
      <c r="O1825" s="7"/>
      <c r="P1825" s="7"/>
      <c r="Q1825" s="7"/>
      <c r="R1825" s="7"/>
      <c r="S1825" s="7"/>
    </row>
    <row r="1826" spans="1:19" x14ac:dyDescent="0.2">
      <c r="A1826" s="11"/>
      <c r="B1826" s="10"/>
      <c r="C1826" s="7"/>
      <c r="D1826" s="7"/>
      <c r="E1826" s="7"/>
      <c r="F1826" s="7"/>
      <c r="G1826" s="7"/>
      <c r="H1826" s="7"/>
      <c r="I1826" s="9"/>
      <c r="J1826" s="9"/>
      <c r="K1826" s="7"/>
      <c r="L1826" s="7"/>
      <c r="M1826" s="7"/>
      <c r="N1826" s="7"/>
      <c r="O1826" s="7"/>
      <c r="P1826" s="7"/>
      <c r="Q1826" s="7"/>
      <c r="R1826" s="7"/>
      <c r="S1826" s="7"/>
    </row>
    <row r="1827" spans="1:19" x14ac:dyDescent="0.2">
      <c r="A1827" s="11"/>
      <c r="B1827" s="10"/>
      <c r="C1827" s="7"/>
      <c r="D1827" s="7"/>
      <c r="E1827" s="7"/>
      <c r="F1827" s="7"/>
      <c r="G1827" s="7"/>
      <c r="H1827" s="7"/>
      <c r="I1827" s="9"/>
      <c r="J1827" s="9"/>
      <c r="K1827" s="7"/>
      <c r="L1827" s="7"/>
      <c r="M1827" s="7"/>
      <c r="N1827" s="7"/>
      <c r="O1827" s="7"/>
      <c r="P1827" s="7"/>
      <c r="Q1827" s="7"/>
      <c r="R1827" s="7"/>
      <c r="S1827" s="7"/>
    </row>
    <row r="1828" spans="1:19" x14ac:dyDescent="0.2">
      <c r="A1828" s="11"/>
      <c r="B1828" s="10"/>
      <c r="C1828" s="7"/>
      <c r="D1828" s="7"/>
      <c r="E1828" s="7"/>
      <c r="F1828" s="7"/>
      <c r="G1828" s="7"/>
      <c r="H1828" s="7"/>
      <c r="I1828" s="9"/>
      <c r="J1828" s="9"/>
      <c r="K1828" s="7"/>
      <c r="L1828" s="7"/>
      <c r="M1828" s="7"/>
      <c r="N1828" s="7"/>
      <c r="O1828" s="7"/>
      <c r="P1828" s="7"/>
      <c r="Q1828" s="7"/>
      <c r="R1828" s="7"/>
      <c r="S1828" s="7"/>
    </row>
    <row r="1829" spans="1:19" x14ac:dyDescent="0.2">
      <c r="A1829" s="11"/>
      <c r="B1829" s="10"/>
      <c r="C1829" s="7"/>
      <c r="D1829" s="7"/>
      <c r="E1829" s="7"/>
      <c r="F1829" s="7"/>
      <c r="G1829" s="7"/>
      <c r="H1829" s="7"/>
      <c r="I1829" s="9"/>
      <c r="J1829" s="9"/>
      <c r="K1829" s="7"/>
      <c r="L1829" s="7"/>
      <c r="M1829" s="7"/>
      <c r="N1829" s="7"/>
      <c r="O1829" s="7"/>
      <c r="P1829" s="7"/>
      <c r="Q1829" s="7"/>
      <c r="R1829" s="7"/>
      <c r="S1829" s="7"/>
    </row>
    <row r="1830" spans="1:19" x14ac:dyDescent="0.2">
      <c r="A1830" s="11"/>
      <c r="B1830" s="10"/>
      <c r="C1830" s="7"/>
      <c r="D1830" s="7"/>
      <c r="E1830" s="7"/>
      <c r="F1830" s="7"/>
      <c r="G1830" s="7"/>
      <c r="H1830" s="7"/>
      <c r="I1830" s="9"/>
      <c r="J1830" s="9"/>
      <c r="K1830" s="7"/>
      <c r="L1830" s="7"/>
      <c r="M1830" s="7"/>
      <c r="N1830" s="7"/>
      <c r="O1830" s="7"/>
      <c r="P1830" s="7"/>
      <c r="Q1830" s="7"/>
      <c r="R1830" s="7"/>
      <c r="S1830" s="7"/>
    </row>
    <row r="1831" spans="1:19" x14ac:dyDescent="0.2">
      <c r="A1831" s="11"/>
      <c r="B1831" s="10"/>
      <c r="C1831" s="7"/>
      <c r="D1831" s="7"/>
      <c r="E1831" s="7"/>
      <c r="F1831" s="7"/>
      <c r="G1831" s="7"/>
      <c r="H1831" s="7"/>
      <c r="I1831" s="9"/>
      <c r="J1831" s="9"/>
      <c r="K1831" s="7"/>
      <c r="L1831" s="7"/>
      <c r="M1831" s="7"/>
      <c r="N1831" s="7"/>
      <c r="O1831" s="7"/>
      <c r="P1831" s="7"/>
      <c r="Q1831" s="7"/>
      <c r="R1831" s="7"/>
      <c r="S1831" s="7"/>
    </row>
    <row r="1832" spans="1:19" x14ac:dyDescent="0.2">
      <c r="A1832" s="11"/>
      <c r="B1832" s="10"/>
      <c r="C1832" s="7"/>
      <c r="D1832" s="7"/>
      <c r="E1832" s="7"/>
      <c r="F1832" s="7"/>
      <c r="G1832" s="7"/>
      <c r="H1832" s="7"/>
      <c r="I1832" s="9"/>
      <c r="J1832" s="9"/>
      <c r="K1832" s="7"/>
      <c r="L1832" s="7"/>
      <c r="M1832" s="7"/>
      <c r="N1832" s="7"/>
      <c r="O1832" s="7"/>
      <c r="P1832" s="7"/>
      <c r="Q1832" s="7"/>
      <c r="R1832" s="7"/>
      <c r="S1832" s="7"/>
    </row>
    <row r="1833" spans="1:19" x14ac:dyDescent="0.2">
      <c r="A1833" s="11"/>
      <c r="B1833" s="10"/>
      <c r="C1833" s="7"/>
      <c r="D1833" s="7"/>
      <c r="E1833" s="7"/>
      <c r="F1833" s="7"/>
      <c r="G1833" s="7"/>
      <c r="H1833" s="7"/>
      <c r="I1833" s="9"/>
      <c r="J1833" s="9"/>
      <c r="K1833" s="7"/>
      <c r="L1833" s="7"/>
      <c r="M1833" s="7"/>
      <c r="N1833" s="7"/>
      <c r="O1833" s="7"/>
      <c r="P1833" s="7"/>
      <c r="Q1833" s="7"/>
      <c r="R1833" s="7"/>
      <c r="S1833" s="7"/>
    </row>
    <row r="1834" spans="1:19" x14ac:dyDescent="0.2">
      <c r="A1834" s="11"/>
      <c r="B1834" s="10"/>
      <c r="C1834" s="7"/>
      <c r="D1834" s="7"/>
      <c r="E1834" s="7"/>
      <c r="F1834" s="7"/>
      <c r="G1834" s="7"/>
      <c r="H1834" s="7"/>
      <c r="I1834" s="9"/>
      <c r="J1834" s="9"/>
      <c r="K1834" s="7"/>
      <c r="L1834" s="7"/>
      <c r="M1834" s="7"/>
      <c r="N1834" s="7"/>
      <c r="O1834" s="7"/>
      <c r="P1834" s="7"/>
      <c r="Q1834" s="7"/>
      <c r="R1834" s="7"/>
      <c r="S1834" s="7"/>
    </row>
    <row r="1835" spans="1:19" x14ac:dyDescent="0.2">
      <c r="A1835" s="11"/>
      <c r="B1835" s="10"/>
      <c r="C1835" s="7"/>
      <c r="D1835" s="7"/>
      <c r="E1835" s="7"/>
      <c r="F1835" s="7"/>
      <c r="G1835" s="7"/>
      <c r="H1835" s="7"/>
      <c r="I1835" s="9"/>
      <c r="J1835" s="9"/>
      <c r="K1835" s="7"/>
      <c r="L1835" s="7"/>
      <c r="M1835" s="7"/>
      <c r="N1835" s="7"/>
      <c r="O1835" s="7"/>
      <c r="P1835" s="7"/>
      <c r="Q1835" s="7"/>
      <c r="R1835" s="7"/>
      <c r="S1835" s="7"/>
    </row>
    <row r="1836" spans="1:19" x14ac:dyDescent="0.2">
      <c r="A1836" s="11"/>
      <c r="B1836" s="10"/>
      <c r="C1836" s="7"/>
      <c r="D1836" s="7"/>
      <c r="E1836" s="7"/>
      <c r="F1836" s="7"/>
      <c r="G1836" s="7"/>
      <c r="H1836" s="7"/>
      <c r="I1836" s="9"/>
      <c r="J1836" s="9"/>
      <c r="K1836" s="7"/>
      <c r="L1836" s="7"/>
      <c r="M1836" s="7"/>
      <c r="N1836" s="7"/>
      <c r="O1836" s="7"/>
      <c r="P1836" s="7"/>
      <c r="Q1836" s="7"/>
      <c r="R1836" s="7"/>
      <c r="S1836" s="7"/>
    </row>
    <row r="1837" spans="1:19" x14ac:dyDescent="0.2">
      <c r="A1837" s="11"/>
      <c r="B1837" s="10"/>
      <c r="C1837" s="7"/>
      <c r="D1837" s="7"/>
      <c r="E1837" s="7"/>
      <c r="F1837" s="7"/>
      <c r="G1837" s="7"/>
      <c r="H1837" s="7"/>
      <c r="I1837" s="9"/>
      <c r="J1837" s="9"/>
      <c r="K1837" s="7"/>
      <c r="L1837" s="7"/>
      <c r="M1837" s="7"/>
      <c r="N1837" s="7"/>
      <c r="O1837" s="7"/>
      <c r="P1837" s="7"/>
      <c r="Q1837" s="7"/>
      <c r="R1837" s="7"/>
      <c r="S1837" s="7"/>
    </row>
    <row r="1838" spans="1:19" x14ac:dyDescent="0.2">
      <c r="A1838" s="11"/>
      <c r="B1838" s="10"/>
      <c r="C1838" s="7"/>
      <c r="D1838" s="7"/>
      <c r="E1838" s="7"/>
      <c r="F1838" s="7"/>
      <c r="G1838" s="7"/>
      <c r="H1838" s="7"/>
      <c r="I1838" s="9"/>
      <c r="J1838" s="9"/>
      <c r="K1838" s="7"/>
      <c r="L1838" s="7"/>
      <c r="M1838" s="7"/>
      <c r="N1838" s="7"/>
      <c r="O1838" s="7"/>
      <c r="P1838" s="7"/>
      <c r="Q1838" s="7"/>
      <c r="R1838" s="7"/>
      <c r="S1838" s="7"/>
    </row>
    <row r="1839" spans="1:19" x14ac:dyDescent="0.2">
      <c r="A1839" s="11"/>
      <c r="B1839" s="10"/>
      <c r="C1839" s="7"/>
      <c r="D1839" s="7"/>
      <c r="E1839" s="7"/>
      <c r="F1839" s="7"/>
      <c r="G1839" s="7"/>
      <c r="H1839" s="7"/>
      <c r="I1839" s="9"/>
      <c r="J1839" s="9"/>
      <c r="K1839" s="7"/>
      <c r="L1839" s="7"/>
      <c r="M1839" s="7"/>
      <c r="N1839" s="7"/>
      <c r="O1839" s="7"/>
      <c r="P1839" s="7"/>
      <c r="Q1839" s="7"/>
      <c r="R1839" s="7"/>
      <c r="S1839" s="7"/>
    </row>
    <row r="1840" spans="1:19" x14ac:dyDescent="0.2">
      <c r="A1840" s="11"/>
      <c r="B1840" s="10"/>
      <c r="C1840" s="7"/>
      <c r="D1840" s="7"/>
      <c r="E1840" s="7"/>
      <c r="F1840" s="7"/>
      <c r="G1840" s="7"/>
      <c r="H1840" s="7"/>
      <c r="I1840" s="9"/>
      <c r="J1840" s="9"/>
      <c r="K1840" s="7"/>
      <c r="L1840" s="7"/>
      <c r="M1840" s="7"/>
      <c r="N1840" s="7"/>
      <c r="O1840" s="7"/>
      <c r="P1840" s="7"/>
      <c r="Q1840" s="7"/>
      <c r="R1840" s="7"/>
      <c r="S1840" s="7"/>
    </row>
    <row r="1841" spans="1:19" x14ac:dyDescent="0.2">
      <c r="A1841" s="11"/>
      <c r="B1841" s="10"/>
      <c r="C1841" s="7"/>
      <c r="D1841" s="7"/>
      <c r="E1841" s="7"/>
      <c r="F1841" s="7"/>
      <c r="G1841" s="7"/>
      <c r="H1841" s="7"/>
      <c r="I1841" s="9"/>
      <c r="J1841" s="9"/>
      <c r="K1841" s="7"/>
      <c r="L1841" s="7"/>
      <c r="M1841" s="7"/>
      <c r="N1841" s="7"/>
      <c r="O1841" s="7"/>
      <c r="P1841" s="7"/>
      <c r="Q1841" s="7"/>
      <c r="R1841" s="7"/>
      <c r="S1841" s="7"/>
    </row>
    <row r="1842" spans="1:19" x14ac:dyDescent="0.2">
      <c r="A1842" s="11"/>
      <c r="B1842" s="10"/>
      <c r="C1842" s="7"/>
      <c r="D1842" s="7"/>
      <c r="E1842" s="7"/>
      <c r="F1842" s="7"/>
      <c r="G1842" s="7"/>
      <c r="H1842" s="7"/>
      <c r="I1842" s="9"/>
      <c r="J1842" s="9"/>
      <c r="K1842" s="7"/>
      <c r="L1842" s="7"/>
      <c r="M1842" s="7"/>
      <c r="N1842" s="7"/>
      <c r="O1842" s="7"/>
      <c r="P1842" s="7"/>
      <c r="Q1842" s="7"/>
      <c r="R1842" s="7"/>
      <c r="S1842" s="7"/>
    </row>
    <row r="1843" spans="1:19" x14ac:dyDescent="0.2">
      <c r="A1843" s="11"/>
      <c r="B1843" s="10"/>
      <c r="C1843" s="7"/>
      <c r="D1843" s="7"/>
      <c r="E1843" s="7"/>
      <c r="F1843" s="7"/>
      <c r="G1843" s="7"/>
      <c r="H1843" s="7"/>
      <c r="I1843" s="9"/>
      <c r="J1843" s="9"/>
      <c r="K1843" s="7"/>
      <c r="L1843" s="7"/>
      <c r="M1843" s="7"/>
      <c r="N1843" s="7"/>
      <c r="O1843" s="7"/>
      <c r="P1843" s="7"/>
      <c r="Q1843" s="7"/>
      <c r="R1843" s="7"/>
      <c r="S1843" s="7"/>
    </row>
    <row r="1844" spans="1:19" x14ac:dyDescent="0.2">
      <c r="A1844" s="11"/>
      <c r="B1844" s="10"/>
      <c r="C1844" s="7"/>
      <c r="D1844" s="7"/>
      <c r="E1844" s="7"/>
      <c r="F1844" s="7"/>
      <c r="G1844" s="7"/>
      <c r="H1844" s="7"/>
      <c r="I1844" s="9"/>
      <c r="J1844" s="9"/>
      <c r="K1844" s="7"/>
      <c r="L1844" s="7"/>
      <c r="M1844" s="7"/>
      <c r="N1844" s="7"/>
      <c r="O1844" s="7"/>
      <c r="P1844" s="7"/>
      <c r="Q1844" s="7"/>
      <c r="R1844" s="7"/>
      <c r="S1844" s="7"/>
    </row>
    <row r="1845" spans="1:19" x14ac:dyDescent="0.2">
      <c r="A1845" s="11"/>
      <c r="B1845" s="10"/>
      <c r="C1845" s="7"/>
      <c r="D1845" s="7"/>
      <c r="E1845" s="7"/>
      <c r="F1845" s="7"/>
      <c r="G1845" s="7"/>
      <c r="H1845" s="7"/>
      <c r="I1845" s="9"/>
      <c r="J1845" s="9"/>
      <c r="K1845" s="7"/>
      <c r="L1845" s="7"/>
      <c r="M1845" s="7"/>
      <c r="N1845" s="7"/>
      <c r="O1845" s="7"/>
      <c r="P1845" s="7"/>
      <c r="Q1845" s="7"/>
      <c r="R1845" s="7"/>
      <c r="S1845" s="7"/>
    </row>
    <row r="1846" spans="1:19" x14ac:dyDescent="0.2">
      <c r="A1846" s="11"/>
      <c r="B1846" s="10"/>
      <c r="C1846" s="7"/>
      <c r="D1846" s="7"/>
      <c r="E1846" s="7"/>
      <c r="F1846" s="7"/>
      <c r="G1846" s="7"/>
      <c r="H1846" s="7"/>
      <c r="I1846" s="9"/>
      <c r="J1846" s="9"/>
      <c r="K1846" s="7"/>
      <c r="L1846" s="7"/>
      <c r="M1846" s="7"/>
      <c r="N1846" s="7"/>
      <c r="O1846" s="7"/>
      <c r="P1846" s="7"/>
      <c r="Q1846" s="7"/>
      <c r="R1846" s="7"/>
      <c r="S1846" s="7"/>
    </row>
    <row r="1847" spans="1:19" x14ac:dyDescent="0.2">
      <c r="A1847" s="11"/>
      <c r="B1847" s="10"/>
      <c r="C1847" s="7"/>
      <c r="D1847" s="7"/>
      <c r="E1847" s="7"/>
      <c r="F1847" s="7"/>
      <c r="G1847" s="7"/>
      <c r="H1847" s="7"/>
      <c r="I1847" s="9"/>
      <c r="J1847" s="9"/>
      <c r="K1847" s="7"/>
      <c r="L1847" s="7"/>
      <c r="M1847" s="7"/>
      <c r="N1847" s="7"/>
      <c r="O1847" s="7"/>
      <c r="P1847" s="7"/>
      <c r="Q1847" s="7"/>
      <c r="R1847" s="7"/>
      <c r="S1847" s="7"/>
    </row>
    <row r="1848" spans="1:19" x14ac:dyDescent="0.2">
      <c r="A1848" s="11"/>
      <c r="B1848" s="10"/>
      <c r="C1848" s="7"/>
      <c r="D1848" s="7"/>
      <c r="E1848" s="7"/>
      <c r="F1848" s="7"/>
      <c r="G1848" s="7"/>
      <c r="H1848" s="7"/>
      <c r="I1848" s="9"/>
      <c r="J1848" s="9"/>
      <c r="K1848" s="7"/>
      <c r="L1848" s="7"/>
      <c r="M1848" s="7"/>
      <c r="N1848" s="7"/>
      <c r="O1848" s="7"/>
      <c r="P1848" s="7"/>
      <c r="Q1848" s="7"/>
      <c r="R1848" s="7"/>
      <c r="S1848" s="7"/>
    </row>
    <row r="1849" spans="1:19" x14ac:dyDescent="0.2">
      <c r="A1849" s="11"/>
      <c r="B1849" s="10"/>
      <c r="C1849" s="7"/>
      <c r="D1849" s="7"/>
      <c r="E1849" s="7"/>
      <c r="F1849" s="7"/>
      <c r="G1849" s="7"/>
      <c r="H1849" s="7"/>
      <c r="I1849" s="9"/>
      <c r="J1849" s="9"/>
      <c r="K1849" s="7"/>
      <c r="L1849" s="7"/>
      <c r="M1849" s="7"/>
      <c r="N1849" s="7"/>
      <c r="O1849" s="7"/>
      <c r="P1849" s="7"/>
      <c r="Q1849" s="7"/>
      <c r="R1849" s="7"/>
      <c r="S1849" s="7"/>
    </row>
    <row r="1850" spans="1:19" x14ac:dyDescent="0.2">
      <c r="A1850" s="11"/>
      <c r="B1850" s="10"/>
      <c r="C1850" s="7"/>
      <c r="D1850" s="7"/>
      <c r="E1850" s="7"/>
      <c r="F1850" s="7"/>
      <c r="G1850" s="7"/>
      <c r="H1850" s="7"/>
      <c r="I1850" s="9"/>
      <c r="J1850" s="9"/>
      <c r="K1850" s="7"/>
      <c r="L1850" s="7"/>
      <c r="M1850" s="7"/>
      <c r="N1850" s="7"/>
      <c r="O1850" s="7"/>
      <c r="P1850" s="7"/>
      <c r="Q1850" s="7"/>
      <c r="R1850" s="7"/>
      <c r="S1850" s="7"/>
    </row>
    <row r="1851" spans="1:19" x14ac:dyDescent="0.2">
      <c r="A1851" s="11"/>
      <c r="B1851" s="10"/>
      <c r="C1851" s="7"/>
      <c r="D1851" s="7"/>
      <c r="E1851" s="7"/>
      <c r="F1851" s="7"/>
      <c r="G1851" s="7"/>
      <c r="H1851" s="7"/>
      <c r="I1851" s="9"/>
      <c r="J1851" s="9"/>
      <c r="K1851" s="7"/>
      <c r="L1851" s="7"/>
      <c r="M1851" s="7"/>
      <c r="N1851" s="7"/>
      <c r="O1851" s="7"/>
      <c r="P1851" s="7"/>
      <c r="Q1851" s="7"/>
      <c r="R1851" s="7"/>
      <c r="S1851" s="7"/>
    </row>
    <row r="1852" spans="1:19" x14ac:dyDescent="0.2">
      <c r="A1852" s="11"/>
      <c r="B1852" s="10"/>
      <c r="C1852" s="7"/>
      <c r="D1852" s="7"/>
      <c r="E1852" s="7"/>
      <c r="F1852" s="7"/>
      <c r="G1852" s="7"/>
      <c r="H1852" s="7"/>
      <c r="I1852" s="9"/>
      <c r="J1852" s="9"/>
      <c r="K1852" s="7"/>
      <c r="L1852" s="7"/>
      <c r="M1852" s="7"/>
      <c r="N1852" s="7"/>
      <c r="O1852" s="7"/>
      <c r="P1852" s="7"/>
      <c r="Q1852" s="7"/>
      <c r="R1852" s="7"/>
      <c r="S1852" s="7"/>
    </row>
    <row r="1853" spans="1:19" x14ac:dyDescent="0.2">
      <c r="A1853" s="11"/>
      <c r="B1853" s="10"/>
      <c r="C1853" s="7"/>
      <c r="D1853" s="7"/>
      <c r="E1853" s="7"/>
      <c r="F1853" s="7"/>
      <c r="G1853" s="7"/>
      <c r="H1853" s="7"/>
      <c r="I1853" s="9"/>
      <c r="J1853" s="9"/>
      <c r="K1853" s="7"/>
      <c r="L1853" s="7"/>
      <c r="M1853" s="7"/>
      <c r="N1853" s="7"/>
      <c r="O1853" s="7"/>
      <c r="P1853" s="7"/>
      <c r="Q1853" s="7"/>
      <c r="R1853" s="7"/>
      <c r="S1853" s="7"/>
    </row>
    <row r="1854" spans="1:19" x14ac:dyDescent="0.2">
      <c r="A1854" s="11"/>
      <c r="B1854" s="10"/>
      <c r="C1854" s="7"/>
      <c r="D1854" s="7"/>
      <c r="E1854" s="7"/>
      <c r="F1854" s="7"/>
      <c r="G1854" s="7"/>
      <c r="H1854" s="7"/>
      <c r="I1854" s="9"/>
      <c r="J1854" s="9"/>
      <c r="K1854" s="7"/>
      <c r="L1854" s="7"/>
      <c r="M1854" s="7"/>
      <c r="N1854" s="7"/>
      <c r="O1854" s="7"/>
      <c r="P1854" s="7"/>
      <c r="Q1854" s="7"/>
      <c r="R1854" s="7"/>
      <c r="S1854" s="7"/>
    </row>
    <row r="1855" spans="1:19" x14ac:dyDescent="0.2">
      <c r="A1855" s="11"/>
      <c r="B1855" s="10"/>
      <c r="C1855" s="7"/>
      <c r="D1855" s="7"/>
      <c r="E1855" s="7"/>
      <c r="F1855" s="7"/>
      <c r="G1855" s="7"/>
      <c r="H1855" s="7"/>
      <c r="I1855" s="9"/>
      <c r="J1855" s="9"/>
      <c r="K1855" s="7"/>
      <c r="L1855" s="7"/>
      <c r="M1855" s="7"/>
      <c r="N1855" s="7"/>
      <c r="O1855" s="7"/>
      <c r="P1855" s="7"/>
      <c r="Q1855" s="7"/>
      <c r="R1855" s="7"/>
      <c r="S1855" s="7"/>
    </row>
    <row r="1856" spans="1:19" x14ac:dyDescent="0.2">
      <c r="A1856" s="11"/>
      <c r="B1856" s="10"/>
      <c r="C1856" s="7"/>
      <c r="D1856" s="7"/>
      <c r="E1856" s="7"/>
      <c r="F1856" s="7"/>
      <c r="G1856" s="7"/>
      <c r="H1856" s="7"/>
      <c r="I1856" s="9"/>
      <c r="J1856" s="9"/>
      <c r="K1856" s="7"/>
      <c r="L1856" s="7"/>
      <c r="M1856" s="7"/>
      <c r="N1856" s="7"/>
      <c r="O1856" s="7"/>
      <c r="P1856" s="7"/>
      <c r="Q1856" s="7"/>
      <c r="R1856" s="7"/>
      <c r="S1856" s="7"/>
    </row>
    <row r="1857" spans="1:19" x14ac:dyDescent="0.2">
      <c r="A1857" s="11"/>
      <c r="B1857" s="10"/>
      <c r="C1857" s="7"/>
      <c r="D1857" s="7"/>
      <c r="E1857" s="7"/>
      <c r="F1857" s="7"/>
      <c r="G1857" s="7"/>
      <c r="H1857" s="7"/>
      <c r="I1857" s="9"/>
      <c r="J1857" s="9"/>
      <c r="K1857" s="7"/>
      <c r="L1857" s="7"/>
      <c r="M1857" s="7"/>
      <c r="N1857" s="7"/>
      <c r="O1857" s="7"/>
      <c r="P1857" s="7"/>
      <c r="Q1857" s="7"/>
      <c r="R1857" s="7"/>
      <c r="S1857" s="7"/>
    </row>
    <row r="1858" spans="1:19" x14ac:dyDescent="0.2">
      <c r="A1858" s="11"/>
      <c r="B1858" s="10"/>
      <c r="C1858" s="7"/>
      <c r="D1858" s="7"/>
      <c r="E1858" s="7"/>
      <c r="F1858" s="7"/>
      <c r="G1858" s="7"/>
      <c r="H1858" s="7"/>
      <c r="I1858" s="9"/>
      <c r="J1858" s="9"/>
      <c r="K1858" s="7"/>
      <c r="L1858" s="7"/>
      <c r="M1858" s="7"/>
      <c r="N1858" s="7"/>
      <c r="O1858" s="7"/>
      <c r="P1858" s="7"/>
      <c r="Q1858" s="7"/>
      <c r="R1858" s="7"/>
      <c r="S1858" s="7"/>
    </row>
    <row r="1859" spans="1:19" x14ac:dyDescent="0.2">
      <c r="A1859" s="11"/>
      <c r="B1859" s="10"/>
      <c r="C1859" s="7"/>
      <c r="D1859" s="7"/>
      <c r="E1859" s="7"/>
      <c r="F1859" s="7"/>
      <c r="G1859" s="7"/>
      <c r="H1859" s="7"/>
      <c r="I1859" s="9"/>
      <c r="J1859" s="9"/>
      <c r="K1859" s="7"/>
      <c r="L1859" s="7"/>
      <c r="M1859" s="7"/>
      <c r="N1859" s="7"/>
      <c r="O1859" s="7"/>
      <c r="P1859" s="7"/>
      <c r="Q1859" s="7"/>
      <c r="R1859" s="7"/>
      <c r="S1859" s="7"/>
    </row>
    <row r="1860" spans="1:19" x14ac:dyDescent="0.2">
      <c r="A1860" s="11"/>
      <c r="B1860" s="10"/>
      <c r="C1860" s="7"/>
      <c r="D1860" s="7"/>
      <c r="E1860" s="7"/>
      <c r="F1860" s="7"/>
      <c r="G1860" s="7"/>
      <c r="H1860" s="7"/>
      <c r="I1860" s="9"/>
      <c r="J1860" s="9"/>
      <c r="K1860" s="7"/>
      <c r="L1860" s="7"/>
      <c r="M1860" s="7"/>
      <c r="N1860" s="7"/>
      <c r="O1860" s="7"/>
      <c r="P1860" s="7"/>
      <c r="Q1860" s="7"/>
      <c r="R1860" s="7"/>
      <c r="S1860" s="7"/>
    </row>
    <row r="1861" spans="1:19" x14ac:dyDescent="0.2">
      <c r="A1861" s="11"/>
      <c r="B1861" s="10"/>
      <c r="C1861" s="7"/>
      <c r="D1861" s="7"/>
      <c r="E1861" s="7"/>
      <c r="F1861" s="7"/>
      <c r="G1861" s="7"/>
      <c r="H1861" s="7"/>
      <c r="I1861" s="9"/>
      <c r="J1861" s="9"/>
      <c r="K1861" s="7"/>
      <c r="L1861" s="7"/>
      <c r="M1861" s="7"/>
      <c r="N1861" s="7"/>
      <c r="O1861" s="7"/>
      <c r="P1861" s="7"/>
      <c r="Q1861" s="7"/>
      <c r="R1861" s="7"/>
      <c r="S1861" s="7"/>
    </row>
    <row r="1862" spans="1:19" x14ac:dyDescent="0.2">
      <c r="A1862" s="11"/>
      <c r="B1862" s="10"/>
      <c r="C1862" s="7"/>
      <c r="D1862" s="7"/>
      <c r="E1862" s="7"/>
      <c r="F1862" s="7"/>
      <c r="G1862" s="7"/>
      <c r="H1862" s="7"/>
      <c r="I1862" s="9"/>
      <c r="J1862" s="9"/>
      <c r="K1862" s="7"/>
      <c r="L1862" s="7"/>
      <c r="M1862" s="7"/>
      <c r="N1862" s="7"/>
      <c r="O1862" s="7"/>
      <c r="P1862" s="7"/>
      <c r="Q1862" s="7"/>
      <c r="R1862" s="7"/>
      <c r="S1862" s="7"/>
    </row>
    <row r="1863" spans="1:19" x14ac:dyDescent="0.2">
      <c r="A1863" s="11"/>
      <c r="B1863" s="10"/>
      <c r="C1863" s="7"/>
      <c r="D1863" s="7"/>
      <c r="E1863" s="7"/>
      <c r="F1863" s="7"/>
      <c r="G1863" s="7"/>
      <c r="H1863" s="7"/>
      <c r="I1863" s="9"/>
      <c r="J1863" s="9"/>
      <c r="K1863" s="7"/>
      <c r="L1863" s="7"/>
      <c r="M1863" s="7"/>
      <c r="N1863" s="7"/>
      <c r="O1863" s="7"/>
      <c r="P1863" s="7"/>
      <c r="Q1863" s="7"/>
      <c r="R1863" s="7"/>
      <c r="S1863" s="7"/>
    </row>
    <row r="1864" spans="1:19" x14ac:dyDescent="0.2">
      <c r="A1864" s="11"/>
      <c r="B1864" s="10"/>
      <c r="C1864" s="7"/>
      <c r="D1864" s="7"/>
      <c r="E1864" s="7"/>
      <c r="F1864" s="7"/>
      <c r="G1864" s="7"/>
      <c r="H1864" s="7"/>
      <c r="I1864" s="9"/>
      <c r="J1864" s="9"/>
      <c r="K1864" s="7"/>
      <c r="L1864" s="7"/>
      <c r="M1864" s="7"/>
      <c r="N1864" s="7"/>
      <c r="O1864" s="7"/>
      <c r="P1864" s="7"/>
      <c r="Q1864" s="7"/>
      <c r="R1864" s="7"/>
      <c r="S1864" s="7"/>
    </row>
    <row r="1865" spans="1:19" x14ac:dyDescent="0.2">
      <c r="A1865" s="11"/>
      <c r="B1865" s="10"/>
      <c r="C1865" s="7"/>
      <c r="D1865" s="7"/>
      <c r="E1865" s="7"/>
      <c r="F1865" s="7"/>
      <c r="G1865" s="7"/>
      <c r="H1865" s="7"/>
      <c r="I1865" s="9"/>
      <c r="J1865" s="9"/>
      <c r="K1865" s="7"/>
      <c r="L1865" s="7"/>
      <c r="M1865" s="7"/>
      <c r="N1865" s="7"/>
      <c r="O1865" s="7"/>
      <c r="P1865" s="7"/>
      <c r="Q1865" s="7"/>
      <c r="R1865" s="7"/>
      <c r="S1865" s="7"/>
    </row>
    <row r="1866" spans="1:19" x14ac:dyDescent="0.2">
      <c r="A1866" s="11"/>
      <c r="B1866" s="10"/>
      <c r="C1866" s="7"/>
      <c r="D1866" s="7"/>
      <c r="E1866" s="7"/>
      <c r="F1866" s="7"/>
      <c r="G1866" s="7"/>
      <c r="H1866" s="7"/>
      <c r="I1866" s="9"/>
      <c r="J1866" s="9"/>
      <c r="K1866" s="7"/>
      <c r="L1866" s="7"/>
      <c r="M1866" s="7"/>
      <c r="N1866" s="7"/>
      <c r="O1866" s="7"/>
      <c r="P1866" s="7"/>
      <c r="Q1866" s="7"/>
      <c r="R1866" s="7"/>
      <c r="S1866" s="7"/>
    </row>
    <row r="1867" spans="1:19" x14ac:dyDescent="0.2">
      <c r="A1867" s="11"/>
      <c r="B1867" s="10"/>
      <c r="C1867" s="7"/>
      <c r="D1867" s="7"/>
      <c r="E1867" s="7"/>
      <c r="F1867" s="7"/>
      <c r="G1867" s="7"/>
      <c r="H1867" s="7"/>
      <c r="I1867" s="9"/>
      <c r="J1867" s="9"/>
      <c r="K1867" s="7"/>
      <c r="L1867" s="7"/>
      <c r="M1867" s="7"/>
      <c r="N1867" s="7"/>
      <c r="O1867" s="7"/>
      <c r="P1867" s="7"/>
      <c r="Q1867" s="7"/>
      <c r="R1867" s="7"/>
      <c r="S1867" s="7"/>
    </row>
    <row r="1868" spans="1:19" x14ac:dyDescent="0.2">
      <c r="A1868" s="11"/>
      <c r="B1868" s="10"/>
      <c r="C1868" s="7"/>
      <c r="D1868" s="7"/>
      <c r="E1868" s="7"/>
      <c r="F1868" s="7"/>
      <c r="G1868" s="7"/>
      <c r="H1868" s="7"/>
      <c r="I1868" s="9"/>
      <c r="J1868" s="9"/>
      <c r="K1868" s="7"/>
      <c r="L1868" s="7"/>
      <c r="M1868" s="7"/>
      <c r="N1868" s="7"/>
      <c r="O1868" s="7"/>
      <c r="P1868" s="7"/>
      <c r="Q1868" s="7"/>
      <c r="R1868" s="7"/>
      <c r="S1868" s="7"/>
    </row>
    <row r="1869" spans="1:19" x14ac:dyDescent="0.2">
      <c r="A1869" s="11"/>
      <c r="B1869" s="10"/>
      <c r="C1869" s="7"/>
      <c r="D1869" s="7"/>
      <c r="E1869" s="7"/>
      <c r="F1869" s="7"/>
      <c r="G1869" s="7"/>
      <c r="H1869" s="7"/>
      <c r="I1869" s="9"/>
      <c r="J1869" s="9"/>
      <c r="K1869" s="7"/>
      <c r="L1869" s="7"/>
      <c r="M1869" s="7"/>
      <c r="N1869" s="7"/>
      <c r="O1869" s="7"/>
      <c r="P1869" s="7"/>
      <c r="Q1869" s="7"/>
      <c r="R1869" s="7"/>
      <c r="S1869" s="7"/>
    </row>
    <row r="1870" spans="1:19" x14ac:dyDescent="0.2">
      <c r="A1870" s="11"/>
      <c r="B1870" s="10"/>
      <c r="C1870" s="7"/>
      <c r="D1870" s="7"/>
      <c r="E1870" s="7"/>
      <c r="F1870" s="7"/>
      <c r="G1870" s="7"/>
      <c r="H1870" s="7"/>
      <c r="I1870" s="9"/>
      <c r="J1870" s="9"/>
      <c r="K1870" s="7"/>
      <c r="L1870" s="7"/>
      <c r="M1870" s="7"/>
      <c r="N1870" s="7"/>
      <c r="O1870" s="7"/>
      <c r="P1870" s="7"/>
      <c r="Q1870" s="7"/>
      <c r="R1870" s="7"/>
      <c r="S1870" s="7"/>
    </row>
    <row r="1871" spans="1:19" x14ac:dyDescent="0.2">
      <c r="A1871" s="11"/>
      <c r="B1871" s="10"/>
      <c r="C1871" s="7"/>
      <c r="D1871" s="7"/>
      <c r="E1871" s="7"/>
      <c r="F1871" s="7"/>
      <c r="G1871" s="7"/>
      <c r="H1871" s="7"/>
      <c r="I1871" s="9"/>
      <c r="J1871" s="9"/>
      <c r="K1871" s="7"/>
      <c r="L1871" s="7"/>
      <c r="M1871" s="7"/>
      <c r="N1871" s="7"/>
      <c r="O1871" s="7"/>
      <c r="P1871" s="7"/>
      <c r="Q1871" s="7"/>
      <c r="R1871" s="7"/>
      <c r="S1871" s="7"/>
    </row>
    <row r="1872" spans="1:19" x14ac:dyDescent="0.2">
      <c r="A1872" s="11"/>
      <c r="B1872" s="10"/>
      <c r="C1872" s="7"/>
      <c r="D1872" s="7"/>
      <c r="E1872" s="7"/>
      <c r="F1872" s="7"/>
      <c r="G1872" s="7"/>
      <c r="H1872" s="7"/>
      <c r="I1872" s="9"/>
      <c r="J1872" s="9"/>
      <c r="K1872" s="7"/>
      <c r="L1872" s="7"/>
      <c r="M1872" s="7"/>
      <c r="N1872" s="7"/>
      <c r="O1872" s="7"/>
      <c r="P1872" s="7"/>
      <c r="Q1872" s="7"/>
      <c r="R1872" s="7"/>
      <c r="S1872" s="7"/>
    </row>
    <row r="1873" spans="1:19" x14ac:dyDescent="0.2">
      <c r="A1873" s="11"/>
      <c r="B1873" s="10"/>
      <c r="C1873" s="7"/>
      <c r="D1873" s="7"/>
      <c r="E1873" s="7"/>
      <c r="F1873" s="7"/>
      <c r="G1873" s="7"/>
      <c r="H1873" s="7"/>
      <c r="I1873" s="9"/>
      <c r="J1873" s="9"/>
      <c r="K1873" s="7"/>
      <c r="L1873" s="7"/>
      <c r="M1873" s="7"/>
      <c r="N1873" s="7"/>
      <c r="O1873" s="7"/>
      <c r="P1873" s="7"/>
      <c r="Q1873" s="7"/>
      <c r="R1873" s="7"/>
      <c r="S1873" s="7"/>
    </row>
    <row r="1874" spans="1:19" x14ac:dyDescent="0.2">
      <c r="A1874" s="11"/>
      <c r="B1874" s="10"/>
      <c r="C1874" s="7"/>
      <c r="D1874" s="7"/>
      <c r="E1874" s="7"/>
      <c r="F1874" s="7"/>
      <c r="G1874" s="7"/>
      <c r="H1874" s="7"/>
      <c r="I1874" s="9"/>
      <c r="J1874" s="9"/>
      <c r="K1874" s="7"/>
      <c r="L1874" s="7"/>
      <c r="M1874" s="7"/>
      <c r="N1874" s="7"/>
      <c r="O1874" s="7"/>
      <c r="P1874" s="7"/>
      <c r="Q1874" s="7"/>
      <c r="R1874" s="7"/>
      <c r="S1874" s="7"/>
    </row>
    <row r="1875" spans="1:19" x14ac:dyDescent="0.2">
      <c r="A1875" s="11"/>
      <c r="B1875" s="10"/>
      <c r="C1875" s="7"/>
      <c r="D1875" s="7"/>
      <c r="E1875" s="7"/>
      <c r="F1875" s="7"/>
      <c r="G1875" s="7"/>
      <c r="H1875" s="7"/>
      <c r="I1875" s="9"/>
      <c r="J1875" s="9"/>
      <c r="K1875" s="7"/>
      <c r="L1875" s="7"/>
      <c r="M1875" s="7"/>
      <c r="N1875" s="7"/>
      <c r="O1875" s="7"/>
      <c r="P1875" s="7"/>
      <c r="Q1875" s="7"/>
      <c r="R1875" s="7"/>
      <c r="S1875" s="7"/>
    </row>
    <row r="1876" spans="1:19" x14ac:dyDescent="0.2">
      <c r="A1876" s="11"/>
      <c r="B1876" s="10"/>
      <c r="C1876" s="7"/>
      <c r="D1876" s="7"/>
      <c r="E1876" s="7"/>
      <c r="F1876" s="7"/>
      <c r="G1876" s="7"/>
      <c r="H1876" s="7"/>
      <c r="I1876" s="9"/>
      <c r="J1876" s="9"/>
      <c r="K1876" s="7"/>
      <c r="L1876" s="7"/>
      <c r="M1876" s="7"/>
      <c r="N1876" s="7"/>
      <c r="O1876" s="7"/>
      <c r="P1876" s="7"/>
      <c r="Q1876" s="7"/>
      <c r="R1876" s="7"/>
      <c r="S1876" s="7"/>
    </row>
    <row r="1877" spans="1:19" x14ac:dyDescent="0.2">
      <c r="A1877" s="11"/>
      <c r="B1877" s="10"/>
      <c r="C1877" s="7"/>
      <c r="D1877" s="7"/>
      <c r="E1877" s="7"/>
      <c r="F1877" s="7"/>
      <c r="G1877" s="7"/>
      <c r="H1877" s="7"/>
      <c r="I1877" s="9"/>
      <c r="J1877" s="9"/>
      <c r="K1877" s="7"/>
      <c r="L1877" s="7"/>
      <c r="M1877" s="7"/>
      <c r="N1877" s="7"/>
      <c r="O1877" s="7"/>
      <c r="P1877" s="7"/>
      <c r="Q1877" s="7"/>
      <c r="R1877" s="7"/>
      <c r="S1877" s="7"/>
    </row>
    <row r="1878" spans="1:19" x14ac:dyDescent="0.2">
      <c r="A1878" s="11"/>
      <c r="B1878" s="10"/>
      <c r="C1878" s="7"/>
      <c r="D1878" s="7"/>
      <c r="E1878" s="7"/>
      <c r="F1878" s="7"/>
      <c r="G1878" s="7"/>
      <c r="H1878" s="7"/>
      <c r="I1878" s="9"/>
      <c r="J1878" s="9"/>
      <c r="K1878" s="7"/>
      <c r="L1878" s="7"/>
      <c r="M1878" s="7"/>
      <c r="N1878" s="7"/>
      <c r="O1878" s="7"/>
      <c r="P1878" s="7"/>
      <c r="Q1878" s="7"/>
      <c r="R1878" s="7"/>
      <c r="S1878" s="7"/>
    </row>
    <row r="1879" spans="1:19" x14ac:dyDescent="0.2">
      <c r="A1879" s="11"/>
      <c r="B1879" s="10"/>
      <c r="C1879" s="7"/>
      <c r="D1879" s="7"/>
      <c r="E1879" s="7"/>
      <c r="F1879" s="7"/>
      <c r="G1879" s="7"/>
      <c r="H1879" s="7"/>
      <c r="I1879" s="9"/>
      <c r="J1879" s="9"/>
      <c r="K1879" s="7"/>
      <c r="L1879" s="7"/>
      <c r="M1879" s="7"/>
      <c r="N1879" s="7"/>
      <c r="O1879" s="7"/>
      <c r="P1879" s="7"/>
      <c r="Q1879" s="7"/>
      <c r="R1879" s="7"/>
      <c r="S1879" s="7"/>
    </row>
    <row r="1880" spans="1:19" x14ac:dyDescent="0.2">
      <c r="A1880" s="11"/>
      <c r="B1880" s="10"/>
      <c r="C1880" s="7"/>
      <c r="D1880" s="7"/>
      <c r="E1880" s="7"/>
      <c r="F1880" s="7"/>
      <c r="G1880" s="7"/>
      <c r="H1880" s="7"/>
      <c r="I1880" s="9"/>
      <c r="J1880" s="9"/>
      <c r="K1880" s="7"/>
      <c r="L1880" s="7"/>
      <c r="M1880" s="7"/>
      <c r="N1880" s="7"/>
      <c r="O1880" s="7"/>
      <c r="P1880" s="7"/>
      <c r="Q1880" s="7"/>
      <c r="R1880" s="7"/>
      <c r="S1880" s="7"/>
    </row>
    <row r="1881" spans="1:19" x14ac:dyDescent="0.2">
      <c r="A1881" s="11"/>
      <c r="B1881" s="10"/>
      <c r="C1881" s="7"/>
      <c r="D1881" s="7"/>
      <c r="E1881" s="7"/>
      <c r="F1881" s="7"/>
      <c r="G1881" s="7"/>
      <c r="H1881" s="7"/>
      <c r="I1881" s="9"/>
      <c r="J1881" s="9"/>
      <c r="K1881" s="7"/>
      <c r="L1881" s="7"/>
      <c r="M1881" s="7"/>
      <c r="N1881" s="7"/>
      <c r="O1881" s="7"/>
      <c r="P1881" s="7"/>
      <c r="Q1881" s="7"/>
      <c r="R1881" s="7"/>
      <c r="S1881" s="7"/>
    </row>
    <row r="1882" spans="1:19" x14ac:dyDescent="0.2">
      <c r="A1882" s="11"/>
      <c r="B1882" s="10"/>
      <c r="C1882" s="7"/>
      <c r="D1882" s="7"/>
      <c r="E1882" s="7"/>
      <c r="F1882" s="7"/>
      <c r="G1882" s="7"/>
      <c r="H1882" s="7"/>
      <c r="I1882" s="9"/>
      <c r="J1882" s="9"/>
      <c r="K1882" s="7"/>
      <c r="L1882" s="7"/>
      <c r="M1882" s="7"/>
      <c r="N1882" s="7"/>
      <c r="O1882" s="7"/>
      <c r="P1882" s="7"/>
      <c r="Q1882" s="7"/>
      <c r="R1882" s="7"/>
      <c r="S1882" s="7"/>
    </row>
    <row r="1883" spans="1:19" x14ac:dyDescent="0.2">
      <c r="A1883" s="11"/>
      <c r="B1883" s="10"/>
      <c r="C1883" s="7"/>
      <c r="D1883" s="7"/>
      <c r="E1883" s="7"/>
      <c r="F1883" s="7"/>
      <c r="G1883" s="7"/>
      <c r="H1883" s="7"/>
      <c r="I1883" s="9"/>
      <c r="J1883" s="9"/>
      <c r="K1883" s="7"/>
      <c r="L1883" s="7"/>
      <c r="M1883" s="7"/>
      <c r="N1883" s="7"/>
      <c r="O1883" s="7"/>
      <c r="P1883" s="7"/>
      <c r="Q1883" s="7"/>
      <c r="R1883" s="7"/>
      <c r="S1883" s="7"/>
    </row>
    <row r="1884" spans="1:19" x14ac:dyDescent="0.2">
      <c r="A1884" s="11"/>
      <c r="B1884" s="10"/>
      <c r="C1884" s="7"/>
      <c r="D1884" s="7"/>
      <c r="E1884" s="7"/>
      <c r="F1884" s="7"/>
      <c r="G1884" s="7"/>
      <c r="H1884" s="7"/>
      <c r="I1884" s="9"/>
      <c r="J1884" s="9"/>
      <c r="K1884" s="7"/>
      <c r="L1884" s="7"/>
      <c r="M1884" s="7"/>
      <c r="N1884" s="7"/>
      <c r="O1884" s="7"/>
      <c r="P1884" s="7"/>
      <c r="Q1884" s="7"/>
      <c r="R1884" s="7"/>
      <c r="S1884" s="7"/>
    </row>
    <row r="1885" spans="1:19" x14ac:dyDescent="0.2">
      <c r="A1885" s="11"/>
      <c r="B1885" s="10"/>
      <c r="C1885" s="7"/>
      <c r="D1885" s="7"/>
      <c r="E1885" s="7"/>
      <c r="F1885" s="7"/>
      <c r="G1885" s="7"/>
      <c r="H1885" s="7"/>
      <c r="I1885" s="9"/>
      <c r="J1885" s="9"/>
      <c r="K1885" s="7"/>
      <c r="L1885" s="7"/>
      <c r="M1885" s="7"/>
      <c r="N1885" s="7"/>
      <c r="O1885" s="7"/>
      <c r="P1885" s="7"/>
      <c r="Q1885" s="7"/>
      <c r="R1885" s="7"/>
      <c r="S1885" s="7"/>
    </row>
    <row r="1886" spans="1:19" x14ac:dyDescent="0.2">
      <c r="A1886" s="11"/>
      <c r="B1886" s="10"/>
      <c r="C1886" s="7"/>
      <c r="D1886" s="7"/>
      <c r="E1886" s="7"/>
      <c r="F1886" s="7"/>
      <c r="G1886" s="7"/>
      <c r="H1886" s="7"/>
      <c r="I1886" s="9"/>
      <c r="J1886" s="9"/>
      <c r="K1886" s="7"/>
      <c r="L1886" s="7"/>
      <c r="M1886" s="7"/>
      <c r="N1886" s="7"/>
      <c r="O1886" s="7"/>
      <c r="P1886" s="7"/>
      <c r="Q1886" s="7"/>
      <c r="R1886" s="7"/>
      <c r="S1886" s="7"/>
    </row>
    <row r="1887" spans="1:19" x14ac:dyDescent="0.2">
      <c r="A1887" s="11"/>
      <c r="B1887" s="10"/>
      <c r="C1887" s="7"/>
      <c r="D1887" s="7"/>
      <c r="E1887" s="7"/>
      <c r="F1887" s="7"/>
      <c r="G1887" s="7"/>
      <c r="H1887" s="7"/>
      <c r="I1887" s="9"/>
      <c r="J1887" s="9"/>
      <c r="K1887" s="7"/>
      <c r="L1887" s="7"/>
      <c r="M1887" s="7"/>
      <c r="N1887" s="7"/>
      <c r="O1887" s="7"/>
      <c r="P1887" s="7"/>
      <c r="Q1887" s="7"/>
      <c r="R1887" s="7"/>
      <c r="S1887" s="7"/>
    </row>
    <row r="1888" spans="1:19" x14ac:dyDescent="0.2">
      <c r="A1888" s="11"/>
      <c r="B1888" s="10"/>
      <c r="C1888" s="7"/>
      <c r="D1888" s="7"/>
      <c r="E1888" s="7"/>
      <c r="F1888" s="7"/>
      <c r="G1888" s="7"/>
      <c r="H1888" s="7"/>
      <c r="I1888" s="9"/>
      <c r="J1888" s="9"/>
      <c r="K1888" s="7"/>
      <c r="L1888" s="7"/>
      <c r="M1888" s="7"/>
      <c r="N1888" s="7"/>
      <c r="O1888" s="7"/>
      <c r="P1888" s="7"/>
      <c r="Q1888" s="7"/>
      <c r="R1888" s="7"/>
      <c r="S1888" s="7"/>
    </row>
    <row r="1889" spans="1:19" x14ac:dyDescent="0.2">
      <c r="A1889" s="11"/>
      <c r="B1889" s="10"/>
      <c r="C1889" s="7"/>
      <c r="D1889" s="7"/>
      <c r="E1889" s="7"/>
      <c r="F1889" s="7"/>
      <c r="G1889" s="7"/>
      <c r="H1889" s="7"/>
      <c r="I1889" s="9"/>
      <c r="J1889" s="9"/>
      <c r="K1889" s="7"/>
      <c r="L1889" s="7"/>
      <c r="M1889" s="7"/>
      <c r="N1889" s="7"/>
      <c r="O1889" s="7"/>
      <c r="P1889" s="7"/>
      <c r="Q1889" s="7"/>
      <c r="R1889" s="7"/>
      <c r="S1889" s="7"/>
    </row>
    <row r="1890" spans="1:19" x14ac:dyDescent="0.2">
      <c r="A1890" s="11"/>
      <c r="B1890" s="10"/>
      <c r="C1890" s="7"/>
      <c r="D1890" s="7"/>
      <c r="E1890" s="7"/>
      <c r="F1890" s="7"/>
      <c r="G1890" s="7"/>
      <c r="H1890" s="7"/>
      <c r="I1890" s="9"/>
      <c r="J1890" s="9"/>
      <c r="K1890" s="7"/>
      <c r="L1890" s="7"/>
      <c r="M1890" s="7"/>
      <c r="N1890" s="7"/>
      <c r="O1890" s="7"/>
      <c r="P1890" s="7"/>
      <c r="Q1890" s="7"/>
      <c r="R1890" s="7"/>
      <c r="S1890" s="7"/>
    </row>
    <row r="1891" spans="1:19" x14ac:dyDescent="0.2">
      <c r="A1891" s="11"/>
      <c r="B1891" s="10"/>
      <c r="C1891" s="7"/>
      <c r="D1891" s="7"/>
      <c r="E1891" s="7"/>
      <c r="F1891" s="7"/>
      <c r="G1891" s="7"/>
      <c r="H1891" s="7"/>
      <c r="I1891" s="9"/>
      <c r="J1891" s="9"/>
      <c r="K1891" s="7"/>
      <c r="L1891" s="7"/>
      <c r="M1891" s="7"/>
      <c r="N1891" s="7"/>
      <c r="O1891" s="7"/>
      <c r="P1891" s="7"/>
      <c r="Q1891" s="7"/>
      <c r="R1891" s="7"/>
      <c r="S1891" s="7"/>
    </row>
    <row r="1892" spans="1:19" x14ac:dyDescent="0.2">
      <c r="A1892" s="11"/>
      <c r="B1892" s="10"/>
      <c r="C1892" s="7"/>
      <c r="D1892" s="7"/>
      <c r="E1892" s="7"/>
      <c r="F1892" s="7"/>
      <c r="G1892" s="7"/>
      <c r="H1892" s="7"/>
      <c r="I1892" s="9"/>
      <c r="J1892" s="9"/>
      <c r="K1892" s="7"/>
      <c r="L1892" s="7"/>
      <c r="M1892" s="7"/>
      <c r="N1892" s="7"/>
      <c r="O1892" s="7"/>
      <c r="P1892" s="7"/>
      <c r="Q1892" s="7"/>
      <c r="R1892" s="7"/>
      <c r="S1892" s="7"/>
    </row>
    <row r="1893" spans="1:19" x14ac:dyDescent="0.2">
      <c r="A1893" s="11"/>
      <c r="B1893" s="10"/>
      <c r="C1893" s="7"/>
      <c r="D1893" s="7"/>
      <c r="E1893" s="7"/>
      <c r="F1893" s="7"/>
      <c r="G1893" s="7"/>
      <c r="H1893" s="7"/>
      <c r="I1893" s="9"/>
      <c r="J1893" s="9"/>
      <c r="K1893" s="7"/>
      <c r="L1893" s="7"/>
      <c r="M1893" s="7"/>
      <c r="N1893" s="7"/>
      <c r="O1893" s="7"/>
      <c r="P1893" s="7"/>
      <c r="Q1893" s="7"/>
      <c r="R1893" s="7"/>
      <c r="S1893" s="7"/>
    </row>
    <row r="1894" spans="1:19" x14ac:dyDescent="0.2">
      <c r="A1894" s="11"/>
      <c r="B1894" s="10"/>
      <c r="C1894" s="7"/>
      <c r="D1894" s="7"/>
      <c r="E1894" s="7"/>
      <c r="F1894" s="7"/>
      <c r="G1894" s="7"/>
      <c r="H1894" s="7"/>
      <c r="I1894" s="9"/>
      <c r="J1894" s="9"/>
      <c r="K1894" s="7"/>
      <c r="L1894" s="7"/>
      <c r="M1894" s="7"/>
      <c r="N1894" s="7"/>
      <c r="O1894" s="7"/>
      <c r="P1894" s="7"/>
      <c r="Q1894" s="7"/>
      <c r="R1894" s="7"/>
      <c r="S1894" s="7"/>
    </row>
    <row r="1895" spans="1:19" x14ac:dyDescent="0.2">
      <c r="A1895" s="11"/>
      <c r="B1895" s="10"/>
      <c r="C1895" s="7"/>
      <c r="D1895" s="7"/>
      <c r="E1895" s="7"/>
      <c r="F1895" s="7"/>
      <c r="G1895" s="7"/>
      <c r="H1895" s="7"/>
      <c r="I1895" s="9"/>
      <c r="J1895" s="9"/>
      <c r="K1895" s="7"/>
      <c r="L1895" s="7"/>
      <c r="M1895" s="7"/>
      <c r="N1895" s="7"/>
      <c r="O1895" s="7"/>
      <c r="P1895" s="7"/>
      <c r="Q1895" s="7"/>
      <c r="R1895" s="7"/>
      <c r="S1895" s="7"/>
    </row>
    <row r="1896" spans="1:19" x14ac:dyDescent="0.2">
      <c r="A1896" s="11"/>
      <c r="B1896" s="10"/>
      <c r="C1896" s="7"/>
      <c r="D1896" s="7"/>
      <c r="E1896" s="7"/>
      <c r="F1896" s="7"/>
      <c r="G1896" s="7"/>
      <c r="H1896" s="7"/>
      <c r="I1896" s="9"/>
      <c r="J1896" s="9"/>
      <c r="K1896" s="7"/>
      <c r="L1896" s="7"/>
      <c r="M1896" s="7"/>
      <c r="N1896" s="7"/>
      <c r="O1896" s="7"/>
      <c r="P1896" s="7"/>
      <c r="Q1896" s="7"/>
      <c r="R1896" s="7"/>
      <c r="S1896" s="7"/>
    </row>
    <row r="1897" spans="1:19" x14ac:dyDescent="0.2">
      <c r="A1897" s="11"/>
      <c r="B1897" s="10"/>
      <c r="C1897" s="7"/>
      <c r="D1897" s="7"/>
      <c r="E1897" s="7"/>
      <c r="F1897" s="7"/>
      <c r="G1897" s="7"/>
      <c r="H1897" s="7"/>
      <c r="I1897" s="9"/>
      <c r="J1897" s="9"/>
      <c r="K1897" s="7"/>
      <c r="L1897" s="7"/>
      <c r="M1897" s="7"/>
      <c r="N1897" s="7"/>
      <c r="O1897" s="7"/>
      <c r="P1897" s="7"/>
      <c r="Q1897" s="7"/>
      <c r="R1897" s="7"/>
      <c r="S1897" s="7"/>
    </row>
    <row r="1898" spans="1:19" x14ac:dyDescent="0.2">
      <c r="A1898" s="11"/>
      <c r="B1898" s="10"/>
      <c r="C1898" s="7"/>
      <c r="D1898" s="7"/>
      <c r="E1898" s="7"/>
      <c r="F1898" s="7"/>
      <c r="G1898" s="7"/>
      <c r="H1898" s="7"/>
      <c r="I1898" s="9"/>
      <c r="J1898" s="9"/>
      <c r="K1898" s="7"/>
      <c r="L1898" s="7"/>
      <c r="M1898" s="7"/>
      <c r="N1898" s="7"/>
      <c r="O1898" s="7"/>
      <c r="P1898" s="7"/>
      <c r="Q1898" s="7"/>
      <c r="R1898" s="7"/>
      <c r="S1898" s="7"/>
    </row>
    <row r="1899" spans="1:19" x14ac:dyDescent="0.2">
      <c r="A1899" s="11"/>
      <c r="B1899" s="10"/>
      <c r="C1899" s="7"/>
      <c r="D1899" s="7"/>
      <c r="E1899" s="7"/>
      <c r="F1899" s="7"/>
      <c r="G1899" s="7"/>
      <c r="H1899" s="7"/>
      <c r="I1899" s="9"/>
      <c r="J1899" s="9"/>
      <c r="K1899" s="7"/>
      <c r="L1899" s="7"/>
      <c r="M1899" s="7"/>
      <c r="N1899" s="7"/>
      <c r="O1899" s="7"/>
      <c r="P1899" s="7"/>
      <c r="Q1899" s="7"/>
      <c r="R1899" s="7"/>
      <c r="S1899" s="7"/>
    </row>
    <row r="1900" spans="1:19" x14ac:dyDescent="0.2">
      <c r="A1900" s="11"/>
      <c r="B1900" s="10"/>
      <c r="C1900" s="7"/>
      <c r="D1900" s="7"/>
      <c r="E1900" s="7"/>
      <c r="F1900" s="7"/>
      <c r="G1900" s="7"/>
      <c r="H1900" s="7"/>
      <c r="I1900" s="9"/>
      <c r="J1900" s="9"/>
      <c r="K1900" s="7"/>
      <c r="L1900" s="7"/>
      <c r="M1900" s="7"/>
      <c r="N1900" s="7"/>
      <c r="O1900" s="7"/>
      <c r="P1900" s="7"/>
      <c r="Q1900" s="7"/>
      <c r="R1900" s="7"/>
      <c r="S1900" s="7"/>
    </row>
    <row r="1901" spans="1:19" x14ac:dyDescent="0.2">
      <c r="A1901" s="11"/>
      <c r="B1901" s="10"/>
      <c r="C1901" s="7"/>
      <c r="D1901" s="7"/>
      <c r="E1901" s="7"/>
      <c r="F1901" s="7"/>
      <c r="G1901" s="7"/>
      <c r="H1901" s="7"/>
      <c r="I1901" s="9"/>
      <c r="J1901" s="9"/>
      <c r="K1901" s="7"/>
      <c r="L1901" s="7"/>
      <c r="M1901" s="7"/>
      <c r="N1901" s="7"/>
      <c r="O1901" s="7"/>
      <c r="P1901" s="7"/>
      <c r="Q1901" s="7"/>
      <c r="R1901" s="7"/>
      <c r="S1901" s="7"/>
    </row>
    <row r="1902" spans="1:19" x14ac:dyDescent="0.2">
      <c r="A1902" s="11"/>
      <c r="B1902" s="10"/>
      <c r="C1902" s="7"/>
      <c r="D1902" s="7"/>
      <c r="E1902" s="7"/>
      <c r="F1902" s="7"/>
      <c r="G1902" s="7"/>
      <c r="H1902" s="7"/>
      <c r="I1902" s="9"/>
      <c r="J1902" s="9"/>
      <c r="K1902" s="7"/>
      <c r="L1902" s="7"/>
      <c r="M1902" s="7"/>
      <c r="N1902" s="7"/>
      <c r="O1902" s="7"/>
      <c r="P1902" s="7"/>
      <c r="Q1902" s="7"/>
      <c r="R1902" s="7"/>
      <c r="S1902" s="7"/>
    </row>
    <row r="1903" spans="1:19" x14ac:dyDescent="0.2">
      <c r="A1903" s="11"/>
      <c r="B1903" s="10"/>
      <c r="C1903" s="7"/>
      <c r="D1903" s="7"/>
      <c r="E1903" s="7"/>
      <c r="F1903" s="7"/>
      <c r="G1903" s="7"/>
      <c r="H1903" s="7"/>
      <c r="I1903" s="9"/>
      <c r="J1903" s="9"/>
      <c r="K1903" s="7"/>
      <c r="L1903" s="7"/>
      <c r="M1903" s="7"/>
      <c r="N1903" s="7"/>
      <c r="O1903" s="7"/>
      <c r="P1903" s="7"/>
      <c r="Q1903" s="7"/>
      <c r="R1903" s="7"/>
      <c r="S1903" s="7"/>
    </row>
    <row r="1904" spans="1:19" x14ac:dyDescent="0.2">
      <c r="A1904" s="11"/>
      <c r="B1904" s="10"/>
      <c r="C1904" s="7"/>
      <c r="D1904" s="7"/>
      <c r="E1904" s="7"/>
      <c r="F1904" s="7"/>
      <c r="G1904" s="7"/>
      <c r="H1904" s="7"/>
      <c r="I1904" s="9"/>
      <c r="J1904" s="9"/>
      <c r="K1904" s="7"/>
      <c r="L1904" s="7"/>
      <c r="M1904" s="7"/>
      <c r="N1904" s="7"/>
      <c r="O1904" s="7"/>
      <c r="P1904" s="7"/>
      <c r="Q1904" s="7"/>
      <c r="R1904" s="7"/>
      <c r="S1904" s="7"/>
    </row>
    <row r="1905" spans="1:19" x14ac:dyDescent="0.2">
      <c r="A1905" s="11"/>
      <c r="B1905" s="10"/>
      <c r="C1905" s="7"/>
      <c r="D1905" s="7"/>
      <c r="E1905" s="7"/>
      <c r="F1905" s="7"/>
      <c r="G1905" s="7"/>
      <c r="H1905" s="7"/>
      <c r="I1905" s="9"/>
      <c r="J1905" s="9"/>
      <c r="K1905" s="7"/>
      <c r="L1905" s="7"/>
      <c r="M1905" s="7"/>
      <c r="N1905" s="7"/>
      <c r="O1905" s="7"/>
      <c r="P1905" s="7"/>
      <c r="Q1905" s="7"/>
      <c r="R1905" s="7"/>
      <c r="S1905" s="7"/>
    </row>
    <row r="1906" spans="1:19" x14ac:dyDescent="0.2">
      <c r="A1906" s="11"/>
      <c r="B1906" s="10"/>
      <c r="C1906" s="7"/>
      <c r="D1906" s="7"/>
      <c r="E1906" s="7"/>
      <c r="F1906" s="7"/>
      <c r="G1906" s="7"/>
      <c r="H1906" s="7"/>
      <c r="I1906" s="9"/>
      <c r="J1906" s="9"/>
      <c r="K1906" s="7"/>
      <c r="L1906" s="7"/>
      <c r="M1906" s="7"/>
      <c r="N1906" s="7"/>
      <c r="O1906" s="7"/>
      <c r="P1906" s="7"/>
      <c r="Q1906" s="7"/>
      <c r="R1906" s="7"/>
      <c r="S1906" s="7"/>
    </row>
    <row r="1907" spans="1:19" x14ac:dyDescent="0.2">
      <c r="A1907" s="11"/>
      <c r="B1907" s="10"/>
      <c r="C1907" s="7"/>
      <c r="D1907" s="7"/>
      <c r="E1907" s="7"/>
      <c r="F1907" s="7"/>
      <c r="G1907" s="7"/>
      <c r="H1907" s="7"/>
      <c r="I1907" s="9"/>
      <c r="J1907" s="9"/>
      <c r="K1907" s="7"/>
      <c r="L1907" s="7"/>
      <c r="M1907" s="7"/>
      <c r="N1907" s="7"/>
      <c r="O1907" s="7"/>
      <c r="P1907" s="7"/>
      <c r="Q1907" s="7"/>
      <c r="R1907" s="7"/>
      <c r="S1907" s="7"/>
    </row>
    <row r="1908" spans="1:19" x14ac:dyDescent="0.2">
      <c r="A1908" s="11"/>
      <c r="B1908" s="10"/>
      <c r="C1908" s="7"/>
      <c r="D1908" s="7"/>
      <c r="E1908" s="7"/>
      <c r="F1908" s="7"/>
      <c r="G1908" s="7"/>
      <c r="H1908" s="7"/>
      <c r="I1908" s="9"/>
      <c r="J1908" s="9"/>
      <c r="K1908" s="7"/>
      <c r="L1908" s="7"/>
      <c r="M1908" s="7"/>
      <c r="N1908" s="7"/>
      <c r="O1908" s="7"/>
      <c r="P1908" s="7"/>
      <c r="Q1908" s="7"/>
      <c r="R1908" s="7"/>
      <c r="S1908" s="7"/>
    </row>
    <row r="1909" spans="1:19" x14ac:dyDescent="0.2">
      <c r="A1909" s="11"/>
      <c r="B1909" s="10"/>
      <c r="C1909" s="7"/>
      <c r="D1909" s="7"/>
      <c r="E1909" s="7"/>
      <c r="F1909" s="7"/>
      <c r="G1909" s="7"/>
      <c r="H1909" s="7"/>
      <c r="I1909" s="9"/>
      <c r="J1909" s="9"/>
      <c r="K1909" s="7"/>
      <c r="L1909" s="7"/>
      <c r="M1909" s="7"/>
      <c r="N1909" s="7"/>
      <c r="O1909" s="7"/>
      <c r="P1909" s="7"/>
      <c r="Q1909" s="7"/>
      <c r="R1909" s="7"/>
      <c r="S1909" s="7"/>
    </row>
    <row r="1910" spans="1:19" x14ac:dyDescent="0.2">
      <c r="A1910" s="11"/>
      <c r="B1910" s="10"/>
      <c r="C1910" s="7"/>
      <c r="D1910" s="7"/>
      <c r="E1910" s="7"/>
      <c r="F1910" s="7"/>
      <c r="G1910" s="7"/>
      <c r="H1910" s="7"/>
      <c r="I1910" s="9"/>
      <c r="J1910" s="9"/>
      <c r="K1910" s="7"/>
      <c r="L1910" s="7"/>
      <c r="M1910" s="7"/>
      <c r="N1910" s="7"/>
      <c r="O1910" s="7"/>
      <c r="P1910" s="7"/>
      <c r="Q1910" s="7"/>
      <c r="R1910" s="7"/>
      <c r="S1910" s="7"/>
    </row>
    <row r="1911" spans="1:19" x14ac:dyDescent="0.2">
      <c r="A1911" s="11"/>
      <c r="B1911" s="10"/>
      <c r="C1911" s="7"/>
      <c r="D1911" s="7"/>
      <c r="E1911" s="7"/>
      <c r="F1911" s="7"/>
      <c r="G1911" s="7"/>
      <c r="H1911" s="7"/>
      <c r="I1911" s="9"/>
      <c r="J1911" s="9"/>
      <c r="K1911" s="7"/>
      <c r="L1911" s="7"/>
      <c r="M1911" s="7"/>
      <c r="N1911" s="7"/>
      <c r="O1911" s="7"/>
      <c r="P1911" s="7"/>
      <c r="Q1911" s="7"/>
      <c r="R1911" s="7"/>
      <c r="S1911" s="7"/>
    </row>
    <row r="1912" spans="1:19" x14ac:dyDescent="0.2">
      <c r="A1912" s="11"/>
      <c r="B1912" s="10"/>
      <c r="C1912" s="7"/>
      <c r="D1912" s="7"/>
      <c r="E1912" s="7"/>
      <c r="F1912" s="7"/>
      <c r="G1912" s="7"/>
      <c r="H1912" s="7"/>
      <c r="I1912" s="9"/>
      <c r="J1912" s="9"/>
      <c r="K1912" s="7"/>
      <c r="L1912" s="7"/>
      <c r="M1912" s="7"/>
      <c r="N1912" s="7"/>
      <c r="O1912" s="7"/>
      <c r="P1912" s="7"/>
      <c r="Q1912" s="7"/>
      <c r="R1912" s="7"/>
      <c r="S1912" s="7"/>
    </row>
    <row r="1913" spans="1:19" x14ac:dyDescent="0.2">
      <c r="A1913" s="11"/>
      <c r="B1913" s="10"/>
      <c r="C1913" s="7"/>
      <c r="D1913" s="7"/>
      <c r="E1913" s="7"/>
      <c r="F1913" s="7"/>
      <c r="G1913" s="7"/>
      <c r="H1913" s="7"/>
      <c r="I1913" s="9"/>
      <c r="J1913" s="9"/>
      <c r="K1913" s="7"/>
      <c r="L1913" s="7"/>
      <c r="M1913" s="7"/>
      <c r="N1913" s="7"/>
      <c r="O1913" s="7"/>
      <c r="P1913" s="7"/>
      <c r="Q1913" s="7"/>
      <c r="R1913" s="7"/>
      <c r="S1913" s="7"/>
    </row>
    <row r="1914" spans="1:19" x14ac:dyDescent="0.2">
      <c r="A1914" s="11"/>
      <c r="B1914" s="10"/>
      <c r="C1914" s="7"/>
      <c r="D1914" s="7"/>
      <c r="E1914" s="7"/>
      <c r="F1914" s="7"/>
      <c r="G1914" s="7"/>
      <c r="H1914" s="7"/>
      <c r="I1914" s="9"/>
      <c r="J1914" s="9"/>
      <c r="K1914" s="7"/>
      <c r="L1914" s="7"/>
      <c r="M1914" s="7"/>
      <c r="N1914" s="7"/>
      <c r="O1914" s="7"/>
      <c r="P1914" s="7"/>
      <c r="Q1914" s="7"/>
      <c r="R1914" s="7"/>
      <c r="S1914" s="7"/>
    </row>
    <row r="1915" spans="1:19" x14ac:dyDescent="0.2">
      <c r="A1915" s="11"/>
      <c r="B1915" s="10"/>
      <c r="C1915" s="7"/>
      <c r="D1915" s="7"/>
      <c r="E1915" s="7"/>
      <c r="F1915" s="7"/>
      <c r="G1915" s="7"/>
      <c r="H1915" s="7"/>
      <c r="I1915" s="9"/>
      <c r="J1915" s="9"/>
      <c r="K1915" s="7"/>
      <c r="L1915" s="7"/>
      <c r="M1915" s="7"/>
      <c r="N1915" s="7"/>
      <c r="O1915" s="7"/>
      <c r="P1915" s="7"/>
      <c r="Q1915" s="7"/>
      <c r="R1915" s="7"/>
      <c r="S1915" s="7"/>
    </row>
    <row r="1916" spans="1:19" x14ac:dyDescent="0.2">
      <c r="A1916" s="11"/>
      <c r="B1916" s="10"/>
      <c r="C1916" s="7"/>
      <c r="D1916" s="7"/>
      <c r="E1916" s="7"/>
      <c r="F1916" s="7"/>
      <c r="G1916" s="7"/>
      <c r="H1916" s="7"/>
      <c r="I1916" s="9"/>
      <c r="J1916" s="9"/>
      <c r="K1916" s="7"/>
      <c r="L1916" s="7"/>
      <c r="M1916" s="7"/>
      <c r="N1916" s="7"/>
      <c r="O1916" s="7"/>
      <c r="P1916" s="7"/>
      <c r="Q1916" s="7"/>
      <c r="R1916" s="7"/>
      <c r="S1916" s="7"/>
    </row>
    <row r="1917" spans="1:19" x14ac:dyDescent="0.2">
      <c r="A1917" s="11"/>
      <c r="B1917" s="10"/>
      <c r="C1917" s="7"/>
      <c r="D1917" s="7"/>
      <c r="E1917" s="7"/>
      <c r="F1917" s="7"/>
      <c r="G1917" s="7"/>
      <c r="H1917" s="7"/>
      <c r="I1917" s="9"/>
      <c r="J1917" s="9"/>
      <c r="K1917" s="7"/>
      <c r="L1917" s="7"/>
      <c r="M1917" s="7"/>
      <c r="N1917" s="7"/>
      <c r="O1917" s="7"/>
      <c r="P1917" s="7"/>
      <c r="Q1917" s="7"/>
      <c r="R1917" s="7"/>
      <c r="S1917" s="7"/>
    </row>
    <row r="1918" spans="1:19" x14ac:dyDescent="0.2">
      <c r="A1918" s="11"/>
      <c r="B1918" s="10"/>
      <c r="C1918" s="7"/>
      <c r="D1918" s="7"/>
      <c r="E1918" s="7"/>
      <c r="F1918" s="7"/>
      <c r="G1918" s="7"/>
      <c r="H1918" s="7"/>
      <c r="I1918" s="9"/>
      <c r="J1918" s="9"/>
      <c r="K1918" s="7"/>
      <c r="L1918" s="7"/>
      <c r="M1918" s="7"/>
      <c r="N1918" s="7"/>
      <c r="O1918" s="7"/>
      <c r="P1918" s="7"/>
      <c r="Q1918" s="7"/>
      <c r="R1918" s="7"/>
      <c r="S1918" s="7"/>
    </row>
    <row r="1919" spans="1:19" x14ac:dyDescent="0.2">
      <c r="A1919" s="11"/>
      <c r="B1919" s="10"/>
      <c r="C1919" s="7"/>
      <c r="D1919" s="7"/>
      <c r="E1919" s="7"/>
      <c r="F1919" s="7"/>
      <c r="G1919" s="7"/>
      <c r="H1919" s="7"/>
      <c r="I1919" s="9"/>
      <c r="J1919" s="9"/>
      <c r="K1919" s="7"/>
      <c r="L1919" s="7"/>
      <c r="M1919" s="7"/>
      <c r="N1919" s="7"/>
      <c r="O1919" s="7"/>
      <c r="P1919" s="7"/>
      <c r="Q1919" s="7"/>
      <c r="R1919" s="7"/>
      <c r="S1919" s="7"/>
    </row>
    <row r="1920" spans="1:19" x14ac:dyDescent="0.2">
      <c r="A1920" s="11"/>
      <c r="B1920" s="10"/>
      <c r="C1920" s="7"/>
      <c r="D1920" s="7"/>
      <c r="E1920" s="7"/>
      <c r="F1920" s="7"/>
      <c r="G1920" s="7"/>
      <c r="H1920" s="7"/>
      <c r="I1920" s="9"/>
      <c r="J1920" s="9"/>
      <c r="K1920" s="7"/>
      <c r="L1920" s="7"/>
      <c r="M1920" s="7"/>
      <c r="N1920" s="7"/>
      <c r="O1920" s="7"/>
      <c r="P1920" s="7"/>
      <c r="Q1920" s="7"/>
      <c r="R1920" s="7"/>
      <c r="S1920" s="7"/>
    </row>
    <row r="1921" spans="1:19" x14ac:dyDescent="0.2">
      <c r="A1921" s="11"/>
      <c r="B1921" s="10"/>
      <c r="C1921" s="7"/>
      <c r="D1921" s="7"/>
      <c r="E1921" s="7"/>
      <c r="F1921" s="7"/>
      <c r="G1921" s="7"/>
      <c r="H1921" s="7"/>
      <c r="I1921" s="9"/>
      <c r="J1921" s="9"/>
      <c r="K1921" s="7"/>
      <c r="L1921" s="7"/>
      <c r="M1921" s="7"/>
      <c r="N1921" s="7"/>
      <c r="O1921" s="7"/>
      <c r="P1921" s="7"/>
      <c r="Q1921" s="7"/>
      <c r="R1921" s="7"/>
      <c r="S1921" s="7"/>
    </row>
    <row r="1922" spans="1:19" x14ac:dyDescent="0.2">
      <c r="A1922" s="11"/>
      <c r="B1922" s="10"/>
      <c r="C1922" s="7"/>
      <c r="D1922" s="7"/>
      <c r="E1922" s="7"/>
      <c r="F1922" s="7"/>
      <c r="G1922" s="7"/>
      <c r="H1922" s="7"/>
      <c r="I1922" s="9"/>
      <c r="J1922" s="9"/>
      <c r="K1922" s="7"/>
      <c r="L1922" s="7"/>
      <c r="M1922" s="7"/>
      <c r="N1922" s="7"/>
      <c r="O1922" s="7"/>
      <c r="P1922" s="7"/>
      <c r="Q1922" s="7"/>
      <c r="R1922" s="7"/>
      <c r="S1922" s="7"/>
    </row>
    <row r="1923" spans="1:19" x14ac:dyDescent="0.2">
      <c r="A1923" s="11"/>
      <c r="B1923" s="10"/>
      <c r="C1923" s="7"/>
      <c r="D1923" s="7"/>
      <c r="E1923" s="7"/>
      <c r="F1923" s="7"/>
      <c r="G1923" s="7"/>
      <c r="H1923" s="7"/>
      <c r="I1923" s="9"/>
      <c r="J1923" s="9"/>
      <c r="K1923" s="7"/>
      <c r="L1923" s="7"/>
      <c r="M1923" s="7"/>
      <c r="N1923" s="7"/>
      <c r="O1923" s="7"/>
      <c r="P1923" s="7"/>
      <c r="Q1923" s="7"/>
      <c r="R1923" s="7"/>
      <c r="S1923" s="7"/>
    </row>
    <row r="1924" spans="1:19" x14ac:dyDescent="0.2">
      <c r="A1924" s="11"/>
      <c r="B1924" s="10"/>
      <c r="C1924" s="7"/>
      <c r="D1924" s="7"/>
      <c r="E1924" s="7"/>
      <c r="F1924" s="7"/>
      <c r="G1924" s="7"/>
      <c r="H1924" s="7"/>
      <c r="I1924" s="9"/>
      <c r="J1924" s="9"/>
      <c r="K1924" s="7"/>
      <c r="L1924" s="7"/>
      <c r="M1924" s="7"/>
      <c r="N1924" s="7"/>
      <c r="O1924" s="7"/>
      <c r="P1924" s="7"/>
      <c r="Q1924" s="7"/>
      <c r="R1924" s="7"/>
      <c r="S1924" s="7"/>
    </row>
    <row r="1925" spans="1:19" x14ac:dyDescent="0.2">
      <c r="A1925" s="11"/>
      <c r="B1925" s="10"/>
      <c r="C1925" s="7"/>
      <c r="D1925" s="7"/>
      <c r="E1925" s="7"/>
      <c r="F1925" s="7"/>
      <c r="G1925" s="7"/>
      <c r="H1925" s="7"/>
      <c r="I1925" s="9"/>
      <c r="J1925" s="9"/>
      <c r="K1925" s="7"/>
      <c r="L1925" s="7"/>
      <c r="M1925" s="7"/>
      <c r="N1925" s="7"/>
      <c r="O1925" s="7"/>
      <c r="P1925" s="7"/>
      <c r="Q1925" s="7"/>
      <c r="R1925" s="7"/>
      <c r="S1925" s="7"/>
    </row>
    <row r="1926" spans="1:19" x14ac:dyDescent="0.2">
      <c r="A1926" s="11"/>
      <c r="B1926" s="10"/>
      <c r="C1926" s="7"/>
      <c r="D1926" s="7"/>
      <c r="E1926" s="7"/>
      <c r="F1926" s="7"/>
      <c r="G1926" s="7"/>
      <c r="H1926" s="7"/>
      <c r="I1926" s="9"/>
      <c r="J1926" s="9"/>
      <c r="K1926" s="7"/>
      <c r="L1926" s="7"/>
      <c r="M1926" s="7"/>
      <c r="N1926" s="7"/>
      <c r="O1926" s="7"/>
      <c r="P1926" s="7"/>
      <c r="Q1926" s="7"/>
      <c r="R1926" s="7"/>
      <c r="S1926" s="7"/>
    </row>
    <row r="1927" spans="1:19" x14ac:dyDescent="0.2">
      <c r="A1927" s="11"/>
      <c r="B1927" s="10"/>
      <c r="C1927" s="7"/>
      <c r="D1927" s="7"/>
      <c r="E1927" s="7"/>
      <c r="F1927" s="7"/>
      <c r="G1927" s="7"/>
      <c r="H1927" s="7"/>
      <c r="I1927" s="9"/>
      <c r="J1927" s="9"/>
      <c r="K1927" s="7"/>
      <c r="L1927" s="7"/>
      <c r="M1927" s="7"/>
      <c r="N1927" s="7"/>
      <c r="O1927" s="7"/>
      <c r="P1927" s="7"/>
      <c r="Q1927" s="7"/>
      <c r="R1927" s="7"/>
      <c r="S1927" s="7"/>
    </row>
    <row r="1928" spans="1:19" x14ac:dyDescent="0.2">
      <c r="A1928" s="11"/>
      <c r="B1928" s="10"/>
      <c r="C1928" s="7"/>
      <c r="D1928" s="7"/>
      <c r="E1928" s="7"/>
      <c r="F1928" s="7"/>
      <c r="G1928" s="7"/>
      <c r="H1928" s="7"/>
      <c r="I1928" s="9"/>
      <c r="J1928" s="9"/>
      <c r="K1928" s="7"/>
      <c r="L1928" s="7"/>
      <c r="M1928" s="7"/>
      <c r="N1928" s="7"/>
      <c r="O1928" s="7"/>
      <c r="P1928" s="7"/>
      <c r="Q1928" s="7"/>
      <c r="R1928" s="7"/>
      <c r="S1928" s="7"/>
    </row>
    <row r="1929" spans="1:19" x14ac:dyDescent="0.2">
      <c r="A1929" s="11"/>
      <c r="B1929" s="10"/>
      <c r="C1929" s="7"/>
      <c r="D1929" s="7"/>
      <c r="E1929" s="7"/>
      <c r="F1929" s="7"/>
      <c r="G1929" s="7"/>
      <c r="H1929" s="7"/>
      <c r="I1929" s="9"/>
      <c r="J1929" s="9"/>
      <c r="K1929" s="7"/>
      <c r="L1929" s="7"/>
      <c r="M1929" s="7"/>
      <c r="N1929" s="7"/>
      <c r="O1929" s="7"/>
      <c r="P1929" s="7"/>
      <c r="Q1929" s="7"/>
      <c r="R1929" s="7"/>
      <c r="S1929" s="7"/>
    </row>
    <row r="1930" spans="1:19" x14ac:dyDescent="0.2">
      <c r="A1930" s="11"/>
      <c r="B1930" s="10"/>
      <c r="C1930" s="7"/>
      <c r="D1930" s="7"/>
      <c r="E1930" s="7"/>
      <c r="F1930" s="7"/>
      <c r="G1930" s="7"/>
      <c r="H1930" s="7"/>
      <c r="I1930" s="9"/>
      <c r="J1930" s="9"/>
      <c r="K1930" s="7"/>
      <c r="L1930" s="7"/>
      <c r="M1930" s="7"/>
      <c r="N1930" s="7"/>
      <c r="O1930" s="7"/>
      <c r="P1930" s="7"/>
      <c r="Q1930" s="7"/>
      <c r="R1930" s="7"/>
      <c r="S1930" s="7"/>
    </row>
    <row r="1931" spans="1:19" x14ac:dyDescent="0.2">
      <c r="A1931" s="11"/>
      <c r="B1931" s="10"/>
      <c r="C1931" s="7"/>
      <c r="D1931" s="7"/>
      <c r="E1931" s="7"/>
      <c r="F1931" s="7"/>
      <c r="G1931" s="7"/>
      <c r="H1931" s="7"/>
      <c r="I1931" s="9"/>
      <c r="J1931" s="9"/>
      <c r="K1931" s="7"/>
      <c r="L1931" s="7"/>
      <c r="M1931" s="7"/>
      <c r="N1931" s="7"/>
      <c r="O1931" s="7"/>
      <c r="P1931" s="7"/>
      <c r="Q1931" s="7"/>
      <c r="R1931" s="7"/>
      <c r="S1931" s="7"/>
    </row>
    <row r="1932" spans="1:19" x14ac:dyDescent="0.2">
      <c r="A1932" s="11"/>
      <c r="B1932" s="10"/>
      <c r="C1932" s="7"/>
      <c r="D1932" s="7"/>
      <c r="E1932" s="7"/>
      <c r="F1932" s="7"/>
      <c r="G1932" s="7"/>
      <c r="H1932" s="7"/>
      <c r="I1932" s="9"/>
      <c r="J1932" s="9"/>
      <c r="K1932" s="7"/>
      <c r="L1932" s="7"/>
      <c r="M1932" s="7"/>
      <c r="N1932" s="7"/>
      <c r="O1932" s="7"/>
      <c r="P1932" s="7"/>
      <c r="Q1932" s="7"/>
      <c r="R1932" s="7"/>
      <c r="S1932" s="7"/>
    </row>
    <row r="1933" spans="1:19" x14ac:dyDescent="0.2">
      <c r="A1933" s="11"/>
      <c r="B1933" s="10"/>
      <c r="C1933" s="7"/>
      <c r="D1933" s="7"/>
      <c r="E1933" s="7"/>
      <c r="F1933" s="7"/>
      <c r="G1933" s="7"/>
      <c r="H1933" s="7"/>
      <c r="I1933" s="9"/>
      <c r="J1933" s="9"/>
      <c r="K1933" s="7"/>
      <c r="L1933" s="7"/>
      <c r="M1933" s="7"/>
      <c r="N1933" s="7"/>
      <c r="O1933" s="7"/>
      <c r="P1933" s="7"/>
      <c r="Q1933" s="7"/>
      <c r="R1933" s="7"/>
      <c r="S1933" s="7"/>
    </row>
    <row r="1934" spans="1:19" x14ac:dyDescent="0.2">
      <c r="A1934" s="11"/>
      <c r="B1934" s="10"/>
      <c r="C1934" s="7"/>
      <c r="D1934" s="7"/>
      <c r="E1934" s="7"/>
      <c r="F1934" s="7"/>
      <c r="G1934" s="7"/>
      <c r="H1934" s="7"/>
      <c r="I1934" s="9"/>
      <c r="J1934" s="9"/>
      <c r="K1934" s="7"/>
      <c r="L1934" s="7"/>
      <c r="M1934" s="7"/>
      <c r="N1934" s="7"/>
      <c r="O1934" s="7"/>
      <c r="P1934" s="7"/>
      <c r="Q1934" s="7"/>
      <c r="R1934" s="7"/>
      <c r="S1934" s="7"/>
    </row>
    <row r="1935" spans="1:19" x14ac:dyDescent="0.2">
      <c r="A1935" s="11"/>
      <c r="B1935" s="10"/>
      <c r="C1935" s="7"/>
      <c r="D1935" s="7"/>
      <c r="E1935" s="7"/>
      <c r="F1935" s="7"/>
      <c r="G1935" s="7"/>
      <c r="H1935" s="7"/>
      <c r="I1935" s="9"/>
      <c r="J1935" s="9"/>
      <c r="K1935" s="7"/>
      <c r="L1935" s="7"/>
      <c r="M1935" s="7"/>
      <c r="N1935" s="7"/>
      <c r="O1935" s="7"/>
      <c r="P1935" s="7"/>
      <c r="Q1935" s="7"/>
      <c r="R1935" s="7"/>
      <c r="S1935" s="7"/>
    </row>
    <row r="1936" spans="1:19" x14ac:dyDescent="0.2">
      <c r="A1936" s="11"/>
      <c r="B1936" s="10"/>
      <c r="C1936" s="7"/>
      <c r="D1936" s="7"/>
      <c r="E1936" s="7"/>
      <c r="F1936" s="7"/>
      <c r="G1936" s="7"/>
      <c r="H1936" s="7"/>
      <c r="I1936" s="9"/>
      <c r="J1936" s="9"/>
      <c r="K1936" s="7"/>
      <c r="L1936" s="7"/>
      <c r="M1936" s="7"/>
      <c r="N1936" s="7"/>
      <c r="O1936" s="7"/>
      <c r="P1936" s="7"/>
      <c r="Q1936" s="7"/>
      <c r="R1936" s="7"/>
      <c r="S1936" s="7"/>
    </row>
    <row r="1937" spans="1:19" x14ac:dyDescent="0.2">
      <c r="A1937" s="11"/>
      <c r="B1937" s="10"/>
      <c r="C1937" s="7"/>
      <c r="D1937" s="7"/>
      <c r="E1937" s="7"/>
      <c r="F1937" s="7"/>
      <c r="G1937" s="7"/>
      <c r="H1937" s="7"/>
      <c r="I1937" s="9"/>
      <c r="J1937" s="9"/>
      <c r="K1937" s="7"/>
      <c r="L1937" s="7"/>
      <c r="M1937" s="7"/>
      <c r="N1937" s="7"/>
      <c r="O1937" s="7"/>
      <c r="P1937" s="7"/>
      <c r="Q1937" s="7"/>
      <c r="R1937" s="7"/>
      <c r="S1937" s="7"/>
    </row>
    <row r="1938" spans="1:19" x14ac:dyDescent="0.2">
      <c r="A1938" s="11"/>
      <c r="B1938" s="10"/>
      <c r="C1938" s="7"/>
      <c r="D1938" s="7"/>
      <c r="E1938" s="7"/>
      <c r="F1938" s="7"/>
      <c r="G1938" s="7"/>
      <c r="H1938" s="7"/>
      <c r="I1938" s="9"/>
      <c r="J1938" s="9"/>
      <c r="K1938" s="7"/>
      <c r="L1938" s="7"/>
      <c r="M1938" s="7"/>
      <c r="N1938" s="7"/>
      <c r="O1938" s="7"/>
      <c r="P1938" s="7"/>
      <c r="Q1938" s="7"/>
      <c r="R1938" s="7"/>
      <c r="S1938" s="7"/>
    </row>
    <row r="1939" spans="1:19" x14ac:dyDescent="0.2">
      <c r="A1939" s="11"/>
      <c r="B1939" s="10"/>
      <c r="C1939" s="7"/>
      <c r="D1939" s="7"/>
      <c r="E1939" s="7"/>
      <c r="F1939" s="7"/>
      <c r="G1939" s="7"/>
      <c r="H1939" s="7"/>
      <c r="I1939" s="9"/>
      <c r="J1939" s="9"/>
      <c r="K1939" s="7"/>
      <c r="L1939" s="7"/>
      <c r="M1939" s="7"/>
      <c r="N1939" s="7"/>
      <c r="O1939" s="7"/>
      <c r="P1939" s="7"/>
      <c r="Q1939" s="7"/>
      <c r="R1939" s="7"/>
      <c r="S1939" s="7"/>
    </row>
    <row r="1940" spans="1:19" x14ac:dyDescent="0.2">
      <c r="A1940" s="11"/>
      <c r="B1940" s="10"/>
      <c r="C1940" s="7"/>
      <c r="D1940" s="7"/>
      <c r="E1940" s="7"/>
      <c r="F1940" s="7"/>
      <c r="G1940" s="7"/>
      <c r="H1940" s="7"/>
      <c r="I1940" s="9"/>
      <c r="J1940" s="9"/>
      <c r="K1940" s="7"/>
      <c r="L1940" s="7"/>
      <c r="M1940" s="7"/>
      <c r="N1940" s="7"/>
      <c r="O1940" s="7"/>
      <c r="P1940" s="7"/>
      <c r="Q1940" s="7"/>
      <c r="R1940" s="7"/>
      <c r="S1940" s="7"/>
    </row>
    <row r="1941" spans="1:19" x14ac:dyDescent="0.2">
      <c r="A1941" s="11"/>
      <c r="B1941" s="10"/>
      <c r="C1941" s="7"/>
      <c r="D1941" s="7"/>
      <c r="E1941" s="7"/>
      <c r="F1941" s="7"/>
      <c r="G1941" s="7"/>
      <c r="H1941" s="7"/>
      <c r="I1941" s="9"/>
      <c r="J1941" s="9"/>
      <c r="K1941" s="7"/>
      <c r="L1941" s="7"/>
      <c r="M1941" s="7"/>
      <c r="N1941" s="7"/>
      <c r="O1941" s="7"/>
      <c r="P1941" s="7"/>
      <c r="Q1941" s="7"/>
      <c r="R1941" s="7"/>
      <c r="S1941" s="7"/>
    </row>
    <row r="1942" spans="1:19" x14ac:dyDescent="0.2">
      <c r="A1942" s="11"/>
      <c r="B1942" s="10"/>
      <c r="C1942" s="7"/>
      <c r="D1942" s="7"/>
      <c r="E1942" s="7"/>
      <c r="F1942" s="7"/>
      <c r="G1942" s="7"/>
      <c r="H1942" s="7"/>
      <c r="I1942" s="9"/>
      <c r="J1942" s="9"/>
      <c r="K1942" s="7"/>
      <c r="L1942" s="7"/>
      <c r="M1942" s="7"/>
      <c r="N1942" s="7"/>
      <c r="O1942" s="7"/>
      <c r="P1942" s="7"/>
      <c r="Q1942" s="7"/>
      <c r="R1942" s="7"/>
      <c r="S1942" s="7"/>
    </row>
    <row r="1943" spans="1:19" x14ac:dyDescent="0.2">
      <c r="A1943" s="11"/>
      <c r="B1943" s="10"/>
      <c r="C1943" s="7"/>
      <c r="D1943" s="7"/>
      <c r="E1943" s="7"/>
      <c r="F1943" s="7"/>
      <c r="G1943" s="7"/>
      <c r="H1943" s="7"/>
      <c r="I1943" s="9"/>
      <c r="J1943" s="9"/>
      <c r="K1943" s="7"/>
      <c r="L1943" s="7"/>
      <c r="M1943" s="7"/>
      <c r="N1943" s="7"/>
      <c r="O1943" s="7"/>
      <c r="P1943" s="7"/>
      <c r="Q1943" s="7"/>
      <c r="R1943" s="7"/>
      <c r="S1943" s="7"/>
    </row>
    <row r="1944" spans="1:19" x14ac:dyDescent="0.2">
      <c r="A1944" s="11"/>
      <c r="B1944" s="10"/>
      <c r="C1944" s="7"/>
      <c r="D1944" s="7"/>
      <c r="E1944" s="7"/>
      <c r="F1944" s="7"/>
      <c r="G1944" s="7"/>
      <c r="H1944" s="7"/>
      <c r="I1944" s="9"/>
      <c r="J1944" s="9"/>
      <c r="K1944" s="7"/>
      <c r="L1944" s="7"/>
      <c r="M1944" s="7"/>
      <c r="N1944" s="7"/>
      <c r="O1944" s="7"/>
      <c r="P1944" s="7"/>
      <c r="Q1944" s="7"/>
      <c r="R1944" s="7"/>
      <c r="S1944" s="7"/>
    </row>
    <row r="1945" spans="1:19" x14ac:dyDescent="0.2">
      <c r="A1945" s="11"/>
      <c r="B1945" s="10"/>
      <c r="C1945" s="7"/>
      <c r="D1945" s="7"/>
      <c r="E1945" s="7"/>
      <c r="F1945" s="7"/>
      <c r="G1945" s="7"/>
      <c r="H1945" s="7"/>
      <c r="I1945" s="9"/>
      <c r="J1945" s="9"/>
      <c r="K1945" s="7"/>
      <c r="L1945" s="7"/>
      <c r="M1945" s="7"/>
      <c r="N1945" s="7"/>
      <c r="O1945" s="7"/>
      <c r="P1945" s="7"/>
      <c r="Q1945" s="7"/>
      <c r="R1945" s="7"/>
      <c r="S1945" s="7"/>
    </row>
    <row r="1946" spans="1:19" x14ac:dyDescent="0.2">
      <c r="A1946" s="11"/>
      <c r="B1946" s="10"/>
      <c r="C1946" s="7"/>
      <c r="D1946" s="7"/>
      <c r="E1946" s="7"/>
      <c r="F1946" s="7"/>
      <c r="G1946" s="7"/>
      <c r="H1946" s="7"/>
      <c r="I1946" s="9"/>
      <c r="J1946" s="9"/>
      <c r="K1946" s="7"/>
      <c r="L1946" s="7"/>
      <c r="M1946" s="7"/>
      <c r="N1946" s="7"/>
      <c r="O1946" s="7"/>
      <c r="P1946" s="7"/>
      <c r="Q1946" s="7"/>
      <c r="R1946" s="7"/>
      <c r="S1946" s="7"/>
    </row>
    <row r="1947" spans="1:19" x14ac:dyDescent="0.2">
      <c r="A1947" s="11"/>
      <c r="B1947" s="10"/>
      <c r="C1947" s="7"/>
      <c r="D1947" s="7"/>
      <c r="E1947" s="7"/>
      <c r="F1947" s="7"/>
      <c r="G1947" s="7"/>
      <c r="H1947" s="7"/>
      <c r="I1947" s="9"/>
      <c r="J1947" s="9"/>
      <c r="K1947" s="7"/>
      <c r="L1947" s="7"/>
      <c r="M1947" s="7"/>
      <c r="N1947" s="7"/>
      <c r="O1947" s="7"/>
      <c r="P1947" s="7"/>
      <c r="Q1947" s="7"/>
      <c r="R1947" s="7"/>
      <c r="S1947" s="7"/>
    </row>
    <row r="1948" spans="1:19" x14ac:dyDescent="0.2">
      <c r="A1948" s="11"/>
      <c r="B1948" s="10"/>
      <c r="C1948" s="7"/>
      <c r="D1948" s="7"/>
      <c r="E1948" s="7"/>
      <c r="F1948" s="7"/>
      <c r="G1948" s="7"/>
      <c r="H1948" s="7"/>
      <c r="I1948" s="9"/>
      <c r="J1948" s="9"/>
      <c r="K1948" s="7"/>
      <c r="L1948" s="7"/>
      <c r="M1948" s="7"/>
      <c r="N1948" s="7"/>
      <c r="O1948" s="7"/>
      <c r="P1948" s="7"/>
      <c r="Q1948" s="7"/>
      <c r="R1948" s="7"/>
      <c r="S1948" s="7"/>
    </row>
    <row r="1949" spans="1:19" x14ac:dyDescent="0.2">
      <c r="A1949" s="11"/>
      <c r="B1949" s="10"/>
      <c r="C1949" s="7"/>
      <c r="D1949" s="7"/>
      <c r="E1949" s="7"/>
      <c r="F1949" s="7"/>
      <c r="G1949" s="7"/>
      <c r="H1949" s="7"/>
      <c r="I1949" s="9"/>
      <c r="J1949" s="9"/>
      <c r="K1949" s="7"/>
      <c r="L1949" s="7"/>
      <c r="M1949" s="7"/>
      <c r="N1949" s="7"/>
      <c r="O1949" s="7"/>
      <c r="P1949" s="7"/>
      <c r="Q1949" s="7"/>
      <c r="R1949" s="7"/>
      <c r="S1949" s="7"/>
    </row>
    <row r="1950" spans="1:19" x14ac:dyDescent="0.2">
      <c r="A1950" s="11"/>
      <c r="B1950" s="10"/>
      <c r="C1950" s="7"/>
      <c r="D1950" s="7"/>
      <c r="E1950" s="7"/>
      <c r="F1950" s="7"/>
      <c r="G1950" s="7"/>
      <c r="H1950" s="7"/>
      <c r="I1950" s="9"/>
      <c r="J1950" s="9"/>
      <c r="K1950" s="7"/>
      <c r="L1950" s="7"/>
      <c r="M1950" s="7"/>
      <c r="N1950" s="7"/>
      <c r="O1950" s="7"/>
      <c r="P1950" s="7"/>
      <c r="Q1950" s="7"/>
      <c r="R1950" s="7"/>
      <c r="S1950" s="7"/>
    </row>
    <row r="1951" spans="1:19" x14ac:dyDescent="0.2">
      <c r="A1951" s="11"/>
      <c r="B1951" s="10"/>
      <c r="C1951" s="7"/>
      <c r="D1951" s="7"/>
      <c r="E1951" s="7"/>
      <c r="F1951" s="7"/>
      <c r="G1951" s="7"/>
      <c r="H1951" s="7"/>
      <c r="I1951" s="9"/>
      <c r="J1951" s="9"/>
      <c r="K1951" s="7"/>
      <c r="L1951" s="7"/>
      <c r="M1951" s="7"/>
      <c r="N1951" s="7"/>
      <c r="O1951" s="7"/>
      <c r="P1951" s="7"/>
      <c r="Q1951" s="7"/>
      <c r="R1951" s="7"/>
      <c r="S1951" s="7"/>
    </row>
    <row r="1952" spans="1:19" x14ac:dyDescent="0.2">
      <c r="A1952" s="11"/>
      <c r="B1952" s="10"/>
      <c r="C1952" s="7"/>
      <c r="D1952" s="7"/>
      <c r="E1952" s="7"/>
      <c r="F1952" s="7"/>
      <c r="G1952" s="7"/>
      <c r="H1952" s="7"/>
      <c r="I1952" s="9"/>
      <c r="J1952" s="9"/>
      <c r="K1952" s="7"/>
      <c r="L1952" s="7"/>
      <c r="M1952" s="7"/>
      <c r="N1952" s="7"/>
      <c r="O1952" s="7"/>
      <c r="P1952" s="7"/>
      <c r="Q1952" s="7"/>
      <c r="R1952" s="7"/>
      <c r="S1952" s="7"/>
    </row>
    <row r="1953" spans="1:19" x14ac:dyDescent="0.2">
      <c r="A1953" s="11"/>
      <c r="B1953" s="10"/>
      <c r="C1953" s="7"/>
      <c r="D1953" s="7"/>
      <c r="E1953" s="7"/>
      <c r="F1953" s="7"/>
      <c r="G1953" s="7"/>
      <c r="H1953" s="7"/>
      <c r="I1953" s="9"/>
      <c r="J1953" s="9"/>
      <c r="K1953" s="7"/>
      <c r="L1953" s="7"/>
      <c r="M1953" s="7"/>
      <c r="N1953" s="7"/>
      <c r="O1953" s="7"/>
      <c r="P1953" s="7"/>
      <c r="Q1953" s="7"/>
      <c r="R1953" s="7"/>
      <c r="S1953" s="7"/>
    </row>
    <row r="1954" spans="1:19" x14ac:dyDescent="0.2">
      <c r="A1954" s="11"/>
      <c r="B1954" s="10"/>
      <c r="C1954" s="7"/>
      <c r="D1954" s="7"/>
      <c r="E1954" s="7"/>
      <c r="F1954" s="7"/>
      <c r="G1954" s="7"/>
      <c r="H1954" s="7"/>
      <c r="I1954" s="9"/>
      <c r="J1954" s="9"/>
      <c r="K1954" s="7"/>
      <c r="L1954" s="7"/>
      <c r="M1954" s="7"/>
      <c r="N1954" s="7"/>
      <c r="O1954" s="7"/>
      <c r="P1954" s="7"/>
      <c r="Q1954" s="7"/>
      <c r="R1954" s="7"/>
      <c r="S1954" s="7"/>
    </row>
    <row r="1955" spans="1:19" x14ac:dyDescent="0.2">
      <c r="A1955" s="11"/>
      <c r="B1955" s="10"/>
      <c r="C1955" s="7"/>
      <c r="D1955" s="7"/>
      <c r="E1955" s="7"/>
      <c r="F1955" s="7"/>
      <c r="G1955" s="7"/>
      <c r="H1955" s="7"/>
      <c r="I1955" s="9"/>
      <c r="J1955" s="9"/>
      <c r="K1955" s="7"/>
      <c r="L1955" s="7"/>
      <c r="M1955" s="7"/>
      <c r="N1955" s="7"/>
      <c r="O1955" s="7"/>
      <c r="P1955" s="7"/>
      <c r="Q1955" s="7"/>
      <c r="R1955" s="7"/>
      <c r="S1955" s="7"/>
    </row>
    <row r="1956" spans="1:19" x14ac:dyDescent="0.2">
      <c r="A1956" s="11"/>
      <c r="B1956" s="10"/>
      <c r="C1956" s="7"/>
      <c r="D1956" s="7"/>
      <c r="E1956" s="7"/>
      <c r="F1956" s="7"/>
      <c r="G1956" s="7"/>
      <c r="H1956" s="7"/>
      <c r="I1956" s="9"/>
      <c r="J1956" s="9"/>
      <c r="K1956" s="7"/>
      <c r="L1956" s="7"/>
      <c r="M1956" s="7"/>
      <c r="N1956" s="7"/>
      <c r="O1956" s="7"/>
      <c r="P1956" s="7"/>
      <c r="Q1956" s="7"/>
      <c r="R1956" s="7"/>
      <c r="S1956" s="7"/>
    </row>
    <row r="1957" spans="1:19" x14ac:dyDescent="0.2">
      <c r="A1957" s="11"/>
      <c r="B1957" s="10"/>
      <c r="C1957" s="7"/>
      <c r="D1957" s="7"/>
      <c r="E1957" s="7"/>
      <c r="F1957" s="7"/>
      <c r="G1957" s="7"/>
      <c r="H1957" s="7"/>
      <c r="I1957" s="9"/>
      <c r="J1957" s="9"/>
      <c r="K1957" s="7"/>
      <c r="L1957" s="7"/>
      <c r="M1957" s="7"/>
      <c r="N1957" s="7"/>
      <c r="O1957" s="7"/>
      <c r="P1957" s="7"/>
      <c r="Q1957" s="7"/>
      <c r="R1957" s="7"/>
      <c r="S1957" s="7"/>
    </row>
    <row r="1958" spans="1:19" x14ac:dyDescent="0.2">
      <c r="A1958" s="11"/>
      <c r="B1958" s="10"/>
      <c r="C1958" s="7"/>
      <c r="D1958" s="7"/>
      <c r="E1958" s="7"/>
      <c r="F1958" s="7"/>
      <c r="G1958" s="7"/>
      <c r="H1958" s="7"/>
      <c r="I1958" s="9"/>
      <c r="J1958" s="9"/>
      <c r="K1958" s="7"/>
      <c r="L1958" s="7"/>
      <c r="M1958" s="7"/>
      <c r="N1958" s="7"/>
      <c r="O1958" s="7"/>
      <c r="P1958" s="7"/>
      <c r="Q1958" s="7"/>
      <c r="R1958" s="7"/>
      <c r="S1958" s="7"/>
    </row>
    <row r="1959" spans="1:19" x14ac:dyDescent="0.2">
      <c r="A1959" s="11"/>
      <c r="B1959" s="10"/>
      <c r="C1959" s="7"/>
      <c r="D1959" s="7"/>
      <c r="E1959" s="7"/>
      <c r="F1959" s="7"/>
      <c r="G1959" s="7"/>
      <c r="H1959" s="7"/>
      <c r="I1959" s="9"/>
      <c r="J1959" s="9"/>
      <c r="K1959" s="7"/>
      <c r="L1959" s="7"/>
      <c r="M1959" s="7"/>
      <c r="N1959" s="7"/>
      <c r="O1959" s="7"/>
      <c r="P1959" s="7"/>
      <c r="Q1959" s="7"/>
      <c r="R1959" s="7"/>
      <c r="S1959" s="7"/>
    </row>
    <row r="1960" spans="1:19" x14ac:dyDescent="0.2">
      <c r="A1960" s="11"/>
      <c r="B1960" s="10"/>
      <c r="C1960" s="7"/>
      <c r="D1960" s="7"/>
      <c r="E1960" s="7"/>
      <c r="F1960" s="7"/>
      <c r="G1960" s="7"/>
      <c r="H1960" s="7"/>
      <c r="I1960" s="9"/>
      <c r="J1960" s="9"/>
      <c r="K1960" s="7"/>
      <c r="L1960" s="7"/>
      <c r="M1960" s="7"/>
      <c r="N1960" s="7"/>
      <c r="O1960" s="7"/>
      <c r="P1960" s="7"/>
      <c r="Q1960" s="7"/>
      <c r="R1960" s="7"/>
      <c r="S1960" s="7"/>
    </row>
    <row r="1961" spans="1:19" x14ac:dyDescent="0.2">
      <c r="A1961" s="11"/>
      <c r="B1961" s="10"/>
      <c r="C1961" s="7"/>
      <c r="D1961" s="7"/>
      <c r="E1961" s="7"/>
      <c r="F1961" s="7"/>
      <c r="G1961" s="7"/>
      <c r="H1961" s="7"/>
      <c r="I1961" s="9"/>
      <c r="J1961" s="9"/>
      <c r="K1961" s="7"/>
      <c r="L1961" s="7"/>
      <c r="M1961" s="7"/>
      <c r="N1961" s="7"/>
      <c r="O1961" s="7"/>
      <c r="P1961" s="7"/>
      <c r="Q1961" s="7"/>
      <c r="R1961" s="7"/>
      <c r="S1961" s="7"/>
    </row>
    <row r="1962" spans="1:19" x14ac:dyDescent="0.2">
      <c r="A1962" s="11"/>
      <c r="B1962" s="10"/>
      <c r="C1962" s="7"/>
      <c r="D1962" s="7"/>
      <c r="E1962" s="7"/>
      <c r="F1962" s="7"/>
      <c r="G1962" s="7"/>
      <c r="H1962" s="7"/>
      <c r="I1962" s="9"/>
      <c r="J1962" s="9"/>
      <c r="K1962" s="7"/>
      <c r="L1962" s="7"/>
      <c r="M1962" s="7"/>
      <c r="N1962" s="7"/>
      <c r="O1962" s="7"/>
      <c r="P1962" s="7"/>
      <c r="Q1962" s="7"/>
      <c r="R1962" s="7"/>
      <c r="S1962" s="7"/>
    </row>
    <row r="1963" spans="1:19" x14ac:dyDescent="0.2">
      <c r="A1963" s="11"/>
      <c r="B1963" s="10"/>
      <c r="C1963" s="7"/>
      <c r="D1963" s="7"/>
      <c r="E1963" s="7"/>
      <c r="F1963" s="7"/>
      <c r="G1963" s="7"/>
      <c r="H1963" s="7"/>
      <c r="I1963" s="9"/>
      <c r="J1963" s="9"/>
      <c r="K1963" s="7"/>
      <c r="L1963" s="7"/>
      <c r="M1963" s="7"/>
      <c r="N1963" s="7"/>
      <c r="O1963" s="7"/>
      <c r="P1963" s="7"/>
      <c r="Q1963" s="7"/>
      <c r="R1963" s="7"/>
      <c r="S1963" s="7"/>
    </row>
    <row r="1964" spans="1:19" x14ac:dyDescent="0.2">
      <c r="A1964" s="11"/>
      <c r="B1964" s="10"/>
      <c r="C1964" s="7"/>
      <c r="D1964" s="7"/>
      <c r="E1964" s="7"/>
      <c r="F1964" s="7"/>
      <c r="G1964" s="7"/>
      <c r="H1964" s="7"/>
      <c r="I1964" s="9"/>
      <c r="J1964" s="9"/>
      <c r="K1964" s="7"/>
      <c r="L1964" s="7"/>
      <c r="M1964" s="7"/>
      <c r="N1964" s="7"/>
      <c r="O1964" s="7"/>
      <c r="P1964" s="7"/>
      <c r="Q1964" s="7"/>
      <c r="R1964" s="7"/>
      <c r="S1964" s="7"/>
    </row>
    <row r="1965" spans="1:19" x14ac:dyDescent="0.2">
      <c r="A1965" s="11"/>
      <c r="B1965" s="10"/>
      <c r="C1965" s="7"/>
      <c r="D1965" s="7"/>
      <c r="E1965" s="7"/>
      <c r="F1965" s="7"/>
      <c r="G1965" s="7"/>
      <c r="H1965" s="7"/>
      <c r="I1965" s="9"/>
      <c r="J1965" s="9"/>
      <c r="K1965" s="7"/>
      <c r="L1965" s="7"/>
      <c r="M1965" s="7"/>
      <c r="N1965" s="7"/>
      <c r="O1965" s="7"/>
      <c r="P1965" s="7"/>
      <c r="Q1965" s="7"/>
      <c r="R1965" s="7"/>
      <c r="S1965" s="7"/>
    </row>
    <row r="1966" spans="1:19" x14ac:dyDescent="0.2">
      <c r="A1966" s="11"/>
      <c r="B1966" s="10"/>
      <c r="C1966" s="7"/>
      <c r="D1966" s="7"/>
      <c r="E1966" s="7"/>
      <c r="F1966" s="7"/>
      <c r="G1966" s="7"/>
      <c r="H1966" s="7"/>
      <c r="I1966" s="9"/>
      <c r="J1966" s="9"/>
      <c r="K1966" s="7"/>
      <c r="L1966" s="7"/>
      <c r="M1966" s="7"/>
      <c r="N1966" s="7"/>
      <c r="O1966" s="7"/>
      <c r="P1966" s="7"/>
      <c r="Q1966" s="7"/>
      <c r="R1966" s="7"/>
      <c r="S1966" s="7"/>
    </row>
    <row r="1967" spans="1:19" x14ac:dyDescent="0.2">
      <c r="A1967" s="11"/>
      <c r="B1967" s="10"/>
      <c r="C1967" s="7"/>
      <c r="D1967" s="7"/>
      <c r="E1967" s="7"/>
      <c r="F1967" s="7"/>
      <c r="G1967" s="7"/>
      <c r="H1967" s="7"/>
      <c r="I1967" s="9"/>
      <c r="J1967" s="9"/>
      <c r="K1967" s="7"/>
      <c r="L1967" s="7"/>
      <c r="M1967" s="7"/>
      <c r="N1967" s="7"/>
      <c r="O1967" s="7"/>
      <c r="P1967" s="7"/>
      <c r="Q1967" s="7"/>
      <c r="R1967" s="7"/>
      <c r="S1967" s="7"/>
    </row>
    <row r="1968" spans="1:19" x14ac:dyDescent="0.2">
      <c r="A1968" s="11"/>
      <c r="B1968" s="10"/>
      <c r="C1968" s="7"/>
      <c r="D1968" s="7"/>
      <c r="E1968" s="7"/>
      <c r="F1968" s="7"/>
      <c r="G1968" s="7"/>
      <c r="H1968" s="7"/>
      <c r="I1968" s="9"/>
      <c r="J1968" s="9"/>
      <c r="K1968" s="7"/>
      <c r="L1968" s="7"/>
      <c r="M1968" s="7"/>
      <c r="N1968" s="7"/>
      <c r="O1968" s="7"/>
      <c r="P1968" s="7"/>
      <c r="Q1968" s="7"/>
      <c r="R1968" s="7"/>
      <c r="S1968" s="7"/>
    </row>
    <row r="1969" spans="1:19" x14ac:dyDescent="0.2">
      <c r="A1969" s="11"/>
      <c r="B1969" s="10"/>
      <c r="C1969" s="7"/>
      <c r="D1969" s="7"/>
      <c r="E1969" s="7"/>
      <c r="F1969" s="7"/>
      <c r="G1969" s="7"/>
      <c r="H1969" s="7"/>
      <c r="I1969" s="9"/>
      <c r="J1969" s="9"/>
      <c r="K1969" s="7"/>
      <c r="L1969" s="7"/>
      <c r="M1969" s="7"/>
      <c r="N1969" s="7"/>
      <c r="O1969" s="7"/>
      <c r="P1969" s="7"/>
      <c r="Q1969" s="7"/>
      <c r="R1969" s="7"/>
      <c r="S1969" s="7"/>
    </row>
    <row r="1970" spans="1:19" x14ac:dyDescent="0.2">
      <c r="A1970" s="11"/>
      <c r="B1970" s="10"/>
      <c r="C1970" s="7"/>
      <c r="D1970" s="7"/>
      <c r="E1970" s="7"/>
      <c r="F1970" s="7"/>
      <c r="G1970" s="7"/>
      <c r="H1970" s="7"/>
      <c r="I1970" s="9"/>
      <c r="J1970" s="9"/>
      <c r="K1970" s="7"/>
      <c r="L1970" s="7"/>
      <c r="M1970" s="7"/>
      <c r="N1970" s="7"/>
      <c r="O1970" s="7"/>
      <c r="P1970" s="7"/>
      <c r="Q1970" s="7"/>
      <c r="R1970" s="7"/>
      <c r="S1970" s="7"/>
    </row>
    <row r="1971" spans="1:19" x14ac:dyDescent="0.2">
      <c r="A1971" s="11"/>
      <c r="B1971" s="10"/>
      <c r="C1971" s="7"/>
      <c r="D1971" s="7"/>
      <c r="E1971" s="7"/>
      <c r="F1971" s="7"/>
      <c r="G1971" s="7"/>
      <c r="H1971" s="7"/>
      <c r="I1971" s="9"/>
      <c r="J1971" s="9"/>
      <c r="K1971" s="7"/>
      <c r="L1971" s="7"/>
      <c r="M1971" s="7"/>
      <c r="N1971" s="7"/>
      <c r="O1971" s="7"/>
      <c r="P1971" s="7"/>
      <c r="Q1971" s="7"/>
      <c r="R1971" s="7"/>
      <c r="S1971" s="7"/>
    </row>
    <row r="1972" spans="1:19" x14ac:dyDescent="0.2">
      <c r="A1972" s="11"/>
      <c r="B1972" s="10"/>
      <c r="C1972" s="7"/>
      <c r="D1972" s="7"/>
      <c r="E1972" s="7"/>
      <c r="F1972" s="7"/>
      <c r="G1972" s="7"/>
      <c r="H1972" s="7"/>
      <c r="I1972" s="9"/>
      <c r="J1972" s="9"/>
      <c r="K1972" s="7"/>
      <c r="L1972" s="7"/>
      <c r="M1972" s="7"/>
      <c r="N1972" s="7"/>
      <c r="O1972" s="7"/>
      <c r="P1972" s="7"/>
      <c r="Q1972" s="7"/>
      <c r="R1972" s="7"/>
      <c r="S1972" s="7"/>
    </row>
    <row r="1973" spans="1:19" x14ac:dyDescent="0.2">
      <c r="A1973" s="11"/>
      <c r="B1973" s="10"/>
      <c r="C1973" s="7"/>
      <c r="D1973" s="7"/>
      <c r="E1973" s="7"/>
      <c r="F1973" s="7"/>
      <c r="G1973" s="7"/>
      <c r="H1973" s="7"/>
      <c r="I1973" s="9"/>
      <c r="J1973" s="9"/>
      <c r="K1973" s="7"/>
      <c r="L1973" s="7"/>
      <c r="M1973" s="7"/>
      <c r="N1973" s="7"/>
      <c r="O1973" s="7"/>
      <c r="P1973" s="7"/>
      <c r="Q1973" s="7"/>
      <c r="R1973" s="7"/>
      <c r="S1973" s="7"/>
    </row>
    <row r="1974" spans="1:19" x14ac:dyDescent="0.2">
      <c r="A1974" s="11"/>
      <c r="B1974" s="10"/>
      <c r="C1974" s="7"/>
      <c r="D1974" s="7"/>
      <c r="E1974" s="7"/>
      <c r="F1974" s="7"/>
      <c r="G1974" s="7"/>
      <c r="H1974" s="7"/>
      <c r="I1974" s="9"/>
      <c r="J1974" s="9"/>
      <c r="K1974" s="7"/>
      <c r="L1974" s="7"/>
      <c r="M1974" s="7"/>
      <c r="N1974" s="7"/>
      <c r="O1974" s="7"/>
      <c r="P1974" s="7"/>
      <c r="Q1974" s="7"/>
      <c r="R1974" s="7"/>
      <c r="S1974" s="7"/>
    </row>
    <row r="1975" spans="1:19" x14ac:dyDescent="0.2">
      <c r="A1975" s="11"/>
      <c r="B1975" s="10"/>
      <c r="C1975" s="7"/>
      <c r="D1975" s="7"/>
      <c r="E1975" s="7"/>
      <c r="F1975" s="7"/>
      <c r="G1975" s="7"/>
      <c r="H1975" s="7"/>
      <c r="I1975" s="9"/>
      <c r="J1975" s="9"/>
      <c r="K1975" s="7"/>
      <c r="L1975" s="7"/>
      <c r="M1975" s="7"/>
      <c r="N1975" s="7"/>
      <c r="O1975" s="7"/>
      <c r="P1975" s="7"/>
      <c r="Q1975" s="7"/>
      <c r="R1975" s="7"/>
      <c r="S1975" s="7"/>
    </row>
    <row r="1976" spans="1:19" x14ac:dyDescent="0.2">
      <c r="A1976" s="11"/>
      <c r="B1976" s="10"/>
      <c r="C1976" s="7"/>
      <c r="D1976" s="7"/>
      <c r="E1976" s="7"/>
      <c r="F1976" s="7"/>
      <c r="G1976" s="7"/>
      <c r="H1976" s="7"/>
      <c r="I1976" s="9"/>
      <c r="J1976" s="9"/>
      <c r="K1976" s="7"/>
      <c r="L1976" s="7"/>
      <c r="M1976" s="7"/>
      <c r="N1976" s="7"/>
      <c r="O1976" s="7"/>
      <c r="P1976" s="7"/>
      <c r="Q1976" s="7"/>
      <c r="R1976" s="7"/>
      <c r="S1976" s="7"/>
    </row>
    <row r="1977" spans="1:19" x14ac:dyDescent="0.2">
      <c r="A1977" s="11"/>
      <c r="B1977" s="10"/>
      <c r="C1977" s="7"/>
      <c r="D1977" s="7"/>
      <c r="E1977" s="7"/>
      <c r="F1977" s="7"/>
      <c r="G1977" s="7"/>
      <c r="H1977" s="7"/>
      <c r="I1977" s="9"/>
      <c r="J1977" s="9"/>
      <c r="K1977" s="7"/>
      <c r="L1977" s="7"/>
      <c r="M1977" s="7"/>
      <c r="N1977" s="7"/>
      <c r="O1977" s="7"/>
      <c r="P1977" s="7"/>
      <c r="Q1977" s="7"/>
      <c r="R1977" s="7"/>
      <c r="S1977" s="7"/>
    </row>
    <row r="1978" spans="1:19" x14ac:dyDescent="0.2">
      <c r="A1978" s="11"/>
      <c r="B1978" s="10"/>
      <c r="C1978" s="7"/>
      <c r="D1978" s="7"/>
      <c r="E1978" s="7"/>
      <c r="F1978" s="7"/>
      <c r="G1978" s="7"/>
      <c r="H1978" s="7"/>
      <c r="I1978" s="9"/>
      <c r="J1978" s="9"/>
      <c r="K1978" s="7"/>
      <c r="L1978" s="7"/>
      <c r="M1978" s="7"/>
      <c r="N1978" s="7"/>
      <c r="O1978" s="7"/>
      <c r="P1978" s="7"/>
      <c r="Q1978" s="7"/>
      <c r="R1978" s="7"/>
      <c r="S1978" s="7"/>
    </row>
    <row r="1979" spans="1:19" x14ac:dyDescent="0.2">
      <c r="A1979" s="11"/>
      <c r="B1979" s="10"/>
      <c r="C1979" s="7"/>
      <c r="D1979" s="7"/>
      <c r="E1979" s="7"/>
      <c r="F1979" s="7"/>
      <c r="G1979" s="7"/>
      <c r="H1979" s="7"/>
      <c r="I1979" s="9"/>
      <c r="J1979" s="9"/>
      <c r="K1979" s="7"/>
      <c r="L1979" s="7"/>
      <c r="M1979" s="7"/>
      <c r="N1979" s="7"/>
      <c r="O1979" s="7"/>
      <c r="P1979" s="7"/>
      <c r="Q1979" s="7"/>
      <c r="R1979" s="7"/>
      <c r="S1979" s="7"/>
    </row>
    <row r="1980" spans="1:19" x14ac:dyDescent="0.2">
      <c r="A1980" s="11"/>
      <c r="B1980" s="10"/>
      <c r="C1980" s="7"/>
      <c r="D1980" s="7"/>
      <c r="E1980" s="7"/>
      <c r="F1980" s="7"/>
      <c r="G1980" s="7"/>
      <c r="H1980" s="7"/>
      <c r="I1980" s="9"/>
      <c r="J1980" s="9"/>
      <c r="K1980" s="7"/>
      <c r="L1980" s="7"/>
      <c r="M1980" s="7"/>
      <c r="N1980" s="7"/>
      <c r="O1980" s="7"/>
      <c r="P1980" s="7"/>
      <c r="Q1980" s="7"/>
      <c r="R1980" s="7"/>
      <c r="S1980" s="7"/>
    </row>
    <row r="1981" spans="1:19" x14ac:dyDescent="0.2">
      <c r="A1981" s="11"/>
      <c r="B1981" s="10"/>
      <c r="C1981" s="7"/>
      <c r="D1981" s="7"/>
      <c r="E1981" s="7"/>
      <c r="F1981" s="7"/>
      <c r="G1981" s="7"/>
      <c r="H1981" s="7"/>
      <c r="I1981" s="9"/>
      <c r="J1981" s="9"/>
      <c r="K1981" s="7"/>
      <c r="L1981" s="7"/>
      <c r="M1981" s="7"/>
      <c r="N1981" s="7"/>
      <c r="O1981" s="7"/>
      <c r="P1981" s="7"/>
      <c r="Q1981" s="7"/>
      <c r="R1981" s="7"/>
      <c r="S1981" s="7"/>
    </row>
    <row r="1982" spans="1:19" x14ac:dyDescent="0.2">
      <c r="A1982" s="11"/>
      <c r="B1982" s="10"/>
      <c r="C1982" s="7"/>
      <c r="D1982" s="7"/>
      <c r="E1982" s="7"/>
      <c r="F1982" s="7"/>
      <c r="G1982" s="7"/>
      <c r="H1982" s="7"/>
      <c r="I1982" s="9"/>
      <c r="J1982" s="9"/>
      <c r="K1982" s="7"/>
      <c r="L1982" s="7"/>
      <c r="M1982" s="7"/>
      <c r="N1982" s="7"/>
      <c r="O1982" s="7"/>
      <c r="P1982" s="7"/>
      <c r="Q1982" s="7"/>
      <c r="R1982" s="7"/>
      <c r="S1982" s="7"/>
    </row>
    <row r="1983" spans="1:19" x14ac:dyDescent="0.2">
      <c r="A1983" s="11"/>
      <c r="B1983" s="10"/>
      <c r="C1983" s="7"/>
      <c r="D1983" s="7"/>
      <c r="E1983" s="7"/>
      <c r="F1983" s="7"/>
      <c r="G1983" s="7"/>
      <c r="H1983" s="7"/>
      <c r="I1983" s="9"/>
      <c r="J1983" s="9"/>
      <c r="K1983" s="7"/>
      <c r="L1983" s="7"/>
      <c r="M1983" s="7"/>
      <c r="N1983" s="7"/>
      <c r="O1983" s="7"/>
      <c r="P1983" s="7"/>
      <c r="Q1983" s="7"/>
      <c r="R1983" s="7"/>
      <c r="S1983" s="7"/>
    </row>
    <row r="1984" spans="1:19" x14ac:dyDescent="0.2">
      <c r="A1984" s="11"/>
      <c r="B1984" s="10"/>
      <c r="C1984" s="7"/>
      <c r="D1984" s="7"/>
      <c r="E1984" s="7"/>
      <c r="F1984" s="7"/>
      <c r="G1984" s="7"/>
      <c r="H1984" s="7"/>
      <c r="I1984" s="9"/>
      <c r="J1984" s="9"/>
      <c r="K1984" s="7"/>
      <c r="L1984" s="7"/>
      <c r="M1984" s="7"/>
      <c r="N1984" s="7"/>
      <c r="O1984" s="7"/>
      <c r="P1984" s="7"/>
      <c r="Q1984" s="7"/>
      <c r="R1984" s="7"/>
      <c r="S1984" s="7"/>
    </row>
    <row r="1985" spans="1:19" x14ac:dyDescent="0.2">
      <c r="A1985" s="11"/>
      <c r="B1985" s="10"/>
      <c r="C1985" s="7"/>
      <c r="D1985" s="7"/>
      <c r="E1985" s="7"/>
      <c r="F1985" s="7"/>
      <c r="G1985" s="7"/>
      <c r="H1985" s="7"/>
      <c r="I1985" s="9"/>
      <c r="J1985" s="9"/>
      <c r="K1985" s="7"/>
      <c r="L1985" s="7"/>
      <c r="M1985" s="7"/>
      <c r="N1985" s="7"/>
      <c r="O1985" s="7"/>
      <c r="P1985" s="7"/>
      <c r="Q1985" s="7"/>
      <c r="R1985" s="7"/>
      <c r="S1985" s="7"/>
    </row>
    <row r="1986" spans="1:19" x14ac:dyDescent="0.2">
      <c r="A1986" s="11"/>
      <c r="B1986" s="10"/>
      <c r="C1986" s="7"/>
      <c r="D1986" s="7"/>
      <c r="E1986" s="7"/>
      <c r="F1986" s="7"/>
      <c r="G1986" s="7"/>
      <c r="H1986" s="7"/>
      <c r="I1986" s="9"/>
      <c r="J1986" s="9"/>
      <c r="K1986" s="7"/>
      <c r="L1986" s="7"/>
      <c r="M1986" s="7"/>
      <c r="N1986" s="7"/>
      <c r="O1986" s="7"/>
      <c r="P1986" s="7"/>
      <c r="Q1986" s="7"/>
      <c r="R1986" s="7"/>
      <c r="S1986" s="7"/>
    </row>
    <row r="1987" spans="1:19" x14ac:dyDescent="0.2">
      <c r="A1987" s="11"/>
      <c r="B1987" s="10"/>
      <c r="C1987" s="7"/>
      <c r="D1987" s="7"/>
      <c r="E1987" s="7"/>
      <c r="F1987" s="7"/>
      <c r="G1987" s="7"/>
      <c r="H1987" s="7"/>
      <c r="I1987" s="9"/>
      <c r="J1987" s="9"/>
      <c r="K1987" s="7"/>
      <c r="L1987" s="7"/>
      <c r="M1987" s="7"/>
      <c r="N1987" s="7"/>
      <c r="O1987" s="7"/>
      <c r="P1987" s="7"/>
      <c r="Q1987" s="7"/>
      <c r="R1987" s="7"/>
      <c r="S1987" s="7"/>
    </row>
    <row r="1988" spans="1:19" x14ac:dyDescent="0.2">
      <c r="A1988" s="11"/>
      <c r="B1988" s="10"/>
      <c r="C1988" s="7"/>
      <c r="D1988" s="7"/>
      <c r="E1988" s="7"/>
      <c r="F1988" s="7"/>
      <c r="G1988" s="7"/>
      <c r="H1988" s="7"/>
      <c r="I1988" s="9"/>
      <c r="J1988" s="9"/>
      <c r="K1988" s="7"/>
      <c r="L1988" s="7"/>
      <c r="M1988" s="7"/>
      <c r="N1988" s="7"/>
      <c r="O1988" s="7"/>
      <c r="P1988" s="7"/>
      <c r="Q1988" s="7"/>
      <c r="R1988" s="7"/>
      <c r="S1988" s="7"/>
    </row>
    <row r="1989" spans="1:19" x14ac:dyDescent="0.2">
      <c r="A1989" s="11"/>
      <c r="B1989" s="10"/>
      <c r="C1989" s="7"/>
      <c r="D1989" s="7"/>
      <c r="E1989" s="7"/>
      <c r="F1989" s="7"/>
      <c r="G1989" s="7"/>
      <c r="H1989" s="7"/>
      <c r="I1989" s="9"/>
      <c r="J1989" s="9"/>
      <c r="K1989" s="7"/>
      <c r="L1989" s="7"/>
      <c r="M1989" s="7"/>
      <c r="N1989" s="7"/>
      <c r="O1989" s="7"/>
      <c r="P1989" s="7"/>
      <c r="Q1989" s="7"/>
      <c r="R1989" s="7"/>
      <c r="S1989" s="7"/>
    </row>
    <row r="1990" spans="1:19" x14ac:dyDescent="0.2">
      <c r="A1990" s="11"/>
      <c r="B1990" s="10"/>
      <c r="C1990" s="7"/>
      <c r="D1990" s="7"/>
      <c r="E1990" s="7"/>
      <c r="F1990" s="7"/>
      <c r="G1990" s="7"/>
      <c r="H1990" s="7"/>
      <c r="I1990" s="9"/>
      <c r="J1990" s="9"/>
      <c r="K1990" s="7"/>
      <c r="L1990" s="7"/>
      <c r="M1990" s="7"/>
      <c r="N1990" s="7"/>
      <c r="O1990" s="7"/>
      <c r="P1990" s="7"/>
      <c r="Q1990" s="7"/>
      <c r="R1990" s="7"/>
      <c r="S1990" s="7"/>
    </row>
    <row r="1991" spans="1:19" x14ac:dyDescent="0.2">
      <c r="A1991" s="11"/>
      <c r="B1991" s="10"/>
      <c r="C1991" s="7"/>
      <c r="D1991" s="7"/>
      <c r="E1991" s="7"/>
      <c r="F1991" s="7"/>
      <c r="G1991" s="7"/>
      <c r="H1991" s="7"/>
      <c r="I1991" s="9"/>
      <c r="J1991" s="9"/>
      <c r="K1991" s="7"/>
      <c r="L1991" s="7"/>
      <c r="M1991" s="7"/>
      <c r="N1991" s="7"/>
      <c r="O1991" s="7"/>
      <c r="P1991" s="7"/>
      <c r="Q1991" s="7"/>
      <c r="R1991" s="7"/>
      <c r="S1991" s="7"/>
    </row>
    <row r="1992" spans="1:19" x14ac:dyDescent="0.2">
      <c r="A1992" s="11"/>
      <c r="B1992" s="10"/>
      <c r="C1992" s="7"/>
      <c r="D1992" s="7"/>
      <c r="E1992" s="7"/>
      <c r="F1992" s="7"/>
      <c r="G1992" s="7"/>
      <c r="H1992" s="7"/>
      <c r="I1992" s="9"/>
      <c r="J1992" s="9"/>
      <c r="K1992" s="7"/>
      <c r="L1992" s="7"/>
      <c r="M1992" s="7"/>
      <c r="N1992" s="7"/>
      <c r="O1992" s="7"/>
      <c r="P1992" s="7"/>
      <c r="Q1992" s="7"/>
      <c r="R1992" s="7"/>
      <c r="S1992" s="7"/>
    </row>
    <row r="1993" spans="1:19" x14ac:dyDescent="0.2">
      <c r="A1993" s="11"/>
      <c r="B1993" s="10"/>
      <c r="C1993" s="7"/>
      <c r="D1993" s="7"/>
      <c r="E1993" s="7"/>
      <c r="F1993" s="7"/>
      <c r="G1993" s="7"/>
      <c r="H1993" s="7"/>
      <c r="I1993" s="9"/>
      <c r="J1993" s="9"/>
      <c r="K1993" s="7"/>
      <c r="L1993" s="7"/>
      <c r="M1993" s="7"/>
      <c r="N1993" s="7"/>
      <c r="O1993" s="7"/>
      <c r="P1993" s="7"/>
      <c r="Q1993" s="7"/>
      <c r="R1993" s="7"/>
      <c r="S1993" s="7"/>
    </row>
    <row r="1994" spans="1:19" x14ac:dyDescent="0.2">
      <c r="A1994" s="11"/>
      <c r="B1994" s="10"/>
      <c r="C1994" s="7"/>
      <c r="D1994" s="7"/>
      <c r="E1994" s="7"/>
      <c r="F1994" s="7"/>
      <c r="G1994" s="7"/>
      <c r="H1994" s="7"/>
      <c r="I1994" s="9"/>
      <c r="J1994" s="9"/>
      <c r="K1994" s="7"/>
      <c r="L1994" s="7"/>
      <c r="M1994" s="7"/>
      <c r="N1994" s="7"/>
      <c r="O1994" s="7"/>
      <c r="P1994" s="7"/>
      <c r="Q1994" s="7"/>
      <c r="R1994" s="7"/>
      <c r="S1994" s="7"/>
    </row>
    <row r="1995" spans="1:19" x14ac:dyDescent="0.2">
      <c r="A1995" s="11"/>
      <c r="B1995" s="10"/>
      <c r="C1995" s="7"/>
      <c r="D1995" s="7"/>
      <c r="E1995" s="7"/>
      <c r="F1995" s="7"/>
      <c r="G1995" s="7"/>
      <c r="H1995" s="7"/>
      <c r="I1995" s="9"/>
      <c r="J1995" s="9"/>
      <c r="K1995" s="7"/>
      <c r="L1995" s="7"/>
      <c r="M1995" s="7"/>
      <c r="N1995" s="7"/>
      <c r="O1995" s="7"/>
      <c r="P1995" s="7"/>
      <c r="Q1995" s="7"/>
      <c r="R1995" s="7"/>
      <c r="S1995" s="7"/>
    </row>
    <row r="1996" spans="1:19" x14ac:dyDescent="0.2">
      <c r="A1996" s="11"/>
      <c r="B1996" s="10"/>
      <c r="C1996" s="7"/>
      <c r="D1996" s="7"/>
      <c r="E1996" s="7"/>
      <c r="F1996" s="7"/>
      <c r="G1996" s="7"/>
      <c r="H1996" s="7"/>
      <c r="I1996" s="9"/>
      <c r="J1996" s="9"/>
      <c r="K1996" s="7"/>
      <c r="L1996" s="7"/>
      <c r="M1996" s="7"/>
      <c r="N1996" s="7"/>
      <c r="O1996" s="7"/>
      <c r="P1996" s="7"/>
      <c r="Q1996" s="7"/>
      <c r="R1996" s="7"/>
      <c r="S1996" s="7"/>
    </row>
    <row r="1997" spans="1:19" x14ac:dyDescent="0.2">
      <c r="A1997" s="11"/>
      <c r="B1997" s="10"/>
      <c r="C1997" s="7"/>
      <c r="D1997" s="7"/>
      <c r="E1997" s="7"/>
      <c r="F1997" s="7"/>
      <c r="G1997" s="7"/>
      <c r="H1997" s="7"/>
      <c r="I1997" s="9"/>
      <c r="J1997" s="9"/>
      <c r="K1997" s="7"/>
      <c r="L1997" s="7"/>
      <c r="M1997" s="7"/>
      <c r="N1997" s="7"/>
      <c r="O1997" s="7"/>
      <c r="P1997" s="7"/>
      <c r="Q1997" s="7"/>
      <c r="R1997" s="7"/>
      <c r="S1997" s="7"/>
    </row>
    <row r="1998" spans="1:19" x14ac:dyDescent="0.2">
      <c r="A1998" s="11"/>
      <c r="B1998" s="10"/>
      <c r="C1998" s="7"/>
      <c r="D1998" s="7"/>
      <c r="E1998" s="7"/>
      <c r="F1998" s="7"/>
      <c r="G1998" s="7"/>
      <c r="H1998" s="7"/>
      <c r="I1998" s="9"/>
      <c r="J1998" s="9"/>
      <c r="K1998" s="7"/>
      <c r="L1998" s="7"/>
      <c r="M1998" s="7"/>
      <c r="N1998" s="7"/>
      <c r="O1998" s="7"/>
      <c r="P1998" s="7"/>
      <c r="Q1998" s="7"/>
      <c r="R1998" s="7"/>
      <c r="S1998" s="7"/>
    </row>
    <row r="1999" spans="1:19" x14ac:dyDescent="0.2">
      <c r="A1999" s="11"/>
      <c r="B1999" s="10"/>
      <c r="C1999" s="7"/>
      <c r="D1999" s="7"/>
      <c r="E1999" s="7"/>
      <c r="F1999" s="7"/>
      <c r="G1999" s="7"/>
      <c r="H1999" s="7"/>
      <c r="I1999" s="9"/>
      <c r="J1999" s="9"/>
      <c r="K1999" s="7"/>
      <c r="L1999" s="7"/>
      <c r="M1999" s="7"/>
      <c r="N1999" s="7"/>
      <c r="O1999" s="7"/>
      <c r="P1999" s="7"/>
      <c r="Q1999" s="7"/>
      <c r="R1999" s="7"/>
      <c r="S1999" s="7"/>
    </row>
    <row r="2000" spans="1:19" x14ac:dyDescent="0.2">
      <c r="A2000" s="11"/>
      <c r="B2000" s="10"/>
      <c r="C2000" s="7"/>
      <c r="D2000" s="7"/>
      <c r="E2000" s="7"/>
      <c r="F2000" s="7"/>
      <c r="G2000" s="7"/>
      <c r="H2000" s="7"/>
      <c r="I2000" s="9"/>
      <c r="J2000" s="9"/>
      <c r="K2000" s="7"/>
      <c r="L2000" s="7"/>
      <c r="M2000" s="7"/>
      <c r="N2000" s="7"/>
      <c r="O2000" s="7"/>
      <c r="P2000" s="7"/>
      <c r="Q2000" s="7"/>
      <c r="R2000" s="7"/>
      <c r="S2000" s="7"/>
    </row>
    <row r="2001" spans="1:19" x14ac:dyDescent="0.2">
      <c r="A2001" s="11"/>
      <c r="B2001" s="10"/>
      <c r="C2001" s="7"/>
      <c r="D2001" s="7"/>
      <c r="E2001" s="7"/>
      <c r="F2001" s="7"/>
      <c r="G2001" s="7"/>
      <c r="H2001" s="7"/>
      <c r="I2001" s="9"/>
      <c r="J2001" s="9"/>
      <c r="K2001" s="7"/>
      <c r="L2001" s="7"/>
      <c r="M2001" s="7"/>
      <c r="N2001" s="7"/>
      <c r="O2001" s="7"/>
      <c r="P2001" s="7"/>
      <c r="Q2001" s="7"/>
      <c r="R2001" s="7"/>
      <c r="S2001" s="7"/>
    </row>
    <row r="2002" spans="1:19" x14ac:dyDescent="0.2">
      <c r="A2002" s="11"/>
      <c r="B2002" s="10"/>
      <c r="C2002" s="7"/>
      <c r="D2002" s="7"/>
      <c r="E2002" s="7"/>
      <c r="F2002" s="7"/>
      <c r="G2002" s="7"/>
      <c r="H2002" s="7"/>
      <c r="I2002" s="9"/>
      <c r="J2002" s="9"/>
      <c r="K2002" s="7"/>
      <c r="L2002" s="7"/>
      <c r="M2002" s="7"/>
      <c r="N2002" s="7"/>
      <c r="O2002" s="7"/>
      <c r="P2002" s="7"/>
      <c r="Q2002" s="7"/>
      <c r="R2002" s="7"/>
      <c r="S2002" s="7"/>
    </row>
    <row r="2003" spans="1:19" x14ac:dyDescent="0.2">
      <c r="A2003" s="11"/>
      <c r="B2003" s="10"/>
      <c r="C2003" s="7"/>
      <c r="D2003" s="7"/>
      <c r="E2003" s="7"/>
      <c r="F2003" s="7"/>
      <c r="G2003" s="7"/>
      <c r="H2003" s="7"/>
      <c r="I2003" s="9"/>
      <c r="J2003" s="9"/>
      <c r="K2003" s="7"/>
      <c r="L2003" s="7"/>
      <c r="M2003" s="7"/>
      <c r="N2003" s="7"/>
      <c r="O2003" s="7"/>
      <c r="P2003" s="7"/>
      <c r="Q2003" s="7"/>
      <c r="R2003" s="7"/>
      <c r="S2003" s="7"/>
    </row>
    <row r="2004" spans="1:19" x14ac:dyDescent="0.2">
      <c r="A2004" s="11"/>
      <c r="B2004" s="10"/>
      <c r="C2004" s="7"/>
      <c r="D2004" s="7"/>
      <c r="E2004" s="7"/>
      <c r="F2004" s="7"/>
      <c r="G2004" s="7"/>
      <c r="H2004" s="7"/>
      <c r="I2004" s="9"/>
      <c r="J2004" s="9"/>
      <c r="K2004" s="7"/>
      <c r="L2004" s="7"/>
      <c r="M2004" s="7"/>
      <c r="N2004" s="7"/>
      <c r="O2004" s="7"/>
      <c r="P2004" s="7"/>
      <c r="Q2004" s="7"/>
      <c r="R2004" s="7"/>
      <c r="S2004" s="7"/>
    </row>
    <row r="2005" spans="1:19" x14ac:dyDescent="0.2">
      <c r="A2005" s="11"/>
      <c r="B2005" s="10"/>
      <c r="C2005" s="7"/>
      <c r="D2005" s="7"/>
      <c r="E2005" s="7"/>
      <c r="F2005" s="7"/>
      <c r="G2005" s="7"/>
      <c r="H2005" s="7"/>
      <c r="I2005" s="9"/>
      <c r="J2005" s="9"/>
      <c r="K2005" s="7"/>
      <c r="L2005" s="7"/>
      <c r="M2005" s="7"/>
      <c r="N2005" s="7"/>
      <c r="O2005" s="7"/>
      <c r="P2005" s="7"/>
      <c r="Q2005" s="7"/>
      <c r="R2005" s="7"/>
      <c r="S2005" s="7"/>
    </row>
    <row r="2006" spans="1:19" x14ac:dyDescent="0.2">
      <c r="A2006" s="11"/>
      <c r="B2006" s="10"/>
      <c r="C2006" s="7"/>
      <c r="D2006" s="7"/>
      <c r="E2006" s="7"/>
      <c r="F2006" s="7"/>
      <c r="G2006" s="7"/>
      <c r="H2006" s="7"/>
      <c r="I2006" s="9"/>
      <c r="J2006" s="9"/>
      <c r="K2006" s="7"/>
      <c r="L2006" s="7"/>
      <c r="M2006" s="7"/>
      <c r="N2006" s="7"/>
      <c r="O2006" s="7"/>
      <c r="P2006" s="7"/>
      <c r="Q2006" s="7"/>
      <c r="R2006" s="7"/>
      <c r="S2006" s="7"/>
    </row>
    <row r="2007" spans="1:19" x14ac:dyDescent="0.2">
      <c r="A2007" s="11"/>
      <c r="B2007" s="10"/>
      <c r="C2007" s="7"/>
      <c r="D2007" s="7"/>
      <c r="E2007" s="7"/>
      <c r="F2007" s="7"/>
      <c r="G2007" s="7"/>
      <c r="H2007" s="7"/>
      <c r="I2007" s="9"/>
      <c r="J2007" s="9"/>
      <c r="K2007" s="7"/>
      <c r="L2007" s="7"/>
      <c r="M2007" s="7"/>
      <c r="N2007" s="7"/>
      <c r="O2007" s="7"/>
      <c r="P2007" s="7"/>
      <c r="Q2007" s="7"/>
      <c r="R2007" s="7"/>
      <c r="S2007" s="7"/>
    </row>
    <row r="2008" spans="1:19" x14ac:dyDescent="0.2">
      <c r="A2008" s="11"/>
      <c r="B2008" s="10"/>
      <c r="C2008" s="7"/>
      <c r="D2008" s="7"/>
      <c r="E2008" s="7"/>
      <c r="F2008" s="7"/>
      <c r="G2008" s="7"/>
      <c r="H2008" s="7"/>
      <c r="I2008" s="9"/>
      <c r="J2008" s="9"/>
      <c r="K2008" s="7"/>
      <c r="L2008" s="7"/>
      <c r="M2008" s="7"/>
      <c r="N2008" s="7"/>
      <c r="O2008" s="7"/>
      <c r="P2008" s="7"/>
      <c r="Q2008" s="7"/>
      <c r="R2008" s="7"/>
      <c r="S2008" s="7"/>
    </row>
    <row r="2009" spans="1:19" x14ac:dyDescent="0.2">
      <c r="A2009" s="11"/>
      <c r="B2009" s="10"/>
      <c r="C2009" s="7"/>
      <c r="D2009" s="7"/>
      <c r="E2009" s="7"/>
      <c r="F2009" s="7"/>
      <c r="G2009" s="7"/>
      <c r="H2009" s="7"/>
      <c r="I2009" s="9"/>
      <c r="J2009" s="9"/>
      <c r="K2009" s="7"/>
      <c r="L2009" s="7"/>
      <c r="M2009" s="7"/>
      <c r="N2009" s="7"/>
      <c r="O2009" s="7"/>
      <c r="P2009" s="7"/>
      <c r="Q2009" s="7"/>
      <c r="R2009" s="7"/>
      <c r="S2009" s="7"/>
    </row>
    <row r="2010" spans="1:19" x14ac:dyDescent="0.2">
      <c r="A2010" s="11"/>
      <c r="B2010" s="10"/>
      <c r="C2010" s="7"/>
      <c r="D2010" s="7"/>
      <c r="E2010" s="7"/>
      <c r="F2010" s="7"/>
      <c r="G2010" s="7"/>
      <c r="H2010" s="7"/>
      <c r="I2010" s="9"/>
      <c r="J2010" s="9"/>
      <c r="K2010" s="7"/>
      <c r="L2010" s="7"/>
      <c r="M2010" s="7"/>
      <c r="N2010" s="7"/>
      <c r="O2010" s="7"/>
      <c r="P2010" s="7"/>
      <c r="Q2010" s="7"/>
      <c r="R2010" s="7"/>
      <c r="S2010" s="7"/>
    </row>
    <row r="2011" spans="1:19" x14ac:dyDescent="0.2">
      <c r="A2011" s="11"/>
      <c r="B2011" s="10"/>
      <c r="C2011" s="7"/>
      <c r="D2011" s="7"/>
      <c r="E2011" s="7"/>
      <c r="F2011" s="7"/>
      <c r="G2011" s="7"/>
      <c r="H2011" s="7"/>
      <c r="I2011" s="9"/>
      <c r="J2011" s="9"/>
      <c r="K2011" s="7"/>
      <c r="L2011" s="7"/>
      <c r="M2011" s="7"/>
      <c r="N2011" s="7"/>
      <c r="O2011" s="7"/>
      <c r="P2011" s="7"/>
      <c r="Q2011" s="7"/>
      <c r="R2011" s="7"/>
      <c r="S2011" s="7"/>
    </row>
    <row r="2012" spans="1:19" x14ac:dyDescent="0.2">
      <c r="A2012" s="11"/>
      <c r="B2012" s="10"/>
      <c r="C2012" s="7"/>
      <c r="D2012" s="7"/>
      <c r="E2012" s="7"/>
      <c r="F2012" s="7"/>
      <c r="G2012" s="7"/>
      <c r="H2012" s="7"/>
      <c r="I2012" s="9"/>
      <c r="J2012" s="9"/>
      <c r="K2012" s="7"/>
      <c r="L2012" s="7"/>
      <c r="M2012" s="7"/>
      <c r="N2012" s="7"/>
      <c r="O2012" s="7"/>
      <c r="P2012" s="7"/>
      <c r="Q2012" s="7"/>
      <c r="R2012" s="7"/>
      <c r="S2012" s="7"/>
    </row>
    <row r="2013" spans="1:19" x14ac:dyDescent="0.2">
      <c r="A2013" s="11"/>
      <c r="B2013" s="10"/>
      <c r="C2013" s="7"/>
      <c r="D2013" s="7"/>
      <c r="E2013" s="7"/>
      <c r="F2013" s="7"/>
      <c r="G2013" s="7"/>
      <c r="H2013" s="7"/>
      <c r="I2013" s="9"/>
      <c r="J2013" s="9"/>
      <c r="K2013" s="7"/>
      <c r="L2013" s="7"/>
      <c r="M2013" s="7"/>
      <c r="N2013" s="7"/>
      <c r="O2013" s="7"/>
      <c r="P2013" s="7"/>
      <c r="Q2013" s="7"/>
      <c r="R2013" s="7"/>
      <c r="S2013" s="7"/>
    </row>
    <row r="2014" spans="1:19" x14ac:dyDescent="0.2">
      <c r="A2014" s="11"/>
      <c r="B2014" s="10"/>
      <c r="C2014" s="7"/>
      <c r="D2014" s="7"/>
      <c r="E2014" s="7"/>
      <c r="F2014" s="7"/>
      <c r="G2014" s="7"/>
      <c r="H2014" s="7"/>
      <c r="I2014" s="9"/>
      <c r="J2014" s="9"/>
      <c r="K2014" s="7"/>
      <c r="L2014" s="7"/>
      <c r="M2014" s="7"/>
      <c r="N2014" s="7"/>
      <c r="O2014" s="7"/>
      <c r="P2014" s="7"/>
      <c r="Q2014" s="7"/>
      <c r="R2014" s="7"/>
      <c r="S2014" s="7"/>
    </row>
    <row r="2015" spans="1:19" x14ac:dyDescent="0.2">
      <c r="A2015" s="11"/>
      <c r="B2015" s="10"/>
      <c r="C2015" s="7"/>
      <c r="D2015" s="7"/>
      <c r="E2015" s="7"/>
      <c r="F2015" s="7"/>
      <c r="G2015" s="7"/>
      <c r="H2015" s="7"/>
      <c r="I2015" s="9"/>
      <c r="J2015" s="9"/>
      <c r="K2015" s="7"/>
      <c r="L2015" s="7"/>
      <c r="M2015" s="7"/>
      <c r="N2015" s="7"/>
      <c r="O2015" s="7"/>
      <c r="P2015" s="7"/>
      <c r="Q2015" s="7"/>
      <c r="R2015" s="7"/>
      <c r="S2015" s="7"/>
    </row>
    <row r="2016" spans="1:19" x14ac:dyDescent="0.2">
      <c r="A2016" s="11"/>
      <c r="B2016" s="10"/>
      <c r="C2016" s="7"/>
      <c r="D2016" s="7"/>
      <c r="E2016" s="7"/>
      <c r="F2016" s="7"/>
      <c r="G2016" s="7"/>
      <c r="H2016" s="7"/>
      <c r="I2016" s="9"/>
      <c r="J2016" s="9"/>
      <c r="K2016" s="7"/>
      <c r="L2016" s="7"/>
      <c r="M2016" s="7"/>
      <c r="N2016" s="7"/>
      <c r="O2016" s="7"/>
      <c r="P2016" s="7"/>
      <c r="Q2016" s="7"/>
      <c r="R2016" s="7"/>
      <c r="S2016" s="7"/>
    </row>
    <row r="2017" spans="1:19" x14ac:dyDescent="0.2">
      <c r="A2017" s="11"/>
      <c r="B2017" s="10"/>
      <c r="C2017" s="7"/>
      <c r="D2017" s="7"/>
      <c r="E2017" s="7"/>
      <c r="F2017" s="7"/>
      <c r="G2017" s="7"/>
      <c r="H2017" s="7"/>
      <c r="I2017" s="9"/>
      <c r="J2017" s="9"/>
      <c r="K2017" s="7"/>
      <c r="L2017" s="7"/>
      <c r="M2017" s="7"/>
      <c r="N2017" s="7"/>
      <c r="O2017" s="7"/>
      <c r="P2017" s="7"/>
      <c r="Q2017" s="7"/>
      <c r="R2017" s="7"/>
      <c r="S2017" s="7"/>
    </row>
    <row r="2018" spans="1:19" x14ac:dyDescent="0.2">
      <c r="A2018" s="11"/>
      <c r="B2018" s="10"/>
      <c r="C2018" s="7"/>
      <c r="D2018" s="7"/>
      <c r="E2018" s="7"/>
      <c r="F2018" s="7"/>
      <c r="G2018" s="7"/>
      <c r="H2018" s="7"/>
      <c r="I2018" s="9"/>
      <c r="J2018" s="9"/>
      <c r="K2018" s="7"/>
      <c r="L2018" s="7"/>
      <c r="M2018" s="7"/>
      <c r="N2018" s="7"/>
      <c r="O2018" s="7"/>
      <c r="P2018" s="7"/>
      <c r="Q2018" s="7"/>
      <c r="R2018" s="7"/>
      <c r="S2018" s="7"/>
    </row>
    <row r="2019" spans="1:19" x14ac:dyDescent="0.2">
      <c r="A2019" s="11"/>
      <c r="B2019" s="10"/>
      <c r="C2019" s="7"/>
      <c r="D2019" s="7"/>
      <c r="E2019" s="7"/>
      <c r="F2019" s="7"/>
      <c r="G2019" s="7"/>
      <c r="H2019" s="7"/>
      <c r="I2019" s="9"/>
      <c r="J2019" s="9"/>
      <c r="K2019" s="7"/>
      <c r="L2019" s="7"/>
      <c r="M2019" s="7"/>
      <c r="N2019" s="7"/>
      <c r="O2019" s="7"/>
      <c r="P2019" s="7"/>
      <c r="Q2019" s="7"/>
      <c r="R2019" s="7"/>
      <c r="S2019" s="7"/>
    </row>
    <row r="2020" spans="1:19" x14ac:dyDescent="0.2">
      <c r="A2020" s="11"/>
      <c r="B2020" s="10"/>
      <c r="C2020" s="7"/>
      <c r="D2020" s="7"/>
      <c r="E2020" s="7"/>
      <c r="F2020" s="7"/>
      <c r="G2020" s="7"/>
      <c r="H2020" s="7"/>
      <c r="I2020" s="9"/>
      <c r="J2020" s="9"/>
      <c r="K2020" s="7"/>
      <c r="L2020" s="7"/>
      <c r="M2020" s="7"/>
      <c r="N2020" s="7"/>
      <c r="O2020" s="7"/>
      <c r="P2020" s="7"/>
      <c r="Q2020" s="7"/>
      <c r="R2020" s="7"/>
      <c r="S2020" s="7"/>
    </row>
    <row r="2021" spans="1:19" x14ac:dyDescent="0.2">
      <c r="A2021" s="11"/>
      <c r="B2021" s="10"/>
      <c r="C2021" s="7"/>
      <c r="D2021" s="7"/>
      <c r="E2021" s="7"/>
      <c r="F2021" s="7"/>
      <c r="G2021" s="7"/>
      <c r="H2021" s="7"/>
      <c r="I2021" s="9"/>
      <c r="J2021" s="9"/>
      <c r="K2021" s="7"/>
      <c r="L2021" s="7"/>
      <c r="M2021" s="7"/>
      <c r="N2021" s="7"/>
      <c r="O2021" s="7"/>
      <c r="P2021" s="7"/>
      <c r="Q2021" s="7"/>
      <c r="R2021" s="7"/>
      <c r="S2021" s="7"/>
    </row>
    <row r="2022" spans="1:19" x14ac:dyDescent="0.2">
      <c r="A2022" s="11"/>
      <c r="B2022" s="10"/>
      <c r="C2022" s="7"/>
      <c r="D2022" s="7"/>
      <c r="E2022" s="7"/>
      <c r="F2022" s="7"/>
      <c r="G2022" s="7"/>
      <c r="H2022" s="7"/>
      <c r="I2022" s="9"/>
      <c r="J2022" s="9"/>
      <c r="K2022" s="7"/>
      <c r="L2022" s="7"/>
      <c r="M2022" s="7"/>
      <c r="N2022" s="7"/>
      <c r="O2022" s="7"/>
      <c r="P2022" s="7"/>
      <c r="Q2022" s="7"/>
      <c r="R2022" s="7"/>
      <c r="S2022" s="7"/>
    </row>
    <row r="2023" spans="1:19" x14ac:dyDescent="0.2">
      <c r="A2023" s="11"/>
      <c r="B2023" s="10"/>
      <c r="C2023" s="7"/>
      <c r="D2023" s="7"/>
      <c r="E2023" s="7"/>
      <c r="F2023" s="7"/>
      <c r="G2023" s="7"/>
      <c r="H2023" s="7"/>
      <c r="I2023" s="9"/>
      <c r="J2023" s="9"/>
      <c r="K2023" s="7"/>
      <c r="L2023" s="7"/>
      <c r="M2023" s="7"/>
      <c r="N2023" s="7"/>
      <c r="O2023" s="7"/>
      <c r="P2023" s="7"/>
      <c r="Q2023" s="7"/>
      <c r="R2023" s="7"/>
      <c r="S2023" s="7"/>
    </row>
    <row r="2024" spans="1:19" x14ac:dyDescent="0.2">
      <c r="A2024" s="11"/>
      <c r="B2024" s="10"/>
      <c r="C2024" s="7"/>
      <c r="D2024" s="7"/>
      <c r="E2024" s="7"/>
      <c r="F2024" s="7"/>
      <c r="G2024" s="7"/>
      <c r="H2024" s="7"/>
      <c r="I2024" s="9"/>
      <c r="J2024" s="9"/>
      <c r="K2024" s="7"/>
      <c r="L2024" s="7"/>
      <c r="M2024" s="7"/>
      <c r="N2024" s="7"/>
      <c r="O2024" s="7"/>
      <c r="P2024" s="7"/>
      <c r="Q2024" s="7"/>
      <c r="R2024" s="7"/>
      <c r="S2024" s="7"/>
    </row>
    <row r="2025" spans="1:19" x14ac:dyDescent="0.2">
      <c r="A2025" s="11"/>
      <c r="B2025" s="10"/>
      <c r="C2025" s="7"/>
      <c r="D2025" s="7"/>
      <c r="E2025" s="7"/>
      <c r="F2025" s="7"/>
      <c r="G2025" s="7"/>
      <c r="H2025" s="7"/>
      <c r="I2025" s="9"/>
      <c r="J2025" s="9"/>
      <c r="K2025" s="7"/>
      <c r="L2025" s="7"/>
      <c r="M2025" s="7"/>
      <c r="N2025" s="7"/>
      <c r="O2025" s="7"/>
      <c r="P2025" s="7"/>
      <c r="Q2025" s="7"/>
      <c r="R2025" s="7"/>
      <c r="S2025" s="7"/>
    </row>
    <row r="2026" spans="1:19" x14ac:dyDescent="0.2">
      <c r="A2026" s="11"/>
      <c r="B2026" s="10"/>
      <c r="C2026" s="7"/>
      <c r="D2026" s="7"/>
      <c r="E2026" s="7"/>
      <c r="F2026" s="7"/>
      <c r="G2026" s="7"/>
      <c r="H2026" s="7"/>
      <c r="I2026" s="9"/>
      <c r="J2026" s="9"/>
      <c r="K2026" s="7"/>
      <c r="L2026" s="7"/>
      <c r="M2026" s="7"/>
      <c r="N2026" s="7"/>
      <c r="O2026" s="7"/>
      <c r="P2026" s="7"/>
      <c r="Q2026" s="7"/>
      <c r="R2026" s="7"/>
      <c r="S2026" s="7"/>
    </row>
    <row r="2027" spans="1:19" x14ac:dyDescent="0.2">
      <c r="A2027" s="11"/>
      <c r="B2027" s="10"/>
      <c r="C2027" s="7"/>
      <c r="D2027" s="7"/>
      <c r="E2027" s="7"/>
      <c r="F2027" s="7"/>
      <c r="G2027" s="7"/>
      <c r="H2027" s="7"/>
      <c r="I2027" s="9"/>
      <c r="J2027" s="9"/>
      <c r="K2027" s="7"/>
      <c r="L2027" s="7"/>
      <c r="M2027" s="7"/>
      <c r="N2027" s="7"/>
      <c r="O2027" s="7"/>
      <c r="P2027" s="7"/>
      <c r="Q2027" s="7"/>
      <c r="R2027" s="7"/>
      <c r="S2027" s="7"/>
    </row>
    <row r="2028" spans="1:19" x14ac:dyDescent="0.2">
      <c r="A2028" s="11"/>
      <c r="B2028" s="10"/>
      <c r="C2028" s="7"/>
      <c r="D2028" s="7"/>
      <c r="E2028" s="7"/>
      <c r="F2028" s="7"/>
      <c r="G2028" s="7"/>
      <c r="H2028" s="7"/>
      <c r="I2028" s="9"/>
      <c r="J2028" s="9"/>
      <c r="K2028" s="7"/>
      <c r="L2028" s="7"/>
      <c r="M2028" s="7"/>
      <c r="N2028" s="7"/>
      <c r="O2028" s="7"/>
      <c r="P2028" s="7"/>
      <c r="Q2028" s="7"/>
      <c r="R2028" s="7"/>
      <c r="S2028" s="7"/>
    </row>
    <row r="2029" spans="1:19" x14ac:dyDescent="0.2">
      <c r="A2029" s="11"/>
      <c r="B2029" s="10"/>
      <c r="C2029" s="7"/>
      <c r="D2029" s="7"/>
      <c r="E2029" s="7"/>
      <c r="F2029" s="7"/>
      <c r="G2029" s="7"/>
      <c r="H2029" s="7"/>
      <c r="I2029" s="9"/>
      <c r="J2029" s="9"/>
      <c r="K2029" s="7"/>
      <c r="L2029" s="7"/>
      <c r="M2029" s="7"/>
      <c r="N2029" s="7"/>
      <c r="O2029" s="7"/>
      <c r="P2029" s="7"/>
      <c r="Q2029" s="7"/>
      <c r="R2029" s="7"/>
      <c r="S2029" s="7"/>
    </row>
    <row r="2030" spans="1:19" x14ac:dyDescent="0.2">
      <c r="A2030" s="11"/>
      <c r="B2030" s="10"/>
      <c r="C2030" s="7"/>
      <c r="D2030" s="7"/>
      <c r="E2030" s="7"/>
      <c r="F2030" s="7"/>
      <c r="G2030" s="7"/>
      <c r="H2030" s="7"/>
      <c r="I2030" s="9"/>
      <c r="J2030" s="9"/>
      <c r="K2030" s="7"/>
      <c r="L2030" s="7"/>
      <c r="M2030" s="7"/>
      <c r="N2030" s="7"/>
      <c r="O2030" s="7"/>
      <c r="P2030" s="7"/>
      <c r="Q2030" s="7"/>
      <c r="R2030" s="7"/>
      <c r="S2030" s="7"/>
    </row>
    <row r="2031" spans="1:19" x14ac:dyDescent="0.2">
      <c r="A2031" s="11"/>
      <c r="B2031" s="10"/>
      <c r="C2031" s="7"/>
      <c r="D2031" s="7"/>
      <c r="E2031" s="7"/>
      <c r="F2031" s="7"/>
      <c r="G2031" s="7"/>
      <c r="H2031" s="7"/>
      <c r="I2031" s="9"/>
      <c r="J2031" s="9"/>
      <c r="K2031" s="7"/>
      <c r="L2031" s="7"/>
      <c r="M2031" s="7"/>
      <c r="N2031" s="7"/>
      <c r="O2031" s="7"/>
      <c r="P2031" s="7"/>
      <c r="Q2031" s="7"/>
      <c r="R2031" s="7"/>
      <c r="S2031" s="7"/>
    </row>
    <row r="2032" spans="1:19" x14ac:dyDescent="0.2">
      <c r="A2032" s="11"/>
      <c r="B2032" s="10"/>
      <c r="C2032" s="7"/>
      <c r="D2032" s="7"/>
      <c r="E2032" s="7"/>
      <c r="F2032" s="7"/>
      <c r="G2032" s="7"/>
      <c r="H2032" s="7"/>
      <c r="I2032" s="9"/>
      <c r="J2032" s="9"/>
      <c r="K2032" s="7"/>
      <c r="L2032" s="7"/>
      <c r="M2032" s="7"/>
      <c r="N2032" s="7"/>
      <c r="O2032" s="7"/>
      <c r="P2032" s="7"/>
      <c r="Q2032" s="7"/>
      <c r="R2032" s="7"/>
      <c r="S2032" s="7"/>
    </row>
    <row r="2033" spans="1:19" x14ac:dyDescent="0.2">
      <c r="A2033" s="11"/>
      <c r="B2033" s="10"/>
      <c r="C2033" s="7"/>
      <c r="D2033" s="7"/>
      <c r="E2033" s="7"/>
      <c r="F2033" s="7"/>
      <c r="G2033" s="7"/>
      <c r="H2033" s="7"/>
      <c r="I2033" s="9"/>
      <c r="J2033" s="9"/>
      <c r="K2033" s="7"/>
      <c r="L2033" s="7"/>
      <c r="M2033" s="7"/>
      <c r="N2033" s="7"/>
      <c r="O2033" s="7"/>
      <c r="P2033" s="7"/>
      <c r="Q2033" s="7"/>
      <c r="R2033" s="7"/>
      <c r="S2033" s="7"/>
    </row>
    <row r="2034" spans="1:19" x14ac:dyDescent="0.2">
      <c r="A2034" s="11"/>
      <c r="B2034" s="10"/>
      <c r="C2034" s="7"/>
      <c r="D2034" s="7"/>
      <c r="E2034" s="7"/>
      <c r="F2034" s="7"/>
      <c r="G2034" s="7"/>
      <c r="H2034" s="7"/>
      <c r="I2034" s="9"/>
      <c r="J2034" s="9"/>
      <c r="K2034" s="7"/>
      <c r="L2034" s="7"/>
      <c r="M2034" s="7"/>
      <c r="N2034" s="7"/>
      <c r="O2034" s="7"/>
      <c r="P2034" s="7"/>
      <c r="Q2034" s="7"/>
      <c r="R2034" s="7"/>
      <c r="S2034" s="7"/>
    </row>
    <row r="2035" spans="1:19" x14ac:dyDescent="0.2">
      <c r="A2035" s="11"/>
      <c r="B2035" s="10"/>
      <c r="C2035" s="7"/>
      <c r="D2035" s="7"/>
      <c r="E2035" s="7"/>
      <c r="F2035" s="7"/>
      <c r="G2035" s="7"/>
      <c r="H2035" s="7"/>
      <c r="I2035" s="9"/>
      <c r="J2035" s="9"/>
      <c r="K2035" s="7"/>
      <c r="L2035" s="7"/>
      <c r="M2035" s="7"/>
      <c r="N2035" s="7"/>
      <c r="O2035" s="7"/>
      <c r="P2035" s="7"/>
      <c r="Q2035" s="7"/>
      <c r="R2035" s="7"/>
      <c r="S2035" s="7"/>
    </row>
    <row r="2036" spans="1:19" x14ac:dyDescent="0.2">
      <c r="A2036" s="11"/>
      <c r="B2036" s="10"/>
      <c r="C2036" s="7"/>
      <c r="D2036" s="7"/>
      <c r="E2036" s="7"/>
      <c r="F2036" s="7"/>
      <c r="G2036" s="7"/>
      <c r="H2036" s="7"/>
      <c r="I2036" s="9"/>
      <c r="J2036" s="9"/>
      <c r="K2036" s="7"/>
      <c r="L2036" s="7"/>
      <c r="M2036" s="7"/>
      <c r="N2036" s="7"/>
      <c r="O2036" s="7"/>
      <c r="P2036" s="7"/>
      <c r="Q2036" s="7"/>
      <c r="R2036" s="7"/>
      <c r="S2036" s="7"/>
    </row>
    <row r="2037" spans="1:19" x14ac:dyDescent="0.2">
      <c r="A2037" s="11"/>
      <c r="B2037" s="10"/>
      <c r="C2037" s="7"/>
      <c r="D2037" s="7"/>
      <c r="E2037" s="7"/>
      <c r="F2037" s="7"/>
      <c r="G2037" s="7"/>
      <c r="H2037" s="7"/>
      <c r="I2037" s="9"/>
      <c r="J2037" s="9"/>
      <c r="K2037" s="7"/>
      <c r="L2037" s="7"/>
      <c r="M2037" s="7"/>
      <c r="N2037" s="7"/>
      <c r="O2037" s="7"/>
      <c r="P2037" s="7"/>
      <c r="Q2037" s="7"/>
      <c r="R2037" s="7"/>
      <c r="S2037" s="7"/>
    </row>
    <row r="2038" spans="1:19" x14ac:dyDescent="0.2">
      <c r="A2038" s="11"/>
      <c r="B2038" s="10"/>
      <c r="C2038" s="7"/>
      <c r="D2038" s="7"/>
      <c r="E2038" s="7"/>
      <c r="F2038" s="7"/>
      <c r="G2038" s="7"/>
      <c r="H2038" s="7"/>
      <c r="I2038" s="9"/>
      <c r="J2038" s="9"/>
      <c r="K2038" s="7"/>
      <c r="L2038" s="7"/>
      <c r="M2038" s="7"/>
      <c r="N2038" s="7"/>
      <c r="O2038" s="7"/>
      <c r="P2038" s="7"/>
      <c r="Q2038" s="7"/>
      <c r="R2038" s="7"/>
      <c r="S2038" s="7"/>
    </row>
    <row r="2039" spans="1:19" x14ac:dyDescent="0.2">
      <c r="A2039" s="11"/>
      <c r="B2039" s="10"/>
      <c r="C2039" s="7"/>
      <c r="D2039" s="7"/>
      <c r="E2039" s="7"/>
      <c r="F2039" s="7"/>
      <c r="G2039" s="7"/>
      <c r="H2039" s="7"/>
      <c r="I2039" s="9"/>
      <c r="J2039" s="9"/>
      <c r="K2039" s="7"/>
      <c r="L2039" s="7"/>
      <c r="M2039" s="7"/>
      <c r="N2039" s="7"/>
      <c r="O2039" s="7"/>
      <c r="P2039" s="7"/>
      <c r="Q2039" s="7"/>
      <c r="R2039" s="7"/>
      <c r="S2039" s="7"/>
    </row>
    <row r="2040" spans="1:19" x14ac:dyDescent="0.2">
      <c r="A2040" s="11"/>
      <c r="B2040" s="10"/>
      <c r="C2040" s="7"/>
      <c r="D2040" s="7"/>
      <c r="E2040" s="7"/>
      <c r="F2040" s="7"/>
      <c r="G2040" s="7"/>
      <c r="H2040" s="7"/>
      <c r="I2040" s="9"/>
      <c r="J2040" s="9"/>
      <c r="K2040" s="7"/>
      <c r="L2040" s="7"/>
      <c r="M2040" s="7"/>
      <c r="N2040" s="7"/>
      <c r="O2040" s="7"/>
      <c r="P2040" s="7"/>
      <c r="Q2040" s="7"/>
      <c r="R2040" s="7"/>
      <c r="S2040" s="7"/>
    </row>
    <row r="2041" spans="1:19" x14ac:dyDescent="0.2">
      <c r="A2041" s="11"/>
      <c r="B2041" s="10"/>
      <c r="C2041" s="7"/>
      <c r="D2041" s="7"/>
      <c r="E2041" s="7"/>
      <c r="F2041" s="7"/>
      <c r="G2041" s="7"/>
      <c r="H2041" s="7"/>
      <c r="I2041" s="9"/>
      <c r="J2041" s="9"/>
      <c r="K2041" s="7"/>
      <c r="L2041" s="7"/>
      <c r="M2041" s="7"/>
      <c r="N2041" s="7"/>
      <c r="O2041" s="7"/>
      <c r="P2041" s="7"/>
      <c r="Q2041" s="7"/>
      <c r="R2041" s="7"/>
      <c r="S2041" s="7"/>
    </row>
    <row r="2042" spans="1:19" x14ac:dyDescent="0.2">
      <c r="A2042" s="11"/>
      <c r="B2042" s="10"/>
      <c r="C2042" s="7"/>
      <c r="D2042" s="7"/>
      <c r="E2042" s="7"/>
      <c r="F2042" s="7"/>
      <c r="G2042" s="7"/>
      <c r="H2042" s="7"/>
      <c r="I2042" s="9"/>
      <c r="J2042" s="9"/>
      <c r="K2042" s="7"/>
      <c r="L2042" s="7"/>
      <c r="M2042" s="7"/>
      <c r="N2042" s="7"/>
      <c r="O2042" s="7"/>
      <c r="P2042" s="7"/>
      <c r="Q2042" s="7"/>
      <c r="R2042" s="7"/>
      <c r="S2042" s="7"/>
    </row>
    <row r="2043" spans="1:19" x14ac:dyDescent="0.2">
      <c r="A2043" s="11"/>
      <c r="B2043" s="10"/>
      <c r="C2043" s="7"/>
      <c r="D2043" s="7"/>
      <c r="E2043" s="7"/>
      <c r="F2043" s="7"/>
      <c r="G2043" s="7"/>
      <c r="H2043" s="7"/>
      <c r="I2043" s="9"/>
      <c r="J2043" s="9"/>
      <c r="K2043" s="7"/>
      <c r="L2043" s="7"/>
      <c r="M2043" s="7"/>
      <c r="N2043" s="7"/>
      <c r="O2043" s="7"/>
      <c r="P2043" s="7"/>
      <c r="Q2043" s="7"/>
      <c r="R2043" s="7"/>
      <c r="S2043" s="7"/>
    </row>
    <row r="2044" spans="1:19" x14ac:dyDescent="0.2">
      <c r="A2044" s="11"/>
      <c r="B2044" s="10"/>
      <c r="C2044" s="7"/>
      <c r="D2044" s="7"/>
      <c r="E2044" s="7"/>
      <c r="F2044" s="7"/>
      <c r="G2044" s="7"/>
      <c r="H2044" s="7"/>
      <c r="I2044" s="9"/>
      <c r="J2044" s="9"/>
      <c r="K2044" s="7"/>
      <c r="L2044" s="7"/>
      <c r="M2044" s="7"/>
      <c r="N2044" s="7"/>
      <c r="O2044" s="7"/>
      <c r="P2044" s="7"/>
      <c r="Q2044" s="7"/>
      <c r="R2044" s="7"/>
      <c r="S2044" s="7"/>
    </row>
    <row r="2045" spans="1:19" x14ac:dyDescent="0.2">
      <c r="A2045" s="11"/>
      <c r="B2045" s="10"/>
      <c r="C2045" s="7"/>
      <c r="D2045" s="7"/>
      <c r="E2045" s="7"/>
      <c r="F2045" s="7"/>
      <c r="G2045" s="7"/>
      <c r="H2045" s="7"/>
      <c r="I2045" s="9"/>
      <c r="J2045" s="9"/>
      <c r="K2045" s="7"/>
      <c r="L2045" s="7"/>
      <c r="M2045" s="7"/>
      <c r="N2045" s="7"/>
      <c r="O2045" s="7"/>
      <c r="P2045" s="7"/>
      <c r="Q2045" s="7"/>
      <c r="R2045" s="7"/>
      <c r="S2045" s="7"/>
    </row>
    <row r="2046" spans="1:19" x14ac:dyDescent="0.2">
      <c r="A2046" s="11"/>
      <c r="B2046" s="10"/>
      <c r="C2046" s="7"/>
      <c r="D2046" s="7"/>
      <c r="E2046" s="7"/>
      <c r="F2046" s="7"/>
      <c r="G2046" s="7"/>
      <c r="H2046" s="7"/>
      <c r="I2046" s="9"/>
      <c r="J2046" s="9"/>
      <c r="K2046" s="7"/>
      <c r="L2046" s="7"/>
      <c r="M2046" s="7"/>
      <c r="N2046" s="7"/>
      <c r="O2046" s="7"/>
      <c r="P2046" s="7"/>
      <c r="Q2046" s="7"/>
      <c r="R2046" s="7"/>
      <c r="S2046" s="7"/>
    </row>
    <row r="2047" spans="1:19" x14ac:dyDescent="0.2">
      <c r="A2047" s="11"/>
      <c r="B2047" s="10"/>
      <c r="C2047" s="7"/>
      <c r="D2047" s="7"/>
      <c r="E2047" s="7"/>
      <c r="F2047" s="7"/>
      <c r="G2047" s="7"/>
      <c r="H2047" s="7"/>
      <c r="I2047" s="9"/>
      <c r="J2047" s="9"/>
      <c r="K2047" s="7"/>
      <c r="L2047" s="7"/>
      <c r="M2047" s="7"/>
      <c r="N2047" s="7"/>
      <c r="O2047" s="7"/>
      <c r="P2047" s="7"/>
      <c r="Q2047" s="7"/>
      <c r="R2047" s="7"/>
      <c r="S2047" s="7"/>
    </row>
    <row r="2048" spans="1:19" x14ac:dyDescent="0.2">
      <c r="A2048" s="11"/>
      <c r="B2048" s="10"/>
      <c r="C2048" s="7"/>
      <c r="D2048" s="7"/>
      <c r="E2048" s="7"/>
      <c r="F2048" s="7"/>
      <c r="G2048" s="7"/>
      <c r="H2048" s="7"/>
      <c r="I2048" s="9"/>
      <c r="J2048" s="9"/>
      <c r="K2048" s="7"/>
      <c r="L2048" s="7"/>
      <c r="M2048" s="7"/>
      <c r="N2048" s="7"/>
      <c r="O2048" s="7"/>
      <c r="P2048" s="7"/>
      <c r="Q2048" s="7"/>
      <c r="R2048" s="7"/>
      <c r="S2048" s="7"/>
    </row>
    <row r="2049" spans="1:19" x14ac:dyDescent="0.2">
      <c r="A2049" s="11"/>
      <c r="B2049" s="10"/>
      <c r="C2049" s="7"/>
      <c r="D2049" s="7"/>
      <c r="E2049" s="7"/>
      <c r="F2049" s="7"/>
      <c r="G2049" s="7"/>
      <c r="H2049" s="7"/>
      <c r="I2049" s="9"/>
      <c r="J2049" s="9"/>
      <c r="K2049" s="7"/>
      <c r="L2049" s="7"/>
      <c r="M2049" s="7"/>
      <c r="N2049" s="7"/>
      <c r="O2049" s="7"/>
      <c r="P2049" s="7"/>
      <c r="Q2049" s="7"/>
      <c r="R2049" s="7"/>
      <c r="S2049" s="7"/>
    </row>
    <row r="2050" spans="1:19" x14ac:dyDescent="0.2">
      <c r="A2050" s="11"/>
      <c r="B2050" s="10"/>
      <c r="C2050" s="7"/>
      <c r="D2050" s="7"/>
      <c r="E2050" s="7"/>
      <c r="F2050" s="7"/>
      <c r="G2050" s="7"/>
      <c r="H2050" s="7"/>
      <c r="I2050" s="9"/>
      <c r="J2050" s="9"/>
      <c r="K2050" s="7"/>
      <c r="L2050" s="7"/>
      <c r="M2050" s="7"/>
      <c r="N2050" s="7"/>
      <c r="O2050" s="7"/>
      <c r="P2050" s="7"/>
      <c r="Q2050" s="7"/>
      <c r="R2050" s="7"/>
      <c r="S2050" s="7"/>
    </row>
    <row r="2051" spans="1:19" x14ac:dyDescent="0.2">
      <c r="A2051" s="11"/>
      <c r="B2051" s="10"/>
      <c r="C2051" s="7"/>
      <c r="D2051" s="7"/>
      <c r="E2051" s="7"/>
      <c r="F2051" s="7"/>
      <c r="G2051" s="7"/>
      <c r="H2051" s="7"/>
      <c r="I2051" s="9"/>
      <c r="J2051" s="9"/>
      <c r="K2051" s="7"/>
      <c r="L2051" s="7"/>
      <c r="M2051" s="7"/>
      <c r="N2051" s="7"/>
      <c r="O2051" s="7"/>
      <c r="P2051" s="7"/>
      <c r="Q2051" s="7"/>
      <c r="R2051" s="7"/>
      <c r="S2051" s="7"/>
    </row>
    <row r="2052" spans="1:19" x14ac:dyDescent="0.2">
      <c r="A2052" s="11"/>
      <c r="B2052" s="10"/>
      <c r="C2052" s="7"/>
      <c r="D2052" s="7"/>
      <c r="E2052" s="7"/>
      <c r="F2052" s="7"/>
      <c r="G2052" s="7"/>
      <c r="H2052" s="7"/>
      <c r="I2052" s="9"/>
      <c r="J2052" s="9"/>
      <c r="K2052" s="7"/>
      <c r="L2052" s="7"/>
      <c r="M2052" s="7"/>
      <c r="N2052" s="7"/>
      <c r="O2052" s="7"/>
      <c r="P2052" s="7"/>
      <c r="Q2052" s="7"/>
      <c r="R2052" s="7"/>
      <c r="S2052" s="7"/>
    </row>
    <row r="2053" spans="1:19" x14ac:dyDescent="0.2">
      <c r="A2053" s="11"/>
      <c r="B2053" s="10"/>
      <c r="C2053" s="7"/>
      <c r="D2053" s="7"/>
      <c r="E2053" s="7"/>
      <c r="F2053" s="7"/>
      <c r="G2053" s="7"/>
      <c r="H2053" s="7"/>
      <c r="I2053" s="9"/>
      <c r="J2053" s="9"/>
      <c r="K2053" s="7"/>
      <c r="L2053" s="7"/>
      <c r="M2053" s="7"/>
      <c r="N2053" s="7"/>
      <c r="O2053" s="7"/>
      <c r="P2053" s="7"/>
      <c r="Q2053" s="7"/>
      <c r="R2053" s="7"/>
      <c r="S2053" s="7"/>
    </row>
    <row r="2054" spans="1:19" x14ac:dyDescent="0.2">
      <c r="A2054" s="11"/>
      <c r="B2054" s="10"/>
      <c r="C2054" s="7"/>
      <c r="D2054" s="7"/>
      <c r="E2054" s="7"/>
      <c r="F2054" s="7"/>
      <c r="G2054" s="7"/>
      <c r="H2054" s="7"/>
      <c r="I2054" s="9"/>
      <c r="J2054" s="9"/>
      <c r="K2054" s="7"/>
      <c r="L2054" s="7"/>
      <c r="M2054" s="7"/>
      <c r="N2054" s="7"/>
      <c r="O2054" s="7"/>
      <c r="P2054" s="7"/>
      <c r="Q2054" s="7"/>
      <c r="R2054" s="7"/>
      <c r="S2054" s="7"/>
    </row>
    <row r="2055" spans="1:19" x14ac:dyDescent="0.2">
      <c r="A2055" s="11"/>
      <c r="B2055" s="10"/>
      <c r="C2055" s="7"/>
      <c r="D2055" s="7"/>
      <c r="E2055" s="7"/>
      <c r="F2055" s="7"/>
      <c r="G2055" s="7"/>
      <c r="H2055" s="7"/>
      <c r="I2055" s="9"/>
      <c r="J2055" s="9"/>
      <c r="K2055" s="7"/>
      <c r="L2055" s="7"/>
      <c r="M2055" s="7"/>
      <c r="N2055" s="7"/>
      <c r="O2055" s="7"/>
      <c r="P2055" s="7"/>
      <c r="Q2055" s="7"/>
      <c r="R2055" s="7"/>
      <c r="S2055" s="7"/>
    </row>
    <row r="2056" spans="1:19" x14ac:dyDescent="0.2">
      <c r="A2056" s="11"/>
      <c r="B2056" s="10"/>
      <c r="C2056" s="7"/>
      <c r="D2056" s="7"/>
      <c r="E2056" s="7"/>
      <c r="F2056" s="7"/>
      <c r="G2056" s="7"/>
      <c r="H2056" s="7"/>
      <c r="I2056" s="9"/>
      <c r="J2056" s="9"/>
      <c r="K2056" s="7"/>
      <c r="L2056" s="7"/>
      <c r="M2056" s="7"/>
      <c r="N2056" s="7"/>
      <c r="O2056" s="7"/>
      <c r="P2056" s="7"/>
      <c r="Q2056" s="7"/>
      <c r="R2056" s="7"/>
      <c r="S2056" s="7"/>
    </row>
    <row r="2057" spans="1:19" x14ac:dyDescent="0.2">
      <c r="A2057" s="11"/>
      <c r="B2057" s="10"/>
      <c r="C2057" s="7"/>
      <c r="D2057" s="7"/>
      <c r="E2057" s="7"/>
      <c r="F2057" s="7"/>
      <c r="G2057" s="7"/>
      <c r="H2057" s="7"/>
      <c r="I2057" s="9"/>
      <c r="J2057" s="9"/>
      <c r="K2057" s="7"/>
      <c r="L2057" s="7"/>
      <c r="M2057" s="7"/>
      <c r="N2057" s="7"/>
      <c r="O2057" s="7"/>
      <c r="P2057" s="7"/>
      <c r="Q2057" s="7"/>
      <c r="R2057" s="7"/>
      <c r="S2057" s="7"/>
    </row>
    <row r="2058" spans="1:19" x14ac:dyDescent="0.2">
      <c r="A2058" s="11"/>
      <c r="B2058" s="10"/>
      <c r="C2058" s="7"/>
      <c r="D2058" s="7"/>
      <c r="E2058" s="7"/>
      <c r="F2058" s="7"/>
      <c r="G2058" s="7"/>
      <c r="H2058" s="7"/>
      <c r="I2058" s="9"/>
      <c r="J2058" s="9"/>
      <c r="K2058" s="7"/>
      <c r="L2058" s="7"/>
      <c r="M2058" s="7"/>
      <c r="N2058" s="7"/>
      <c r="O2058" s="7"/>
      <c r="P2058" s="7"/>
      <c r="Q2058" s="7"/>
      <c r="R2058" s="7"/>
      <c r="S2058" s="7"/>
    </row>
    <row r="2059" spans="1:19" x14ac:dyDescent="0.2">
      <c r="A2059" s="11"/>
      <c r="B2059" s="10"/>
      <c r="C2059" s="7"/>
      <c r="D2059" s="7"/>
      <c r="E2059" s="7"/>
      <c r="F2059" s="7"/>
      <c r="G2059" s="7"/>
      <c r="H2059" s="7"/>
      <c r="I2059" s="9"/>
      <c r="J2059" s="9"/>
      <c r="K2059" s="7"/>
      <c r="L2059" s="7"/>
      <c r="M2059" s="7"/>
      <c r="N2059" s="7"/>
      <c r="O2059" s="7"/>
      <c r="P2059" s="7"/>
      <c r="Q2059" s="7"/>
      <c r="R2059" s="7"/>
      <c r="S2059" s="7"/>
    </row>
    <row r="2060" spans="1:19" x14ac:dyDescent="0.2">
      <c r="A2060" s="11"/>
      <c r="B2060" s="10"/>
      <c r="C2060" s="7"/>
      <c r="D2060" s="7"/>
      <c r="E2060" s="7"/>
      <c r="F2060" s="7"/>
      <c r="G2060" s="7"/>
      <c r="H2060" s="7"/>
      <c r="I2060" s="9"/>
      <c r="J2060" s="9"/>
      <c r="K2060" s="7"/>
      <c r="L2060" s="7"/>
      <c r="M2060" s="7"/>
      <c r="N2060" s="7"/>
      <c r="O2060" s="7"/>
      <c r="P2060" s="7"/>
      <c r="Q2060" s="7"/>
      <c r="R2060" s="7"/>
      <c r="S2060" s="7"/>
    </row>
    <row r="2061" spans="1:19" x14ac:dyDescent="0.2">
      <c r="A2061" s="11"/>
      <c r="B2061" s="10"/>
      <c r="C2061" s="7"/>
      <c r="D2061" s="7"/>
      <c r="E2061" s="7"/>
      <c r="F2061" s="7"/>
      <c r="G2061" s="7"/>
      <c r="H2061" s="7"/>
      <c r="I2061" s="9"/>
      <c r="J2061" s="9"/>
      <c r="K2061" s="7"/>
      <c r="L2061" s="7"/>
      <c r="M2061" s="7"/>
      <c r="N2061" s="7"/>
      <c r="O2061" s="7"/>
      <c r="P2061" s="7"/>
      <c r="Q2061" s="7"/>
      <c r="R2061" s="7"/>
      <c r="S2061" s="7"/>
    </row>
    <row r="2062" spans="1:19" x14ac:dyDescent="0.2">
      <c r="A2062" s="11"/>
      <c r="B2062" s="10"/>
      <c r="C2062" s="7"/>
      <c r="D2062" s="7"/>
      <c r="E2062" s="7"/>
      <c r="F2062" s="7"/>
      <c r="G2062" s="7"/>
      <c r="H2062" s="7"/>
      <c r="I2062" s="9"/>
      <c r="J2062" s="9"/>
      <c r="K2062" s="7"/>
      <c r="L2062" s="7"/>
      <c r="M2062" s="7"/>
      <c r="N2062" s="7"/>
      <c r="O2062" s="7"/>
      <c r="P2062" s="7"/>
      <c r="Q2062" s="7"/>
      <c r="R2062" s="7"/>
      <c r="S2062" s="7"/>
    </row>
    <row r="2063" spans="1:19" x14ac:dyDescent="0.2">
      <c r="A2063" s="11"/>
      <c r="B2063" s="10"/>
      <c r="C2063" s="7"/>
      <c r="D2063" s="7"/>
      <c r="E2063" s="7"/>
      <c r="F2063" s="7"/>
      <c r="G2063" s="7"/>
      <c r="H2063" s="7"/>
      <c r="I2063" s="9"/>
      <c r="J2063" s="9"/>
      <c r="K2063" s="7"/>
      <c r="L2063" s="7"/>
      <c r="M2063" s="7"/>
      <c r="N2063" s="7"/>
      <c r="O2063" s="7"/>
      <c r="P2063" s="7"/>
      <c r="Q2063" s="7"/>
      <c r="R2063" s="7"/>
      <c r="S2063" s="7"/>
    </row>
    <row r="2064" spans="1:19" x14ac:dyDescent="0.2">
      <c r="A2064" s="11"/>
      <c r="B2064" s="10"/>
      <c r="C2064" s="7"/>
      <c r="D2064" s="7"/>
      <c r="E2064" s="7"/>
      <c r="F2064" s="7"/>
      <c r="G2064" s="7"/>
      <c r="H2064" s="7"/>
      <c r="I2064" s="9"/>
      <c r="J2064" s="9"/>
      <c r="K2064" s="7"/>
      <c r="L2064" s="7"/>
      <c r="M2064" s="7"/>
      <c r="N2064" s="7"/>
      <c r="O2064" s="7"/>
      <c r="P2064" s="7"/>
      <c r="Q2064" s="7"/>
      <c r="R2064" s="7"/>
      <c r="S2064" s="7"/>
    </row>
    <row r="2065" spans="1:19" x14ac:dyDescent="0.2">
      <c r="A2065" s="11"/>
      <c r="B2065" s="10"/>
      <c r="C2065" s="7"/>
      <c r="D2065" s="7"/>
      <c r="E2065" s="7"/>
      <c r="F2065" s="7"/>
      <c r="G2065" s="7"/>
      <c r="H2065" s="7"/>
      <c r="I2065" s="9"/>
      <c r="J2065" s="9"/>
      <c r="K2065" s="7"/>
      <c r="L2065" s="7"/>
      <c r="M2065" s="7"/>
      <c r="N2065" s="7"/>
      <c r="O2065" s="7"/>
      <c r="P2065" s="7"/>
      <c r="Q2065" s="7"/>
      <c r="R2065" s="7"/>
      <c r="S2065" s="7"/>
    </row>
    <row r="2066" spans="1:19" x14ac:dyDescent="0.2">
      <c r="A2066" s="11"/>
      <c r="B2066" s="10"/>
      <c r="C2066" s="7"/>
      <c r="D2066" s="7"/>
      <c r="E2066" s="7"/>
      <c r="F2066" s="7"/>
      <c r="G2066" s="7"/>
      <c r="H2066" s="7"/>
      <c r="I2066" s="9"/>
      <c r="J2066" s="9"/>
      <c r="K2066" s="7"/>
      <c r="L2066" s="7"/>
      <c r="M2066" s="7"/>
      <c r="N2066" s="7"/>
      <c r="O2066" s="7"/>
      <c r="P2066" s="7"/>
      <c r="Q2066" s="7"/>
      <c r="R2066" s="7"/>
      <c r="S2066" s="7"/>
    </row>
    <row r="2067" spans="1:19" x14ac:dyDescent="0.2">
      <c r="A2067" s="11"/>
      <c r="B2067" s="10"/>
      <c r="C2067" s="7"/>
      <c r="D2067" s="7"/>
      <c r="E2067" s="7"/>
      <c r="F2067" s="7"/>
      <c r="G2067" s="7"/>
      <c r="H2067" s="7"/>
      <c r="I2067" s="9"/>
      <c r="J2067" s="9"/>
      <c r="K2067" s="7"/>
      <c r="L2067" s="7"/>
      <c r="M2067" s="7"/>
      <c r="N2067" s="7"/>
      <c r="O2067" s="7"/>
      <c r="P2067" s="7"/>
      <c r="Q2067" s="7"/>
      <c r="R2067" s="7"/>
      <c r="S2067" s="7"/>
    </row>
    <row r="2068" spans="1:19" x14ac:dyDescent="0.2">
      <c r="A2068" s="11"/>
      <c r="B2068" s="10"/>
      <c r="C2068" s="7"/>
      <c r="D2068" s="7"/>
      <c r="E2068" s="7"/>
      <c r="F2068" s="7"/>
      <c r="G2068" s="7"/>
      <c r="H2068" s="7"/>
      <c r="I2068" s="9"/>
      <c r="J2068" s="9"/>
      <c r="K2068" s="7"/>
      <c r="L2068" s="7"/>
      <c r="M2068" s="7"/>
      <c r="N2068" s="7"/>
      <c r="O2068" s="7"/>
      <c r="P2068" s="7"/>
      <c r="Q2068" s="7"/>
      <c r="R2068" s="7"/>
      <c r="S2068" s="7"/>
    </row>
    <row r="2069" spans="1:19" x14ac:dyDescent="0.2">
      <c r="A2069" s="11"/>
      <c r="B2069" s="10"/>
      <c r="C2069" s="7"/>
      <c r="D2069" s="7"/>
      <c r="E2069" s="7"/>
      <c r="F2069" s="7"/>
      <c r="G2069" s="7"/>
      <c r="H2069" s="7"/>
      <c r="I2069" s="9"/>
      <c r="J2069" s="9"/>
      <c r="K2069" s="7"/>
      <c r="L2069" s="7"/>
      <c r="M2069" s="7"/>
      <c r="N2069" s="7"/>
      <c r="O2069" s="7"/>
      <c r="P2069" s="7"/>
      <c r="Q2069" s="7"/>
      <c r="R2069" s="7"/>
      <c r="S2069" s="7"/>
    </row>
    <row r="2070" spans="1:19" x14ac:dyDescent="0.2">
      <c r="A2070" s="11"/>
      <c r="B2070" s="10"/>
      <c r="C2070" s="7"/>
      <c r="D2070" s="7"/>
      <c r="E2070" s="7"/>
      <c r="F2070" s="7"/>
      <c r="G2070" s="7"/>
      <c r="H2070" s="7"/>
      <c r="I2070" s="9"/>
      <c r="J2070" s="9"/>
      <c r="K2070" s="7"/>
      <c r="L2070" s="7"/>
      <c r="M2070" s="7"/>
      <c r="N2070" s="7"/>
      <c r="O2070" s="7"/>
      <c r="P2070" s="7"/>
      <c r="Q2070" s="7"/>
      <c r="R2070" s="7"/>
      <c r="S2070" s="7"/>
    </row>
    <row r="2071" spans="1:19" x14ac:dyDescent="0.2">
      <c r="A2071" s="11"/>
      <c r="B2071" s="10"/>
      <c r="C2071" s="7"/>
      <c r="D2071" s="7"/>
      <c r="E2071" s="7"/>
      <c r="F2071" s="7"/>
      <c r="G2071" s="7"/>
      <c r="H2071" s="7"/>
      <c r="I2071" s="9"/>
      <c r="J2071" s="9"/>
      <c r="K2071" s="7"/>
      <c r="L2071" s="7"/>
      <c r="M2071" s="7"/>
      <c r="N2071" s="7"/>
      <c r="O2071" s="7"/>
      <c r="P2071" s="7"/>
      <c r="Q2071" s="7"/>
      <c r="R2071" s="7"/>
      <c r="S2071" s="7"/>
    </row>
    <row r="2072" spans="1:19" x14ac:dyDescent="0.2">
      <c r="A2072" s="11"/>
      <c r="B2072" s="10"/>
      <c r="C2072" s="7"/>
      <c r="D2072" s="7"/>
      <c r="E2072" s="7"/>
      <c r="F2072" s="7"/>
      <c r="G2072" s="7"/>
      <c r="H2072" s="7"/>
      <c r="I2072" s="9"/>
      <c r="J2072" s="9"/>
      <c r="K2072" s="7"/>
      <c r="L2072" s="7"/>
      <c r="M2072" s="7"/>
      <c r="N2072" s="7"/>
      <c r="O2072" s="7"/>
      <c r="P2072" s="7"/>
      <c r="Q2072" s="7"/>
      <c r="R2072" s="7"/>
      <c r="S2072" s="7"/>
    </row>
    <row r="2073" spans="1:19" x14ac:dyDescent="0.2">
      <c r="A2073" s="11"/>
      <c r="B2073" s="10"/>
      <c r="C2073" s="7"/>
      <c r="D2073" s="7"/>
      <c r="E2073" s="7"/>
      <c r="F2073" s="7"/>
      <c r="G2073" s="7"/>
      <c r="H2073" s="7"/>
      <c r="I2073" s="9"/>
      <c r="J2073" s="9"/>
      <c r="K2073" s="7"/>
      <c r="L2073" s="7"/>
      <c r="M2073" s="7"/>
      <c r="N2073" s="7"/>
      <c r="O2073" s="7"/>
      <c r="P2073" s="7"/>
      <c r="Q2073" s="7"/>
      <c r="R2073" s="7"/>
      <c r="S2073" s="7"/>
    </row>
    <row r="2074" spans="1:19" x14ac:dyDescent="0.2">
      <c r="A2074" s="11"/>
      <c r="B2074" s="10"/>
      <c r="C2074" s="7"/>
      <c r="D2074" s="7"/>
      <c r="E2074" s="7"/>
      <c r="F2074" s="7"/>
      <c r="G2074" s="7"/>
      <c r="H2074" s="7"/>
      <c r="I2074" s="9"/>
      <c r="J2074" s="9"/>
      <c r="K2074" s="7"/>
      <c r="L2074" s="7"/>
      <c r="M2074" s="7"/>
      <c r="N2074" s="7"/>
      <c r="O2074" s="7"/>
      <c r="P2074" s="7"/>
      <c r="Q2074" s="7"/>
      <c r="R2074" s="7"/>
      <c r="S2074" s="7"/>
    </row>
    <row r="2075" spans="1:19" x14ac:dyDescent="0.2">
      <c r="A2075" s="11"/>
      <c r="B2075" s="10"/>
      <c r="C2075" s="7"/>
      <c r="D2075" s="7"/>
      <c r="E2075" s="7"/>
      <c r="F2075" s="7"/>
      <c r="G2075" s="7"/>
      <c r="H2075" s="7"/>
      <c r="I2075" s="9"/>
      <c r="J2075" s="9"/>
      <c r="K2075" s="7"/>
      <c r="L2075" s="7"/>
      <c r="M2075" s="7"/>
      <c r="N2075" s="7"/>
      <c r="O2075" s="7"/>
      <c r="P2075" s="7"/>
      <c r="Q2075" s="7"/>
      <c r="R2075" s="7"/>
      <c r="S2075" s="7"/>
    </row>
    <row r="2076" spans="1:19" x14ac:dyDescent="0.2">
      <c r="A2076" s="11"/>
      <c r="B2076" s="10"/>
      <c r="C2076" s="7"/>
      <c r="D2076" s="7"/>
      <c r="E2076" s="7"/>
      <c r="F2076" s="7"/>
      <c r="G2076" s="7"/>
      <c r="H2076" s="7"/>
      <c r="I2076" s="9"/>
      <c r="J2076" s="9"/>
      <c r="K2076" s="7"/>
      <c r="L2076" s="7"/>
      <c r="M2076" s="7"/>
      <c r="N2076" s="7"/>
      <c r="O2076" s="7"/>
      <c r="P2076" s="7"/>
      <c r="Q2076" s="7"/>
      <c r="R2076" s="7"/>
      <c r="S2076" s="7"/>
    </row>
    <row r="2077" spans="1:19" x14ac:dyDescent="0.2">
      <c r="A2077" s="11"/>
      <c r="B2077" s="10"/>
      <c r="C2077" s="7"/>
      <c r="D2077" s="7"/>
      <c r="E2077" s="7"/>
      <c r="F2077" s="7"/>
      <c r="G2077" s="7"/>
      <c r="H2077" s="7"/>
      <c r="I2077" s="9"/>
      <c r="J2077" s="9"/>
      <c r="K2077" s="7"/>
      <c r="L2077" s="7"/>
      <c r="M2077" s="7"/>
      <c r="N2077" s="7"/>
      <c r="O2077" s="7"/>
      <c r="P2077" s="7"/>
      <c r="Q2077" s="7"/>
      <c r="R2077" s="7"/>
      <c r="S2077" s="7"/>
    </row>
    <row r="2078" spans="1:19" x14ac:dyDescent="0.2">
      <c r="A2078" s="11"/>
      <c r="B2078" s="10"/>
      <c r="C2078" s="7"/>
      <c r="D2078" s="7"/>
      <c r="E2078" s="7"/>
      <c r="F2078" s="7"/>
      <c r="G2078" s="7"/>
      <c r="H2078" s="7"/>
      <c r="I2078" s="9"/>
      <c r="J2078" s="9"/>
      <c r="K2078" s="7"/>
      <c r="L2078" s="7"/>
      <c r="M2078" s="7"/>
      <c r="N2078" s="7"/>
      <c r="O2078" s="7"/>
      <c r="P2078" s="7"/>
      <c r="Q2078" s="7"/>
      <c r="R2078" s="7"/>
      <c r="S2078" s="7"/>
    </row>
    <row r="2079" spans="1:19" x14ac:dyDescent="0.2">
      <c r="A2079" s="11"/>
      <c r="B2079" s="10"/>
      <c r="C2079" s="7"/>
      <c r="D2079" s="7"/>
      <c r="E2079" s="7"/>
      <c r="F2079" s="7"/>
      <c r="G2079" s="7"/>
      <c r="H2079" s="7"/>
      <c r="I2079" s="9"/>
      <c r="J2079" s="9"/>
      <c r="K2079" s="7"/>
      <c r="L2079" s="7"/>
      <c r="M2079" s="7"/>
      <c r="N2079" s="7"/>
      <c r="O2079" s="7"/>
      <c r="P2079" s="7"/>
      <c r="Q2079" s="7"/>
      <c r="R2079" s="7"/>
      <c r="S2079" s="7"/>
    </row>
    <row r="2080" spans="1:19" x14ac:dyDescent="0.2">
      <c r="A2080" s="11"/>
      <c r="B2080" s="10"/>
      <c r="C2080" s="7"/>
      <c r="D2080" s="7"/>
      <c r="E2080" s="7"/>
      <c r="F2080" s="7"/>
      <c r="G2080" s="7"/>
      <c r="H2080" s="7"/>
      <c r="I2080" s="9"/>
      <c r="J2080" s="9"/>
      <c r="K2080" s="7"/>
      <c r="L2080" s="7"/>
      <c r="M2080" s="7"/>
      <c r="N2080" s="7"/>
      <c r="O2080" s="7"/>
      <c r="P2080" s="7"/>
      <c r="Q2080" s="7"/>
      <c r="R2080" s="7"/>
      <c r="S2080" s="7"/>
    </row>
    <row r="2081" spans="1:19" x14ac:dyDescent="0.2">
      <c r="A2081" s="11"/>
      <c r="B2081" s="10"/>
      <c r="C2081" s="7"/>
      <c r="D2081" s="7"/>
      <c r="E2081" s="7"/>
      <c r="F2081" s="7"/>
      <c r="G2081" s="7"/>
      <c r="H2081" s="7"/>
      <c r="I2081" s="9"/>
      <c r="J2081" s="9"/>
      <c r="K2081" s="7"/>
      <c r="L2081" s="7"/>
      <c r="M2081" s="7"/>
      <c r="N2081" s="7"/>
      <c r="O2081" s="7"/>
      <c r="P2081" s="7"/>
      <c r="Q2081" s="7"/>
      <c r="R2081" s="7"/>
      <c r="S2081" s="7"/>
    </row>
    <row r="2082" spans="1:19" x14ac:dyDescent="0.2">
      <c r="A2082" s="11"/>
      <c r="B2082" s="10"/>
      <c r="C2082" s="7"/>
      <c r="D2082" s="7"/>
      <c r="E2082" s="7"/>
      <c r="F2082" s="7"/>
      <c r="G2082" s="7"/>
      <c r="H2082" s="7"/>
      <c r="I2082" s="9"/>
      <c r="J2082" s="9"/>
      <c r="K2082" s="7"/>
      <c r="L2082" s="7"/>
      <c r="M2082" s="7"/>
      <c r="N2082" s="7"/>
      <c r="O2082" s="7"/>
      <c r="P2082" s="7"/>
      <c r="Q2082" s="7"/>
      <c r="R2082" s="7"/>
      <c r="S2082" s="7"/>
    </row>
    <row r="2083" spans="1:19" x14ac:dyDescent="0.2">
      <c r="A2083" s="11"/>
      <c r="B2083" s="10"/>
      <c r="C2083" s="7"/>
      <c r="D2083" s="7"/>
      <c r="E2083" s="7"/>
      <c r="F2083" s="7"/>
      <c r="G2083" s="7"/>
      <c r="H2083" s="7"/>
      <c r="I2083" s="9"/>
      <c r="J2083" s="9"/>
      <c r="K2083" s="7"/>
      <c r="L2083" s="7"/>
      <c r="M2083" s="7"/>
      <c r="N2083" s="7"/>
      <c r="O2083" s="7"/>
      <c r="P2083" s="7"/>
      <c r="Q2083" s="7"/>
      <c r="R2083" s="7"/>
      <c r="S2083" s="7"/>
    </row>
    <row r="2084" spans="1:19" x14ac:dyDescent="0.2">
      <c r="A2084" s="11"/>
      <c r="B2084" s="10"/>
      <c r="C2084" s="7"/>
      <c r="D2084" s="7"/>
      <c r="E2084" s="7"/>
      <c r="F2084" s="7"/>
      <c r="G2084" s="7"/>
      <c r="H2084" s="7"/>
      <c r="I2084" s="9"/>
      <c r="J2084" s="9"/>
      <c r="K2084" s="7"/>
      <c r="L2084" s="7"/>
      <c r="M2084" s="7"/>
      <c r="N2084" s="7"/>
      <c r="O2084" s="7"/>
      <c r="P2084" s="7"/>
      <c r="Q2084" s="7"/>
      <c r="R2084" s="7"/>
      <c r="S2084" s="7"/>
    </row>
    <row r="2085" spans="1:19" x14ac:dyDescent="0.2">
      <c r="A2085" s="11"/>
      <c r="B2085" s="10"/>
      <c r="C2085" s="7"/>
      <c r="D2085" s="7"/>
      <c r="E2085" s="7"/>
      <c r="F2085" s="7"/>
      <c r="G2085" s="7"/>
      <c r="H2085" s="7"/>
      <c r="I2085" s="9"/>
      <c r="J2085" s="9"/>
      <c r="K2085" s="7"/>
      <c r="L2085" s="7"/>
      <c r="M2085" s="7"/>
      <c r="N2085" s="7"/>
      <c r="O2085" s="7"/>
      <c r="P2085" s="7"/>
      <c r="Q2085" s="7"/>
      <c r="R2085" s="7"/>
      <c r="S2085" s="7"/>
    </row>
    <row r="2086" spans="1:19" x14ac:dyDescent="0.2">
      <c r="A2086" s="11"/>
      <c r="B2086" s="10"/>
      <c r="C2086" s="7"/>
      <c r="D2086" s="7"/>
      <c r="E2086" s="7"/>
      <c r="F2086" s="7"/>
      <c r="G2086" s="7"/>
      <c r="H2086" s="7"/>
      <c r="I2086" s="9"/>
      <c r="J2086" s="9"/>
      <c r="K2086" s="7"/>
      <c r="L2086" s="7"/>
      <c r="M2086" s="7"/>
      <c r="N2086" s="7"/>
      <c r="O2086" s="7"/>
      <c r="P2086" s="7"/>
      <c r="Q2086" s="7"/>
      <c r="R2086" s="7"/>
      <c r="S2086" s="7"/>
    </row>
    <row r="2087" spans="1:19" x14ac:dyDescent="0.2">
      <c r="A2087" s="11"/>
      <c r="B2087" s="10"/>
      <c r="C2087" s="7"/>
      <c r="D2087" s="7"/>
      <c r="E2087" s="7"/>
      <c r="F2087" s="7"/>
      <c r="G2087" s="7"/>
      <c r="H2087" s="7"/>
      <c r="I2087" s="9"/>
      <c r="J2087" s="9"/>
      <c r="K2087" s="7"/>
      <c r="L2087" s="7"/>
      <c r="M2087" s="7"/>
      <c r="N2087" s="7"/>
      <c r="O2087" s="7"/>
      <c r="P2087" s="7"/>
      <c r="Q2087" s="7"/>
      <c r="R2087" s="7"/>
      <c r="S2087" s="7"/>
    </row>
    <row r="2088" spans="1:19" x14ac:dyDescent="0.2">
      <c r="A2088" s="11"/>
      <c r="B2088" s="10"/>
      <c r="C2088" s="7"/>
      <c r="D2088" s="7"/>
      <c r="E2088" s="7"/>
      <c r="F2088" s="7"/>
      <c r="G2088" s="7"/>
      <c r="H2088" s="7"/>
      <c r="I2088" s="9"/>
      <c r="J2088" s="9"/>
      <c r="K2088" s="7"/>
      <c r="L2088" s="7"/>
      <c r="M2088" s="7"/>
      <c r="N2088" s="7"/>
      <c r="O2088" s="7"/>
      <c r="P2088" s="7"/>
      <c r="Q2088" s="7"/>
      <c r="R2088" s="7"/>
      <c r="S2088" s="7"/>
    </row>
    <row r="2089" spans="1:19" x14ac:dyDescent="0.2">
      <c r="A2089" s="11"/>
      <c r="B2089" s="10"/>
      <c r="C2089" s="7"/>
      <c r="D2089" s="7"/>
      <c r="E2089" s="7"/>
      <c r="F2089" s="7"/>
      <c r="G2089" s="7"/>
      <c r="H2089" s="7"/>
      <c r="I2089" s="9"/>
      <c r="J2089" s="9"/>
      <c r="K2089" s="7"/>
      <c r="L2089" s="7"/>
      <c r="M2089" s="7"/>
      <c r="N2089" s="7"/>
      <c r="O2089" s="7"/>
      <c r="P2089" s="7"/>
      <c r="Q2089" s="7"/>
      <c r="R2089" s="7"/>
      <c r="S2089" s="7"/>
    </row>
    <row r="2090" spans="1:19" x14ac:dyDescent="0.2">
      <c r="A2090" s="11"/>
      <c r="B2090" s="10"/>
      <c r="C2090" s="7"/>
      <c r="D2090" s="7"/>
      <c r="E2090" s="7"/>
      <c r="F2090" s="7"/>
      <c r="G2090" s="7"/>
      <c r="H2090" s="7"/>
      <c r="I2090" s="9"/>
      <c r="J2090" s="9"/>
      <c r="K2090" s="7"/>
      <c r="L2090" s="7"/>
      <c r="M2090" s="7"/>
      <c r="N2090" s="7"/>
      <c r="O2090" s="7"/>
      <c r="P2090" s="7"/>
      <c r="Q2090" s="7"/>
      <c r="R2090" s="7"/>
      <c r="S2090" s="7"/>
    </row>
    <row r="2091" spans="1:19" x14ac:dyDescent="0.2">
      <c r="A2091" s="11"/>
      <c r="B2091" s="10"/>
      <c r="C2091" s="7"/>
      <c r="D2091" s="7"/>
      <c r="E2091" s="7"/>
      <c r="F2091" s="7"/>
      <c r="G2091" s="7"/>
      <c r="H2091" s="7"/>
      <c r="I2091" s="9"/>
      <c r="J2091" s="9"/>
      <c r="K2091" s="7"/>
      <c r="L2091" s="7"/>
      <c r="M2091" s="7"/>
      <c r="N2091" s="7"/>
      <c r="O2091" s="7"/>
      <c r="P2091" s="7"/>
      <c r="Q2091" s="7"/>
      <c r="R2091" s="7"/>
      <c r="S2091" s="7"/>
    </row>
    <row r="2092" spans="1:19" x14ac:dyDescent="0.2">
      <c r="A2092" s="11"/>
      <c r="B2092" s="10"/>
      <c r="C2092" s="7"/>
      <c r="D2092" s="7"/>
      <c r="E2092" s="7"/>
      <c r="F2092" s="7"/>
      <c r="G2092" s="7"/>
      <c r="H2092" s="7"/>
      <c r="I2092" s="9"/>
      <c r="J2092" s="9"/>
      <c r="K2092" s="7"/>
      <c r="L2092" s="7"/>
      <c r="M2092" s="7"/>
      <c r="N2092" s="7"/>
      <c r="O2092" s="7"/>
      <c r="P2092" s="7"/>
      <c r="Q2092" s="7"/>
      <c r="R2092" s="7"/>
      <c r="S2092" s="7"/>
    </row>
    <row r="2093" spans="1:19" x14ac:dyDescent="0.2">
      <c r="A2093" s="11"/>
      <c r="B2093" s="10"/>
      <c r="C2093" s="7"/>
      <c r="D2093" s="7"/>
      <c r="E2093" s="7"/>
      <c r="F2093" s="7"/>
      <c r="G2093" s="7"/>
      <c r="H2093" s="7"/>
      <c r="I2093" s="9"/>
      <c r="J2093" s="9"/>
      <c r="K2093" s="7"/>
      <c r="L2093" s="7"/>
      <c r="M2093" s="7"/>
      <c r="N2093" s="7"/>
      <c r="O2093" s="7"/>
      <c r="P2093" s="7"/>
      <c r="Q2093" s="7"/>
      <c r="R2093" s="7"/>
      <c r="S2093" s="7"/>
    </row>
    <row r="2094" spans="1:19" x14ac:dyDescent="0.2">
      <c r="A2094" s="11"/>
      <c r="B2094" s="10"/>
      <c r="C2094" s="7"/>
      <c r="D2094" s="7"/>
      <c r="E2094" s="7"/>
      <c r="F2094" s="7"/>
      <c r="G2094" s="7"/>
      <c r="H2094" s="7"/>
      <c r="I2094" s="9"/>
      <c r="J2094" s="9"/>
      <c r="K2094" s="7"/>
      <c r="L2094" s="7"/>
      <c r="M2094" s="7"/>
      <c r="N2094" s="7"/>
      <c r="O2094" s="7"/>
      <c r="P2094" s="7"/>
      <c r="Q2094" s="7"/>
      <c r="R2094" s="7"/>
      <c r="S2094" s="7"/>
    </row>
    <row r="2095" spans="1:19" x14ac:dyDescent="0.2">
      <c r="A2095" s="11"/>
      <c r="B2095" s="10"/>
      <c r="C2095" s="7"/>
      <c r="D2095" s="7"/>
      <c r="E2095" s="7"/>
      <c r="F2095" s="7"/>
      <c r="G2095" s="7"/>
      <c r="H2095" s="7"/>
      <c r="I2095" s="9"/>
      <c r="J2095" s="9"/>
      <c r="K2095" s="7"/>
      <c r="L2095" s="7"/>
      <c r="M2095" s="7"/>
      <c r="N2095" s="7"/>
      <c r="O2095" s="7"/>
      <c r="P2095" s="7"/>
      <c r="Q2095" s="7"/>
      <c r="R2095" s="7"/>
      <c r="S2095" s="7"/>
    </row>
    <row r="2096" spans="1:19" x14ac:dyDescent="0.2">
      <c r="A2096" s="11"/>
      <c r="B2096" s="10"/>
      <c r="C2096" s="7"/>
      <c r="D2096" s="7"/>
      <c r="E2096" s="7"/>
      <c r="F2096" s="7"/>
      <c r="G2096" s="7"/>
      <c r="H2096" s="7"/>
      <c r="I2096" s="9"/>
      <c r="J2096" s="9"/>
      <c r="K2096" s="7"/>
      <c r="L2096" s="7"/>
      <c r="M2096" s="7"/>
      <c r="N2096" s="7"/>
      <c r="O2096" s="7"/>
      <c r="P2096" s="7"/>
      <c r="Q2096" s="7"/>
      <c r="R2096" s="7"/>
      <c r="S2096" s="7"/>
    </row>
    <row r="2097" spans="1:19" x14ac:dyDescent="0.2">
      <c r="A2097" s="11"/>
      <c r="B2097" s="10"/>
      <c r="C2097" s="7"/>
      <c r="D2097" s="7"/>
      <c r="E2097" s="7"/>
      <c r="F2097" s="7"/>
      <c r="G2097" s="7"/>
      <c r="H2097" s="7"/>
      <c r="I2097" s="9"/>
      <c r="J2097" s="9"/>
      <c r="K2097" s="7"/>
      <c r="L2097" s="7"/>
      <c r="M2097" s="7"/>
      <c r="N2097" s="7"/>
      <c r="O2097" s="7"/>
      <c r="P2097" s="7"/>
      <c r="Q2097" s="7"/>
      <c r="R2097" s="7"/>
      <c r="S2097" s="7"/>
    </row>
    <row r="2098" spans="1:19" x14ac:dyDescent="0.2">
      <c r="A2098" s="11"/>
      <c r="B2098" s="10"/>
      <c r="C2098" s="7"/>
      <c r="D2098" s="7"/>
      <c r="E2098" s="7"/>
      <c r="F2098" s="7"/>
      <c r="G2098" s="7"/>
      <c r="H2098" s="7"/>
      <c r="I2098" s="9"/>
      <c r="J2098" s="9"/>
      <c r="K2098" s="7"/>
      <c r="L2098" s="7"/>
      <c r="M2098" s="7"/>
      <c r="N2098" s="7"/>
      <c r="O2098" s="7"/>
      <c r="P2098" s="7"/>
      <c r="Q2098" s="7"/>
      <c r="R2098" s="7"/>
      <c r="S2098" s="7"/>
    </row>
    <row r="2099" spans="1:19" x14ac:dyDescent="0.2">
      <c r="A2099" s="11"/>
      <c r="B2099" s="10"/>
      <c r="C2099" s="7"/>
      <c r="D2099" s="7"/>
      <c r="E2099" s="7"/>
      <c r="F2099" s="7"/>
      <c r="G2099" s="7"/>
      <c r="H2099" s="7"/>
      <c r="I2099" s="9"/>
      <c r="J2099" s="9"/>
      <c r="K2099" s="7"/>
      <c r="L2099" s="7"/>
      <c r="M2099" s="7"/>
      <c r="N2099" s="7"/>
      <c r="O2099" s="7"/>
      <c r="P2099" s="7"/>
      <c r="Q2099" s="7"/>
      <c r="R2099" s="7"/>
      <c r="S2099" s="7"/>
    </row>
    <row r="2100" spans="1:19" x14ac:dyDescent="0.2">
      <c r="A2100" s="11"/>
      <c r="B2100" s="10"/>
      <c r="C2100" s="7"/>
      <c r="D2100" s="7"/>
      <c r="E2100" s="7"/>
      <c r="F2100" s="7"/>
      <c r="G2100" s="7"/>
      <c r="H2100" s="7"/>
      <c r="I2100" s="9"/>
      <c r="J2100" s="9"/>
      <c r="K2100" s="7"/>
      <c r="L2100" s="7"/>
      <c r="M2100" s="7"/>
      <c r="N2100" s="7"/>
      <c r="O2100" s="7"/>
      <c r="P2100" s="7"/>
      <c r="Q2100" s="7"/>
      <c r="R2100" s="7"/>
      <c r="S2100" s="7"/>
    </row>
    <row r="2101" spans="1:19" x14ac:dyDescent="0.2">
      <c r="A2101" s="11"/>
      <c r="B2101" s="10"/>
      <c r="C2101" s="7"/>
      <c r="D2101" s="7"/>
      <c r="E2101" s="7"/>
      <c r="F2101" s="7"/>
      <c r="G2101" s="7"/>
      <c r="H2101" s="7"/>
      <c r="I2101" s="9"/>
      <c r="J2101" s="9"/>
      <c r="K2101" s="7"/>
      <c r="L2101" s="7"/>
      <c r="M2101" s="7"/>
      <c r="N2101" s="7"/>
      <c r="O2101" s="7"/>
      <c r="P2101" s="7"/>
      <c r="Q2101" s="7"/>
      <c r="R2101" s="7"/>
      <c r="S2101" s="7"/>
    </row>
    <row r="2102" spans="1:19" x14ac:dyDescent="0.2">
      <c r="A2102" s="11"/>
      <c r="B2102" s="10"/>
      <c r="C2102" s="7"/>
      <c r="D2102" s="7"/>
      <c r="E2102" s="7"/>
      <c r="F2102" s="7"/>
      <c r="G2102" s="7"/>
      <c r="H2102" s="7"/>
      <c r="I2102" s="9"/>
      <c r="J2102" s="9"/>
      <c r="K2102" s="7"/>
      <c r="L2102" s="7"/>
      <c r="M2102" s="7"/>
      <c r="N2102" s="7"/>
      <c r="O2102" s="7"/>
      <c r="P2102" s="7"/>
      <c r="Q2102" s="7"/>
      <c r="R2102" s="7"/>
      <c r="S2102" s="7"/>
    </row>
    <row r="2103" spans="1:19" x14ac:dyDescent="0.2">
      <c r="A2103" s="11"/>
      <c r="B2103" s="10"/>
      <c r="C2103" s="7"/>
      <c r="D2103" s="7"/>
      <c r="E2103" s="7"/>
      <c r="F2103" s="7"/>
      <c r="G2103" s="7"/>
      <c r="H2103" s="7"/>
      <c r="I2103" s="9"/>
      <c r="J2103" s="9"/>
      <c r="K2103" s="7"/>
      <c r="L2103" s="7"/>
      <c r="M2103" s="7"/>
      <c r="N2103" s="7"/>
      <c r="O2103" s="7"/>
      <c r="P2103" s="7"/>
      <c r="Q2103" s="7"/>
      <c r="R2103" s="7"/>
      <c r="S2103" s="7"/>
    </row>
    <row r="2104" spans="1:19" x14ac:dyDescent="0.2">
      <c r="A2104" s="11"/>
      <c r="B2104" s="10"/>
      <c r="C2104" s="7"/>
      <c r="D2104" s="7"/>
      <c r="E2104" s="7"/>
      <c r="F2104" s="7"/>
      <c r="G2104" s="7"/>
      <c r="H2104" s="7"/>
      <c r="I2104" s="9"/>
      <c r="J2104" s="9"/>
      <c r="K2104" s="7"/>
      <c r="L2104" s="7"/>
      <c r="M2104" s="7"/>
      <c r="N2104" s="7"/>
      <c r="O2104" s="7"/>
      <c r="P2104" s="7"/>
      <c r="Q2104" s="7"/>
      <c r="R2104" s="7"/>
      <c r="S2104" s="7"/>
    </row>
    <row r="2105" spans="1:19" x14ac:dyDescent="0.2">
      <c r="A2105" s="11"/>
      <c r="B2105" s="10"/>
      <c r="C2105" s="7"/>
      <c r="D2105" s="7"/>
      <c r="E2105" s="7"/>
      <c r="F2105" s="7"/>
      <c r="G2105" s="7"/>
      <c r="H2105" s="7"/>
      <c r="I2105" s="9"/>
      <c r="J2105" s="9"/>
      <c r="K2105" s="7"/>
      <c r="L2105" s="7"/>
      <c r="M2105" s="7"/>
      <c r="N2105" s="7"/>
      <c r="O2105" s="7"/>
      <c r="P2105" s="7"/>
      <c r="Q2105" s="7"/>
      <c r="R2105" s="7"/>
      <c r="S2105" s="7"/>
    </row>
    <row r="2106" spans="1:19" x14ac:dyDescent="0.2">
      <c r="A2106" s="11"/>
      <c r="B2106" s="10"/>
      <c r="C2106" s="7"/>
      <c r="D2106" s="7"/>
      <c r="E2106" s="7"/>
      <c r="F2106" s="7"/>
      <c r="G2106" s="7"/>
      <c r="H2106" s="7"/>
      <c r="I2106" s="9"/>
      <c r="J2106" s="9"/>
      <c r="K2106" s="7"/>
      <c r="L2106" s="7"/>
      <c r="M2106" s="7"/>
      <c r="N2106" s="7"/>
      <c r="O2106" s="7"/>
      <c r="P2106" s="7"/>
      <c r="Q2106" s="7"/>
      <c r="R2106" s="7"/>
      <c r="S2106" s="7"/>
    </row>
    <row r="2107" spans="1:19" x14ac:dyDescent="0.2">
      <c r="A2107" s="11"/>
      <c r="B2107" s="10"/>
      <c r="C2107" s="7"/>
      <c r="D2107" s="7"/>
      <c r="E2107" s="7"/>
      <c r="F2107" s="7"/>
      <c r="G2107" s="7"/>
      <c r="H2107" s="7"/>
      <c r="I2107" s="9"/>
      <c r="J2107" s="9"/>
      <c r="K2107" s="7"/>
      <c r="L2107" s="7"/>
      <c r="M2107" s="7"/>
      <c r="N2107" s="7"/>
      <c r="O2107" s="7"/>
      <c r="P2107" s="7"/>
      <c r="Q2107" s="7"/>
      <c r="R2107" s="7"/>
      <c r="S2107" s="7"/>
    </row>
    <row r="2108" spans="1:19" x14ac:dyDescent="0.2">
      <c r="A2108" s="11"/>
      <c r="B2108" s="10"/>
      <c r="C2108" s="7"/>
      <c r="D2108" s="7"/>
      <c r="E2108" s="7"/>
      <c r="F2108" s="7"/>
      <c r="G2108" s="7"/>
      <c r="H2108" s="7"/>
      <c r="I2108" s="9"/>
      <c r="J2108" s="9"/>
      <c r="K2108" s="7"/>
      <c r="L2108" s="7"/>
      <c r="M2108" s="7"/>
      <c r="N2108" s="7"/>
      <c r="O2108" s="7"/>
      <c r="P2108" s="7"/>
      <c r="Q2108" s="7"/>
      <c r="R2108" s="7"/>
      <c r="S2108" s="7"/>
    </row>
    <row r="2109" spans="1:19" x14ac:dyDescent="0.2">
      <c r="A2109" s="11"/>
      <c r="B2109" s="10"/>
      <c r="C2109" s="7"/>
      <c r="D2109" s="7"/>
      <c r="E2109" s="7"/>
      <c r="F2109" s="7"/>
      <c r="G2109" s="7"/>
      <c r="H2109" s="7"/>
      <c r="I2109" s="9"/>
      <c r="J2109" s="9"/>
      <c r="K2109" s="7"/>
      <c r="L2109" s="7"/>
      <c r="M2109" s="7"/>
      <c r="N2109" s="7"/>
      <c r="O2109" s="7"/>
      <c r="P2109" s="7"/>
      <c r="Q2109" s="7"/>
      <c r="R2109" s="7"/>
      <c r="S2109" s="7"/>
    </row>
    <row r="2110" spans="1:19" x14ac:dyDescent="0.2">
      <c r="A2110" s="11"/>
      <c r="B2110" s="10"/>
      <c r="C2110" s="7"/>
      <c r="D2110" s="7"/>
      <c r="E2110" s="7"/>
      <c r="F2110" s="7"/>
      <c r="G2110" s="7"/>
      <c r="H2110" s="7"/>
      <c r="I2110" s="9"/>
      <c r="J2110" s="9"/>
      <c r="K2110" s="7"/>
      <c r="L2110" s="7"/>
      <c r="M2110" s="7"/>
      <c r="N2110" s="7"/>
      <c r="O2110" s="7"/>
      <c r="P2110" s="7"/>
      <c r="Q2110" s="7"/>
      <c r="R2110" s="7"/>
      <c r="S2110" s="7"/>
    </row>
    <row r="2111" spans="1:19" x14ac:dyDescent="0.2">
      <c r="A2111" s="11"/>
      <c r="B2111" s="10"/>
      <c r="C2111" s="7"/>
      <c r="D2111" s="7"/>
      <c r="E2111" s="7"/>
      <c r="F2111" s="7"/>
      <c r="G2111" s="7"/>
      <c r="H2111" s="7"/>
      <c r="I2111" s="9"/>
      <c r="J2111" s="9"/>
      <c r="K2111" s="7"/>
      <c r="L2111" s="7"/>
      <c r="M2111" s="7"/>
      <c r="N2111" s="7"/>
      <c r="O2111" s="7"/>
      <c r="P2111" s="7"/>
      <c r="Q2111" s="7"/>
      <c r="R2111" s="7"/>
      <c r="S2111" s="7"/>
    </row>
    <row r="2112" spans="1:19" x14ac:dyDescent="0.2">
      <c r="A2112" s="11"/>
      <c r="B2112" s="10"/>
      <c r="C2112" s="7"/>
      <c r="D2112" s="7"/>
      <c r="E2112" s="7"/>
      <c r="F2112" s="7"/>
      <c r="G2112" s="7"/>
      <c r="H2112" s="7"/>
      <c r="I2112" s="9"/>
      <c r="J2112" s="9"/>
      <c r="K2112" s="7"/>
      <c r="L2112" s="7"/>
      <c r="M2112" s="7"/>
      <c r="N2112" s="7"/>
      <c r="O2112" s="7"/>
      <c r="P2112" s="7"/>
      <c r="Q2112" s="7"/>
      <c r="R2112" s="7"/>
      <c r="S2112" s="7"/>
    </row>
    <row r="2113" spans="1:19" x14ac:dyDescent="0.2">
      <c r="A2113" s="11"/>
      <c r="B2113" s="10"/>
      <c r="C2113" s="7"/>
      <c r="D2113" s="7"/>
      <c r="E2113" s="7"/>
      <c r="F2113" s="7"/>
      <c r="G2113" s="7"/>
      <c r="H2113" s="7"/>
      <c r="I2113" s="9"/>
      <c r="J2113" s="9"/>
      <c r="K2113" s="7"/>
      <c r="L2113" s="7"/>
      <c r="M2113" s="7"/>
      <c r="N2113" s="7"/>
      <c r="O2113" s="7"/>
      <c r="P2113" s="7"/>
      <c r="Q2113" s="7"/>
      <c r="R2113" s="7"/>
      <c r="S2113" s="7"/>
    </row>
    <row r="2114" spans="1:19" x14ac:dyDescent="0.2">
      <c r="A2114" s="11"/>
      <c r="B2114" s="10"/>
      <c r="C2114" s="7"/>
      <c r="D2114" s="7"/>
      <c r="E2114" s="7"/>
      <c r="F2114" s="7"/>
      <c r="G2114" s="7"/>
      <c r="H2114" s="7"/>
      <c r="I2114" s="9"/>
      <c r="J2114" s="9"/>
      <c r="K2114" s="7"/>
      <c r="L2114" s="7"/>
      <c r="M2114" s="7"/>
      <c r="N2114" s="7"/>
      <c r="O2114" s="7"/>
      <c r="P2114" s="7"/>
      <c r="Q2114" s="7"/>
      <c r="R2114" s="7"/>
      <c r="S2114" s="7"/>
    </row>
    <row r="2115" spans="1:19" x14ac:dyDescent="0.2">
      <c r="A2115" s="11"/>
      <c r="B2115" s="10"/>
      <c r="C2115" s="7"/>
      <c r="D2115" s="7"/>
      <c r="E2115" s="7"/>
      <c r="F2115" s="7"/>
      <c r="G2115" s="7"/>
      <c r="H2115" s="7"/>
      <c r="I2115" s="9"/>
      <c r="J2115" s="9"/>
      <c r="K2115" s="7"/>
      <c r="L2115" s="7"/>
      <c r="M2115" s="7"/>
      <c r="N2115" s="7"/>
      <c r="O2115" s="7"/>
      <c r="P2115" s="7"/>
      <c r="Q2115" s="7"/>
      <c r="R2115" s="7"/>
      <c r="S2115" s="7"/>
    </row>
    <row r="2116" spans="1:19" x14ac:dyDescent="0.2">
      <c r="A2116" s="11"/>
      <c r="B2116" s="10"/>
      <c r="C2116" s="7"/>
      <c r="D2116" s="7"/>
      <c r="E2116" s="7"/>
      <c r="F2116" s="7"/>
      <c r="G2116" s="7"/>
      <c r="H2116" s="7"/>
      <c r="I2116" s="9"/>
      <c r="J2116" s="9"/>
      <c r="K2116" s="7"/>
      <c r="L2116" s="7"/>
      <c r="M2116" s="7"/>
      <c r="N2116" s="7"/>
      <c r="O2116" s="7"/>
      <c r="P2116" s="7"/>
      <c r="Q2116" s="7"/>
      <c r="R2116" s="7"/>
      <c r="S2116" s="7"/>
    </row>
    <row r="2117" spans="1:19" x14ac:dyDescent="0.2">
      <c r="A2117" s="11"/>
      <c r="B2117" s="10"/>
      <c r="C2117" s="7"/>
      <c r="D2117" s="7"/>
      <c r="E2117" s="7"/>
      <c r="F2117" s="7"/>
      <c r="G2117" s="7"/>
      <c r="H2117" s="7"/>
      <c r="I2117" s="9"/>
      <c r="J2117" s="9"/>
      <c r="K2117" s="7"/>
      <c r="L2117" s="7"/>
      <c r="M2117" s="7"/>
      <c r="N2117" s="7"/>
      <c r="O2117" s="7"/>
      <c r="P2117" s="7"/>
      <c r="Q2117" s="7"/>
      <c r="R2117" s="7"/>
      <c r="S2117" s="7"/>
    </row>
    <row r="2118" spans="1:19" x14ac:dyDescent="0.2">
      <c r="A2118" s="11"/>
      <c r="B2118" s="10"/>
      <c r="C2118" s="7"/>
      <c r="D2118" s="7"/>
      <c r="E2118" s="7"/>
      <c r="F2118" s="7"/>
      <c r="G2118" s="7"/>
      <c r="H2118" s="7"/>
      <c r="I2118" s="9"/>
      <c r="J2118" s="9"/>
      <c r="K2118" s="7"/>
      <c r="L2118" s="7"/>
      <c r="M2118" s="7"/>
      <c r="N2118" s="7"/>
      <c r="O2118" s="7"/>
      <c r="P2118" s="7"/>
      <c r="Q2118" s="7"/>
      <c r="R2118" s="7"/>
      <c r="S2118" s="7"/>
    </row>
    <row r="2119" spans="1:19" x14ac:dyDescent="0.2">
      <c r="A2119" s="11"/>
      <c r="B2119" s="10"/>
      <c r="C2119" s="7"/>
      <c r="D2119" s="7"/>
      <c r="E2119" s="7"/>
      <c r="F2119" s="7"/>
      <c r="G2119" s="7"/>
      <c r="H2119" s="7"/>
      <c r="I2119" s="9"/>
      <c r="J2119" s="9"/>
      <c r="K2119" s="7"/>
      <c r="L2119" s="7"/>
      <c r="M2119" s="7"/>
      <c r="N2119" s="7"/>
      <c r="O2119" s="7"/>
      <c r="P2119" s="7"/>
      <c r="Q2119" s="7"/>
      <c r="R2119" s="7"/>
      <c r="S2119" s="7"/>
    </row>
    <row r="2120" spans="1:19" x14ac:dyDescent="0.2">
      <c r="A2120" s="11"/>
      <c r="B2120" s="10"/>
      <c r="C2120" s="7"/>
      <c r="D2120" s="7"/>
      <c r="E2120" s="7"/>
      <c r="F2120" s="7"/>
      <c r="G2120" s="7"/>
      <c r="H2120" s="7"/>
      <c r="I2120" s="9"/>
      <c r="J2120" s="9"/>
      <c r="K2120" s="7"/>
      <c r="L2120" s="7"/>
      <c r="M2120" s="7"/>
      <c r="N2120" s="7"/>
      <c r="O2120" s="7"/>
      <c r="P2120" s="7"/>
      <c r="Q2120" s="7"/>
      <c r="R2120" s="7"/>
      <c r="S2120" s="7"/>
    </row>
    <row r="2121" spans="1:19" x14ac:dyDescent="0.2">
      <c r="A2121" s="11"/>
      <c r="B2121" s="10"/>
      <c r="C2121" s="7"/>
      <c r="D2121" s="7"/>
      <c r="E2121" s="7"/>
      <c r="F2121" s="7"/>
      <c r="G2121" s="7"/>
      <c r="H2121" s="7"/>
      <c r="I2121" s="9"/>
      <c r="J2121" s="9"/>
      <c r="K2121" s="7"/>
      <c r="L2121" s="7"/>
      <c r="M2121" s="7"/>
      <c r="N2121" s="7"/>
      <c r="O2121" s="7"/>
      <c r="P2121" s="7"/>
      <c r="Q2121" s="7"/>
      <c r="R2121" s="7"/>
      <c r="S2121" s="7"/>
    </row>
    <row r="2122" spans="1:19" x14ac:dyDescent="0.2">
      <c r="A2122" s="11"/>
      <c r="B2122" s="10"/>
      <c r="C2122" s="7"/>
      <c r="D2122" s="7"/>
      <c r="E2122" s="7"/>
      <c r="F2122" s="7"/>
      <c r="G2122" s="7"/>
      <c r="H2122" s="7"/>
      <c r="I2122" s="9"/>
      <c r="J2122" s="9"/>
      <c r="K2122" s="7"/>
      <c r="L2122" s="7"/>
      <c r="M2122" s="7"/>
      <c r="N2122" s="7"/>
      <c r="O2122" s="7"/>
      <c r="P2122" s="7"/>
      <c r="Q2122" s="7"/>
      <c r="R2122" s="7"/>
      <c r="S2122" s="7"/>
    </row>
    <row r="2123" spans="1:19" x14ac:dyDescent="0.2">
      <c r="A2123" s="11"/>
      <c r="B2123" s="10"/>
      <c r="C2123" s="7"/>
      <c r="D2123" s="7"/>
      <c r="E2123" s="7"/>
      <c r="F2123" s="7"/>
      <c r="G2123" s="7"/>
      <c r="H2123" s="7"/>
      <c r="I2123" s="9"/>
      <c r="J2123" s="9"/>
      <c r="K2123" s="7"/>
      <c r="L2123" s="7"/>
      <c r="M2123" s="7"/>
      <c r="N2123" s="7"/>
      <c r="O2123" s="7"/>
      <c r="P2123" s="7"/>
      <c r="Q2123" s="7"/>
      <c r="R2123" s="7"/>
      <c r="S2123" s="7"/>
    </row>
    <row r="2124" spans="1:19" x14ac:dyDescent="0.2">
      <c r="A2124" s="11"/>
      <c r="B2124" s="10"/>
      <c r="C2124" s="7"/>
      <c r="D2124" s="7"/>
      <c r="E2124" s="7"/>
      <c r="F2124" s="7"/>
      <c r="G2124" s="7"/>
      <c r="H2124" s="7"/>
      <c r="I2124" s="9"/>
      <c r="J2124" s="9"/>
      <c r="K2124" s="7"/>
      <c r="L2124" s="7"/>
      <c r="M2124" s="7"/>
      <c r="N2124" s="7"/>
      <c r="O2124" s="7"/>
      <c r="P2124" s="7"/>
      <c r="Q2124" s="7"/>
      <c r="R2124" s="7"/>
      <c r="S2124" s="7"/>
    </row>
    <row r="2125" spans="1:19" x14ac:dyDescent="0.2">
      <c r="A2125" s="11"/>
      <c r="B2125" s="10"/>
      <c r="C2125" s="7"/>
      <c r="D2125" s="7"/>
      <c r="E2125" s="7"/>
      <c r="F2125" s="7"/>
      <c r="G2125" s="7"/>
      <c r="H2125" s="7"/>
      <c r="I2125" s="9"/>
      <c r="J2125" s="9"/>
      <c r="K2125" s="7"/>
      <c r="L2125" s="7"/>
      <c r="M2125" s="7"/>
      <c r="N2125" s="7"/>
      <c r="O2125" s="7"/>
      <c r="P2125" s="7"/>
      <c r="Q2125" s="7"/>
      <c r="R2125" s="7"/>
      <c r="S2125" s="7"/>
    </row>
    <row r="2126" spans="1:19" x14ac:dyDescent="0.2">
      <c r="A2126" s="11"/>
      <c r="B2126" s="10"/>
      <c r="C2126" s="7"/>
      <c r="D2126" s="7"/>
      <c r="E2126" s="7"/>
      <c r="F2126" s="7"/>
      <c r="G2126" s="7"/>
      <c r="H2126" s="7"/>
      <c r="I2126" s="9"/>
      <c r="J2126" s="9"/>
      <c r="K2126" s="7"/>
      <c r="L2126" s="7"/>
      <c r="M2126" s="7"/>
      <c r="N2126" s="7"/>
      <c r="O2126" s="7"/>
      <c r="P2126" s="7"/>
      <c r="Q2126" s="7"/>
      <c r="R2126" s="7"/>
      <c r="S2126" s="7"/>
    </row>
    <row r="2127" spans="1:19" x14ac:dyDescent="0.2">
      <c r="A2127" s="11"/>
      <c r="B2127" s="10"/>
      <c r="C2127" s="7"/>
      <c r="D2127" s="7"/>
      <c r="E2127" s="7"/>
      <c r="F2127" s="7"/>
      <c r="G2127" s="7"/>
      <c r="H2127" s="7"/>
      <c r="I2127" s="9"/>
      <c r="J2127" s="9"/>
      <c r="K2127" s="7"/>
      <c r="L2127" s="7"/>
      <c r="M2127" s="7"/>
      <c r="N2127" s="7"/>
      <c r="O2127" s="7"/>
      <c r="P2127" s="7"/>
      <c r="Q2127" s="7"/>
      <c r="R2127" s="7"/>
      <c r="S2127" s="7"/>
    </row>
    <row r="2128" spans="1:19" x14ac:dyDescent="0.2">
      <c r="A2128" s="11"/>
      <c r="B2128" s="10"/>
      <c r="C2128" s="7"/>
      <c r="D2128" s="7"/>
      <c r="E2128" s="7"/>
      <c r="F2128" s="7"/>
      <c r="G2128" s="7"/>
      <c r="H2128" s="7"/>
      <c r="I2128" s="9"/>
      <c r="J2128" s="9"/>
      <c r="K2128" s="7"/>
      <c r="L2128" s="7"/>
      <c r="M2128" s="7"/>
      <c r="N2128" s="7"/>
      <c r="O2128" s="7"/>
      <c r="P2128" s="7"/>
      <c r="Q2128" s="7"/>
      <c r="R2128" s="7"/>
      <c r="S2128" s="7"/>
    </row>
    <row r="2129" spans="1:19" x14ac:dyDescent="0.2">
      <c r="A2129" s="11"/>
      <c r="B2129" s="10"/>
      <c r="C2129" s="7"/>
      <c r="D2129" s="7"/>
      <c r="E2129" s="7"/>
      <c r="F2129" s="7"/>
      <c r="G2129" s="7"/>
      <c r="H2129" s="7"/>
      <c r="I2129" s="9"/>
      <c r="J2129" s="9"/>
      <c r="K2129" s="7"/>
      <c r="L2129" s="7"/>
      <c r="M2129" s="7"/>
      <c r="N2129" s="7"/>
      <c r="O2129" s="7"/>
      <c r="P2129" s="7"/>
      <c r="Q2129" s="7"/>
      <c r="R2129" s="7"/>
      <c r="S2129" s="7"/>
    </row>
    <row r="2130" spans="1:19" x14ac:dyDescent="0.2">
      <c r="A2130" s="11"/>
      <c r="B2130" s="10"/>
      <c r="C2130" s="7"/>
      <c r="D2130" s="7"/>
      <c r="E2130" s="7"/>
      <c r="F2130" s="7"/>
      <c r="G2130" s="7"/>
      <c r="H2130" s="7"/>
      <c r="I2130" s="9"/>
      <c r="J2130" s="9"/>
      <c r="K2130" s="7"/>
      <c r="L2130" s="7"/>
      <c r="M2130" s="7"/>
      <c r="N2130" s="7"/>
      <c r="O2130" s="7"/>
      <c r="P2130" s="7"/>
      <c r="Q2130" s="7"/>
      <c r="R2130" s="7"/>
      <c r="S2130" s="7"/>
    </row>
    <row r="2131" spans="1:19" x14ac:dyDescent="0.2">
      <c r="A2131" s="11"/>
      <c r="B2131" s="10"/>
      <c r="C2131" s="7"/>
      <c r="D2131" s="7"/>
      <c r="E2131" s="7"/>
      <c r="F2131" s="7"/>
      <c r="G2131" s="7"/>
      <c r="H2131" s="7"/>
      <c r="I2131" s="9"/>
      <c r="J2131" s="9"/>
      <c r="K2131" s="7"/>
      <c r="L2131" s="7"/>
      <c r="M2131" s="7"/>
      <c r="N2131" s="7"/>
      <c r="O2131" s="7"/>
      <c r="P2131" s="7"/>
      <c r="Q2131" s="7"/>
      <c r="R2131" s="7"/>
      <c r="S2131" s="7"/>
    </row>
    <row r="2132" spans="1:19" x14ac:dyDescent="0.2">
      <c r="A2132" s="11"/>
      <c r="B2132" s="10"/>
      <c r="C2132" s="7"/>
      <c r="D2132" s="7"/>
      <c r="E2132" s="7"/>
      <c r="F2132" s="7"/>
      <c r="G2132" s="7"/>
      <c r="H2132" s="7"/>
      <c r="I2132" s="9"/>
      <c r="J2132" s="9"/>
      <c r="K2132" s="7"/>
      <c r="L2132" s="7"/>
      <c r="M2132" s="7"/>
      <c r="N2132" s="7"/>
      <c r="O2132" s="7"/>
      <c r="P2132" s="7"/>
      <c r="Q2132" s="7"/>
      <c r="R2132" s="7"/>
      <c r="S2132" s="7"/>
    </row>
    <row r="2133" spans="1:19" x14ac:dyDescent="0.2">
      <c r="A2133" s="11"/>
      <c r="B2133" s="10"/>
      <c r="C2133" s="7"/>
      <c r="D2133" s="7"/>
      <c r="E2133" s="7"/>
      <c r="F2133" s="7"/>
      <c r="G2133" s="7"/>
      <c r="H2133" s="7"/>
      <c r="I2133" s="9"/>
      <c r="J2133" s="9"/>
      <c r="K2133" s="7"/>
      <c r="L2133" s="7"/>
      <c r="M2133" s="7"/>
      <c r="N2133" s="7"/>
      <c r="O2133" s="7"/>
      <c r="P2133" s="7"/>
      <c r="Q2133" s="7"/>
      <c r="R2133" s="7"/>
      <c r="S2133" s="7"/>
    </row>
    <row r="2134" spans="1:19" x14ac:dyDescent="0.2">
      <c r="A2134" s="11"/>
      <c r="B2134" s="10"/>
      <c r="C2134" s="7"/>
      <c r="D2134" s="7"/>
      <c r="E2134" s="7"/>
      <c r="F2134" s="7"/>
      <c r="G2134" s="7"/>
      <c r="H2134" s="7"/>
      <c r="I2134" s="9"/>
      <c r="J2134" s="9"/>
      <c r="K2134" s="7"/>
      <c r="L2134" s="7"/>
      <c r="M2134" s="7"/>
      <c r="N2134" s="7"/>
      <c r="O2134" s="7"/>
      <c r="P2134" s="7"/>
      <c r="Q2134" s="7"/>
      <c r="R2134" s="7"/>
      <c r="S2134" s="7"/>
    </row>
    <row r="2135" spans="1:19" x14ac:dyDescent="0.2">
      <c r="A2135" s="11"/>
      <c r="B2135" s="10"/>
      <c r="C2135" s="7"/>
      <c r="D2135" s="7"/>
      <c r="E2135" s="7"/>
      <c r="F2135" s="7"/>
      <c r="G2135" s="7"/>
      <c r="H2135" s="7"/>
      <c r="I2135" s="9"/>
      <c r="J2135" s="9"/>
      <c r="K2135" s="7"/>
      <c r="L2135" s="7"/>
      <c r="M2135" s="7"/>
      <c r="N2135" s="7"/>
      <c r="O2135" s="7"/>
      <c r="P2135" s="7"/>
      <c r="Q2135" s="7"/>
      <c r="R2135" s="7"/>
      <c r="S2135" s="7"/>
    </row>
    <row r="2136" spans="1:19" x14ac:dyDescent="0.2">
      <c r="A2136" s="11"/>
      <c r="B2136" s="10"/>
      <c r="C2136" s="7"/>
      <c r="D2136" s="7"/>
      <c r="E2136" s="7"/>
      <c r="F2136" s="7"/>
      <c r="G2136" s="7"/>
      <c r="H2136" s="7"/>
      <c r="I2136" s="9"/>
      <c r="J2136" s="9"/>
      <c r="K2136" s="7"/>
      <c r="L2136" s="7"/>
      <c r="M2136" s="7"/>
      <c r="N2136" s="7"/>
      <c r="O2136" s="7"/>
      <c r="P2136" s="7"/>
      <c r="Q2136" s="7"/>
      <c r="R2136" s="7"/>
      <c r="S2136" s="7"/>
    </row>
    <row r="2137" spans="1:19" x14ac:dyDescent="0.2">
      <c r="A2137" s="11"/>
      <c r="B2137" s="10"/>
      <c r="C2137" s="7"/>
      <c r="D2137" s="7"/>
      <c r="E2137" s="7"/>
      <c r="F2137" s="7"/>
      <c r="G2137" s="7"/>
      <c r="H2137" s="7"/>
      <c r="I2137" s="9"/>
      <c r="J2137" s="9"/>
      <c r="K2137" s="7"/>
      <c r="L2137" s="7"/>
      <c r="M2137" s="7"/>
      <c r="N2137" s="7"/>
      <c r="O2137" s="7"/>
      <c r="P2137" s="7"/>
      <c r="Q2137" s="7"/>
      <c r="R2137" s="7"/>
      <c r="S2137" s="7"/>
    </row>
    <row r="2138" spans="1:19" x14ac:dyDescent="0.2">
      <c r="A2138" s="11"/>
      <c r="B2138" s="10"/>
      <c r="C2138" s="7"/>
      <c r="D2138" s="7"/>
      <c r="E2138" s="7"/>
      <c r="F2138" s="7"/>
      <c r="G2138" s="7"/>
      <c r="H2138" s="7"/>
      <c r="I2138" s="9"/>
      <c r="J2138" s="9"/>
      <c r="K2138" s="7"/>
      <c r="L2138" s="7"/>
      <c r="M2138" s="7"/>
      <c r="N2138" s="7"/>
      <c r="O2138" s="7"/>
      <c r="P2138" s="7"/>
      <c r="Q2138" s="7"/>
      <c r="R2138" s="7"/>
      <c r="S2138" s="7"/>
    </row>
    <row r="2139" spans="1:19" x14ac:dyDescent="0.2">
      <c r="A2139" s="11"/>
      <c r="B2139" s="10"/>
      <c r="C2139" s="7"/>
      <c r="D2139" s="7"/>
      <c r="E2139" s="7"/>
      <c r="F2139" s="7"/>
      <c r="G2139" s="7"/>
      <c r="H2139" s="7"/>
      <c r="I2139" s="9"/>
      <c r="J2139" s="9"/>
      <c r="K2139" s="7"/>
      <c r="L2139" s="7"/>
      <c r="M2139" s="7"/>
      <c r="N2139" s="7"/>
      <c r="O2139" s="7"/>
      <c r="P2139" s="7"/>
      <c r="Q2139" s="7"/>
      <c r="R2139" s="7"/>
      <c r="S2139" s="7"/>
    </row>
    <row r="2140" spans="1:19" x14ac:dyDescent="0.2">
      <c r="A2140" s="11"/>
      <c r="B2140" s="10"/>
      <c r="C2140" s="7"/>
      <c r="D2140" s="7"/>
      <c r="E2140" s="7"/>
      <c r="F2140" s="7"/>
      <c r="G2140" s="7"/>
      <c r="H2140" s="7"/>
      <c r="I2140" s="9"/>
      <c r="J2140" s="9"/>
      <c r="K2140" s="7"/>
      <c r="L2140" s="7"/>
      <c r="M2140" s="7"/>
      <c r="N2140" s="7"/>
      <c r="O2140" s="7"/>
      <c r="P2140" s="7"/>
      <c r="Q2140" s="7"/>
      <c r="R2140" s="7"/>
      <c r="S2140" s="7"/>
    </row>
    <row r="2141" spans="1:19" x14ac:dyDescent="0.2">
      <c r="A2141" s="11"/>
      <c r="B2141" s="10"/>
      <c r="C2141" s="7"/>
      <c r="D2141" s="7"/>
      <c r="E2141" s="7"/>
      <c r="F2141" s="7"/>
      <c r="G2141" s="7"/>
      <c r="H2141" s="7"/>
      <c r="I2141" s="9"/>
      <c r="J2141" s="9"/>
      <c r="K2141" s="7"/>
      <c r="L2141" s="7"/>
      <c r="M2141" s="7"/>
      <c r="N2141" s="7"/>
      <c r="O2141" s="7"/>
      <c r="P2141" s="7"/>
      <c r="Q2141" s="7"/>
      <c r="R2141" s="7"/>
      <c r="S2141" s="7"/>
    </row>
    <row r="2142" spans="1:19" x14ac:dyDescent="0.2">
      <c r="A2142" s="11"/>
      <c r="B2142" s="10"/>
      <c r="C2142" s="7"/>
      <c r="D2142" s="7"/>
      <c r="E2142" s="7"/>
      <c r="F2142" s="7"/>
      <c r="G2142" s="7"/>
      <c r="H2142" s="7"/>
      <c r="I2142" s="9"/>
      <c r="J2142" s="9"/>
      <c r="K2142" s="7"/>
      <c r="L2142" s="7"/>
      <c r="M2142" s="7"/>
      <c r="N2142" s="7"/>
      <c r="O2142" s="7"/>
      <c r="P2142" s="7"/>
      <c r="Q2142" s="7"/>
      <c r="R2142" s="7"/>
      <c r="S2142" s="7"/>
    </row>
    <row r="2143" spans="1:19" x14ac:dyDescent="0.2">
      <c r="A2143" s="11"/>
      <c r="B2143" s="10"/>
      <c r="C2143" s="7"/>
      <c r="D2143" s="7"/>
      <c r="E2143" s="7"/>
      <c r="F2143" s="7"/>
      <c r="G2143" s="7"/>
      <c r="H2143" s="7"/>
      <c r="I2143" s="9"/>
      <c r="J2143" s="9"/>
      <c r="K2143" s="7"/>
      <c r="L2143" s="7"/>
      <c r="M2143" s="7"/>
      <c r="N2143" s="7"/>
      <c r="O2143" s="7"/>
      <c r="P2143" s="7"/>
      <c r="Q2143" s="7"/>
      <c r="R2143" s="7"/>
      <c r="S2143" s="7"/>
    </row>
    <row r="2144" spans="1:19" x14ac:dyDescent="0.2">
      <c r="A2144" s="11"/>
      <c r="B2144" s="10"/>
      <c r="C2144" s="7"/>
      <c r="D2144" s="7"/>
      <c r="E2144" s="7"/>
      <c r="F2144" s="7"/>
      <c r="G2144" s="7"/>
      <c r="H2144" s="7"/>
      <c r="I2144" s="9"/>
      <c r="J2144" s="9"/>
      <c r="K2144" s="7"/>
      <c r="L2144" s="7"/>
      <c r="M2144" s="7"/>
      <c r="N2144" s="7"/>
      <c r="O2144" s="7"/>
      <c r="P2144" s="7"/>
      <c r="Q2144" s="7"/>
      <c r="R2144" s="7"/>
      <c r="S2144" s="7"/>
    </row>
    <row r="2145" spans="1:19" x14ac:dyDescent="0.2">
      <c r="A2145" s="11"/>
      <c r="B2145" s="10"/>
      <c r="C2145" s="7"/>
      <c r="D2145" s="7"/>
      <c r="E2145" s="7"/>
      <c r="F2145" s="7"/>
      <c r="G2145" s="7"/>
      <c r="H2145" s="7"/>
      <c r="I2145" s="9"/>
      <c r="J2145" s="9"/>
      <c r="K2145" s="7"/>
      <c r="L2145" s="7"/>
      <c r="M2145" s="7"/>
      <c r="N2145" s="7"/>
      <c r="O2145" s="7"/>
      <c r="P2145" s="7"/>
      <c r="Q2145" s="7"/>
      <c r="R2145" s="7"/>
      <c r="S2145" s="7"/>
    </row>
    <row r="2146" spans="1:19" x14ac:dyDescent="0.2">
      <c r="A2146" s="11"/>
      <c r="B2146" s="10"/>
      <c r="C2146" s="7"/>
      <c r="D2146" s="7"/>
      <c r="E2146" s="7"/>
      <c r="F2146" s="7"/>
      <c r="G2146" s="7"/>
      <c r="H2146" s="7"/>
      <c r="I2146" s="9"/>
      <c r="J2146" s="9"/>
      <c r="K2146" s="7"/>
      <c r="L2146" s="7"/>
      <c r="M2146" s="7"/>
      <c r="N2146" s="7"/>
      <c r="O2146" s="7"/>
      <c r="P2146" s="7"/>
      <c r="Q2146" s="7"/>
      <c r="R2146" s="7"/>
      <c r="S2146" s="7"/>
    </row>
    <row r="2147" spans="1:19" x14ac:dyDescent="0.2">
      <c r="A2147" s="11"/>
      <c r="B2147" s="10"/>
      <c r="C2147" s="7"/>
      <c r="D2147" s="7"/>
      <c r="E2147" s="7"/>
      <c r="F2147" s="7"/>
      <c r="G2147" s="7"/>
      <c r="H2147" s="7"/>
      <c r="I2147" s="9"/>
      <c r="J2147" s="9"/>
      <c r="K2147" s="7"/>
      <c r="L2147" s="7"/>
      <c r="M2147" s="7"/>
      <c r="N2147" s="7"/>
      <c r="O2147" s="7"/>
      <c r="P2147" s="7"/>
      <c r="Q2147" s="7"/>
      <c r="R2147" s="7"/>
      <c r="S2147" s="7"/>
    </row>
    <row r="2148" spans="1:19" x14ac:dyDescent="0.2">
      <c r="A2148" s="11"/>
      <c r="B2148" s="10"/>
      <c r="C2148" s="7"/>
      <c r="D2148" s="7"/>
      <c r="E2148" s="7"/>
      <c r="F2148" s="7"/>
      <c r="G2148" s="7"/>
      <c r="H2148" s="7"/>
      <c r="I2148" s="9"/>
      <c r="J2148" s="9"/>
      <c r="K2148" s="7"/>
      <c r="L2148" s="7"/>
      <c r="M2148" s="7"/>
      <c r="N2148" s="7"/>
      <c r="O2148" s="7"/>
      <c r="P2148" s="7"/>
      <c r="Q2148" s="7"/>
      <c r="R2148" s="7"/>
      <c r="S2148" s="7"/>
    </row>
    <row r="2149" spans="1:19" x14ac:dyDescent="0.2">
      <c r="A2149" s="11"/>
      <c r="B2149" s="10"/>
      <c r="C2149" s="7"/>
      <c r="D2149" s="7"/>
      <c r="E2149" s="7"/>
      <c r="F2149" s="7"/>
      <c r="G2149" s="7"/>
      <c r="H2149" s="7"/>
      <c r="I2149" s="9"/>
      <c r="J2149" s="9"/>
      <c r="K2149" s="7"/>
      <c r="L2149" s="7"/>
      <c r="M2149" s="7"/>
      <c r="N2149" s="7"/>
      <c r="O2149" s="7"/>
      <c r="P2149" s="7"/>
      <c r="Q2149" s="7"/>
      <c r="R2149" s="7"/>
      <c r="S2149" s="7"/>
    </row>
    <row r="2150" spans="1:19" x14ac:dyDescent="0.2">
      <c r="A2150" s="11"/>
      <c r="B2150" s="10"/>
      <c r="C2150" s="7"/>
      <c r="D2150" s="7"/>
      <c r="E2150" s="7"/>
      <c r="F2150" s="7"/>
      <c r="G2150" s="7"/>
      <c r="H2150" s="7"/>
      <c r="I2150" s="9"/>
      <c r="J2150" s="9"/>
      <c r="K2150" s="7"/>
      <c r="L2150" s="7"/>
      <c r="M2150" s="7"/>
      <c r="N2150" s="7"/>
      <c r="O2150" s="7"/>
      <c r="P2150" s="7"/>
      <c r="Q2150" s="7"/>
      <c r="R2150" s="7"/>
      <c r="S2150" s="7"/>
    </row>
    <row r="2151" spans="1:19" x14ac:dyDescent="0.2">
      <c r="A2151" s="11"/>
      <c r="B2151" s="10"/>
      <c r="C2151" s="7"/>
      <c r="D2151" s="7"/>
      <c r="E2151" s="7"/>
      <c r="F2151" s="7"/>
      <c r="G2151" s="7"/>
      <c r="H2151" s="7"/>
      <c r="I2151" s="9"/>
      <c r="J2151" s="9"/>
      <c r="K2151" s="7"/>
      <c r="L2151" s="7"/>
      <c r="M2151" s="7"/>
      <c r="N2151" s="7"/>
      <c r="O2151" s="7"/>
      <c r="P2151" s="7"/>
      <c r="Q2151" s="7"/>
      <c r="R2151" s="7"/>
      <c r="S2151" s="7"/>
    </row>
    <row r="2152" spans="1:19" x14ac:dyDescent="0.2">
      <c r="A2152" s="11"/>
      <c r="B2152" s="10"/>
      <c r="C2152" s="7"/>
      <c r="D2152" s="7"/>
      <c r="E2152" s="7"/>
      <c r="F2152" s="7"/>
      <c r="G2152" s="7"/>
      <c r="H2152" s="7"/>
      <c r="I2152" s="9"/>
      <c r="J2152" s="9"/>
      <c r="K2152" s="7"/>
      <c r="L2152" s="7"/>
      <c r="M2152" s="7"/>
      <c r="N2152" s="7"/>
      <c r="O2152" s="7"/>
      <c r="P2152" s="7"/>
      <c r="Q2152" s="7"/>
      <c r="R2152" s="7"/>
      <c r="S2152" s="7"/>
    </row>
    <row r="2153" spans="1:19" x14ac:dyDescent="0.2">
      <c r="A2153" s="11"/>
      <c r="B2153" s="10"/>
      <c r="C2153" s="7"/>
      <c r="D2153" s="7"/>
      <c r="E2153" s="7"/>
      <c r="F2153" s="7"/>
      <c r="G2153" s="7"/>
      <c r="H2153" s="7"/>
      <c r="I2153" s="9"/>
      <c r="J2153" s="9"/>
      <c r="K2153" s="7"/>
      <c r="L2153" s="7"/>
      <c r="M2153" s="7"/>
      <c r="N2153" s="7"/>
      <c r="O2153" s="7"/>
      <c r="P2153" s="7"/>
      <c r="Q2153" s="7"/>
      <c r="R2153" s="7"/>
      <c r="S2153" s="7"/>
    </row>
    <row r="2154" spans="1:19" x14ac:dyDescent="0.2">
      <c r="A2154" s="11"/>
      <c r="B2154" s="10"/>
      <c r="C2154" s="7"/>
      <c r="D2154" s="7"/>
      <c r="E2154" s="7"/>
      <c r="F2154" s="7"/>
      <c r="G2154" s="7"/>
      <c r="H2154" s="7"/>
      <c r="I2154" s="9"/>
      <c r="J2154" s="9"/>
      <c r="K2154" s="7"/>
      <c r="L2154" s="7"/>
      <c r="M2154" s="7"/>
      <c r="N2154" s="7"/>
      <c r="O2154" s="7"/>
      <c r="P2154" s="7"/>
      <c r="Q2154" s="7"/>
      <c r="R2154" s="7"/>
      <c r="S2154" s="7"/>
    </row>
    <row r="2155" spans="1:19" x14ac:dyDescent="0.2">
      <c r="A2155" s="11"/>
      <c r="B2155" s="10"/>
      <c r="C2155" s="7"/>
      <c r="D2155" s="7"/>
      <c r="E2155" s="7"/>
      <c r="F2155" s="7"/>
      <c r="G2155" s="7"/>
      <c r="H2155" s="7"/>
      <c r="I2155" s="9"/>
      <c r="J2155" s="9"/>
      <c r="K2155" s="7"/>
      <c r="L2155" s="7"/>
      <c r="M2155" s="7"/>
      <c r="N2155" s="7"/>
      <c r="O2155" s="7"/>
      <c r="P2155" s="7"/>
      <c r="Q2155" s="7"/>
      <c r="R2155" s="7"/>
      <c r="S2155" s="7"/>
    </row>
    <row r="2156" spans="1:19" x14ac:dyDescent="0.2">
      <c r="A2156" s="11"/>
      <c r="B2156" s="10"/>
      <c r="C2156" s="7"/>
      <c r="D2156" s="7"/>
      <c r="E2156" s="7"/>
      <c r="F2156" s="7"/>
      <c r="G2156" s="7"/>
      <c r="H2156" s="7"/>
      <c r="I2156" s="9"/>
      <c r="J2156" s="9"/>
      <c r="K2156" s="7"/>
      <c r="L2156" s="7"/>
      <c r="M2156" s="7"/>
      <c r="N2156" s="7"/>
      <c r="O2156" s="7"/>
      <c r="P2156" s="7"/>
      <c r="Q2156" s="7"/>
      <c r="R2156" s="7"/>
      <c r="S2156" s="7"/>
    </row>
    <row r="2157" spans="1:19" x14ac:dyDescent="0.2">
      <c r="A2157" s="11"/>
      <c r="B2157" s="10"/>
      <c r="C2157" s="7"/>
      <c r="D2157" s="7"/>
      <c r="E2157" s="7"/>
      <c r="F2157" s="7"/>
      <c r="G2157" s="7"/>
      <c r="H2157" s="7"/>
      <c r="I2157" s="9"/>
      <c r="J2157" s="9"/>
      <c r="K2157" s="7"/>
      <c r="L2157" s="7"/>
      <c r="M2157" s="7"/>
      <c r="N2157" s="7"/>
      <c r="O2157" s="7"/>
      <c r="P2157" s="7"/>
      <c r="Q2157" s="7"/>
      <c r="R2157" s="7"/>
      <c r="S2157" s="7"/>
    </row>
    <row r="2158" spans="1:19" x14ac:dyDescent="0.2">
      <c r="A2158" s="11"/>
      <c r="B2158" s="10"/>
      <c r="C2158" s="7"/>
      <c r="D2158" s="7"/>
      <c r="E2158" s="7"/>
      <c r="F2158" s="7"/>
      <c r="G2158" s="7"/>
      <c r="H2158" s="7"/>
      <c r="I2158" s="9"/>
      <c r="J2158" s="9"/>
      <c r="K2158" s="7"/>
      <c r="L2158" s="7"/>
      <c r="M2158" s="7"/>
      <c r="N2158" s="7"/>
      <c r="O2158" s="7"/>
      <c r="P2158" s="7"/>
      <c r="Q2158" s="7"/>
      <c r="R2158" s="7"/>
      <c r="S2158" s="7"/>
    </row>
    <row r="2159" spans="1:19" x14ac:dyDescent="0.2">
      <c r="A2159" s="11"/>
      <c r="B2159" s="10"/>
      <c r="C2159" s="7"/>
      <c r="D2159" s="7"/>
      <c r="E2159" s="7"/>
      <c r="F2159" s="7"/>
      <c r="G2159" s="7"/>
      <c r="H2159" s="7"/>
      <c r="I2159" s="9"/>
      <c r="J2159" s="9"/>
      <c r="K2159" s="7"/>
      <c r="L2159" s="7"/>
      <c r="M2159" s="7"/>
      <c r="N2159" s="7"/>
      <c r="O2159" s="7"/>
      <c r="P2159" s="7"/>
      <c r="Q2159" s="7"/>
      <c r="R2159" s="7"/>
      <c r="S2159" s="7"/>
    </row>
    <row r="2160" spans="1:19" x14ac:dyDescent="0.2">
      <c r="A2160" s="11"/>
      <c r="B2160" s="10"/>
      <c r="C2160" s="7"/>
      <c r="D2160" s="7"/>
      <c r="E2160" s="7"/>
      <c r="F2160" s="7"/>
      <c r="G2160" s="7"/>
      <c r="H2160" s="7"/>
      <c r="I2160" s="9"/>
      <c r="J2160" s="9"/>
      <c r="K2160" s="7"/>
      <c r="L2160" s="7"/>
      <c r="M2160" s="7"/>
      <c r="N2160" s="7"/>
      <c r="O2160" s="7"/>
      <c r="P2160" s="7"/>
      <c r="Q2160" s="7"/>
      <c r="R2160" s="7"/>
      <c r="S2160" s="7"/>
    </row>
    <row r="2161" spans="1:19" x14ac:dyDescent="0.2">
      <c r="A2161" s="11"/>
      <c r="B2161" s="10"/>
      <c r="C2161" s="7"/>
      <c r="D2161" s="7"/>
      <c r="E2161" s="7"/>
      <c r="F2161" s="7"/>
      <c r="G2161" s="7"/>
      <c r="H2161" s="7"/>
      <c r="I2161" s="9"/>
      <c r="J2161" s="9"/>
      <c r="K2161" s="7"/>
      <c r="L2161" s="7"/>
      <c r="M2161" s="7"/>
      <c r="N2161" s="7"/>
      <c r="O2161" s="7"/>
      <c r="P2161" s="7"/>
      <c r="Q2161" s="7"/>
      <c r="R2161" s="7"/>
      <c r="S2161" s="7"/>
    </row>
    <row r="2162" spans="1:19" x14ac:dyDescent="0.2">
      <c r="A2162" s="11"/>
      <c r="B2162" s="10"/>
      <c r="C2162" s="7"/>
      <c r="D2162" s="7"/>
      <c r="E2162" s="7"/>
      <c r="F2162" s="7"/>
      <c r="G2162" s="7"/>
      <c r="H2162" s="7"/>
      <c r="I2162" s="9"/>
      <c r="J2162" s="9"/>
      <c r="K2162" s="7"/>
      <c r="L2162" s="7"/>
      <c r="M2162" s="7"/>
      <c r="N2162" s="7"/>
      <c r="O2162" s="7"/>
      <c r="P2162" s="7"/>
      <c r="Q2162" s="7"/>
      <c r="R2162" s="7"/>
      <c r="S2162" s="7"/>
    </row>
    <row r="2163" spans="1:19" x14ac:dyDescent="0.2">
      <c r="A2163" s="11"/>
      <c r="B2163" s="10"/>
      <c r="C2163" s="7"/>
      <c r="D2163" s="7"/>
      <c r="E2163" s="7"/>
      <c r="F2163" s="7"/>
      <c r="G2163" s="7"/>
      <c r="H2163" s="7"/>
      <c r="I2163" s="9"/>
      <c r="J2163" s="9"/>
      <c r="K2163" s="7"/>
      <c r="L2163" s="7"/>
      <c r="M2163" s="7"/>
      <c r="N2163" s="7"/>
      <c r="O2163" s="7"/>
      <c r="P2163" s="7"/>
      <c r="Q2163" s="7"/>
      <c r="R2163" s="7"/>
      <c r="S2163" s="7"/>
    </row>
    <row r="2164" spans="1:19" x14ac:dyDescent="0.2">
      <c r="A2164" s="11"/>
      <c r="B2164" s="10"/>
      <c r="C2164" s="7"/>
      <c r="D2164" s="7"/>
      <c r="E2164" s="7"/>
      <c r="F2164" s="7"/>
      <c r="G2164" s="7"/>
      <c r="H2164" s="7"/>
      <c r="I2164" s="9"/>
      <c r="J2164" s="9"/>
      <c r="K2164" s="7"/>
      <c r="L2164" s="7"/>
      <c r="M2164" s="7"/>
      <c r="N2164" s="7"/>
      <c r="O2164" s="7"/>
      <c r="P2164" s="7"/>
      <c r="Q2164" s="7"/>
      <c r="R2164" s="7"/>
      <c r="S2164" s="7"/>
    </row>
    <row r="2165" spans="1:19" x14ac:dyDescent="0.2">
      <c r="A2165" s="11"/>
      <c r="B2165" s="10"/>
      <c r="C2165" s="7"/>
      <c r="D2165" s="7"/>
      <c r="E2165" s="7"/>
      <c r="F2165" s="7"/>
      <c r="G2165" s="7"/>
      <c r="H2165" s="7"/>
      <c r="I2165" s="9"/>
      <c r="J2165" s="9"/>
      <c r="K2165" s="7"/>
      <c r="L2165" s="7"/>
      <c r="M2165" s="7"/>
      <c r="N2165" s="7"/>
      <c r="O2165" s="7"/>
      <c r="P2165" s="7"/>
      <c r="Q2165" s="7"/>
      <c r="R2165" s="7"/>
      <c r="S2165" s="7"/>
    </row>
    <row r="2166" spans="1:19" x14ac:dyDescent="0.2">
      <c r="A2166" s="11"/>
      <c r="B2166" s="10"/>
      <c r="C2166" s="7"/>
      <c r="D2166" s="7"/>
      <c r="E2166" s="7"/>
      <c r="F2166" s="7"/>
      <c r="G2166" s="7"/>
      <c r="H2166" s="7"/>
      <c r="I2166" s="9"/>
      <c r="J2166" s="9"/>
      <c r="K2166" s="7"/>
      <c r="L2166" s="7"/>
      <c r="M2166" s="7"/>
      <c r="N2166" s="7"/>
      <c r="O2166" s="7"/>
      <c r="P2166" s="7"/>
      <c r="Q2166" s="7"/>
      <c r="R2166" s="7"/>
      <c r="S2166" s="7"/>
    </row>
    <row r="2167" spans="1:19" x14ac:dyDescent="0.2">
      <c r="A2167" s="11"/>
      <c r="B2167" s="10"/>
      <c r="C2167" s="7"/>
      <c r="D2167" s="7"/>
      <c r="E2167" s="7"/>
      <c r="F2167" s="7"/>
      <c r="G2167" s="7"/>
      <c r="H2167" s="7"/>
      <c r="I2167" s="9"/>
      <c r="J2167" s="9"/>
      <c r="K2167" s="7"/>
      <c r="L2167" s="7"/>
      <c r="M2167" s="7"/>
      <c r="N2167" s="7"/>
      <c r="O2167" s="7"/>
      <c r="P2167" s="7"/>
      <c r="Q2167" s="7"/>
      <c r="R2167" s="7"/>
      <c r="S2167" s="7"/>
    </row>
    <row r="2168" spans="1:19" x14ac:dyDescent="0.2">
      <c r="A2168" s="11"/>
      <c r="B2168" s="10"/>
      <c r="C2168" s="7"/>
      <c r="D2168" s="7"/>
      <c r="E2168" s="7"/>
      <c r="F2168" s="7"/>
      <c r="G2168" s="7"/>
      <c r="H2168" s="7"/>
      <c r="I2168" s="9"/>
      <c r="J2168" s="9"/>
      <c r="K2168" s="7"/>
      <c r="L2168" s="7"/>
      <c r="M2168" s="7"/>
      <c r="N2168" s="7"/>
      <c r="O2168" s="7"/>
      <c r="P2168" s="7"/>
      <c r="Q2168" s="7"/>
      <c r="R2168" s="7"/>
      <c r="S2168" s="7"/>
    </row>
    <row r="2169" spans="1:19" x14ac:dyDescent="0.2">
      <c r="A2169" s="11"/>
      <c r="B2169" s="10"/>
      <c r="C2169" s="7"/>
      <c r="D2169" s="7"/>
      <c r="E2169" s="7"/>
      <c r="F2169" s="7"/>
      <c r="G2169" s="7"/>
      <c r="H2169" s="7"/>
      <c r="I2169" s="9"/>
      <c r="J2169" s="9"/>
      <c r="K2169" s="7"/>
      <c r="L2169" s="7"/>
      <c r="M2169" s="7"/>
      <c r="N2169" s="7"/>
      <c r="O2169" s="7"/>
      <c r="P2169" s="7"/>
      <c r="Q2169" s="7"/>
      <c r="R2169" s="7"/>
      <c r="S2169" s="7"/>
    </row>
    <row r="2170" spans="1:19" x14ac:dyDescent="0.2">
      <c r="A2170" s="11"/>
      <c r="B2170" s="10"/>
      <c r="C2170" s="7"/>
      <c r="D2170" s="7"/>
      <c r="E2170" s="7"/>
      <c r="F2170" s="7"/>
      <c r="G2170" s="7"/>
      <c r="H2170" s="7"/>
      <c r="I2170" s="9"/>
      <c r="J2170" s="9"/>
      <c r="K2170" s="7"/>
      <c r="L2170" s="7"/>
      <c r="M2170" s="7"/>
      <c r="N2170" s="7"/>
      <c r="O2170" s="7"/>
      <c r="P2170" s="7"/>
      <c r="Q2170" s="7"/>
      <c r="R2170" s="7"/>
      <c r="S2170" s="7"/>
    </row>
    <row r="2171" spans="1:19" x14ac:dyDescent="0.2">
      <c r="A2171" s="11"/>
      <c r="B2171" s="10"/>
      <c r="C2171" s="7"/>
      <c r="D2171" s="7"/>
      <c r="E2171" s="7"/>
      <c r="F2171" s="7"/>
      <c r="G2171" s="7"/>
      <c r="H2171" s="7"/>
      <c r="I2171" s="9"/>
      <c r="J2171" s="9"/>
      <c r="K2171" s="7"/>
      <c r="L2171" s="7"/>
      <c r="M2171" s="7"/>
      <c r="N2171" s="7"/>
      <c r="O2171" s="7"/>
      <c r="P2171" s="7"/>
      <c r="Q2171" s="7"/>
      <c r="R2171" s="7"/>
      <c r="S2171" s="7"/>
    </row>
    <row r="2172" spans="1:19" x14ac:dyDescent="0.2">
      <c r="A2172" s="11"/>
      <c r="B2172" s="10"/>
      <c r="C2172" s="7"/>
      <c r="D2172" s="7"/>
      <c r="E2172" s="7"/>
      <c r="F2172" s="7"/>
      <c r="G2172" s="7"/>
      <c r="H2172" s="7"/>
      <c r="I2172" s="9"/>
      <c r="J2172" s="9"/>
      <c r="K2172" s="7"/>
      <c r="L2172" s="7"/>
      <c r="M2172" s="7"/>
      <c r="N2172" s="7"/>
      <c r="O2172" s="7"/>
      <c r="P2172" s="7"/>
      <c r="Q2172" s="7"/>
      <c r="R2172" s="7"/>
      <c r="S2172" s="7"/>
    </row>
    <row r="2173" spans="1:19" x14ac:dyDescent="0.2">
      <c r="A2173" s="11"/>
      <c r="B2173" s="10"/>
      <c r="C2173" s="7"/>
      <c r="D2173" s="7"/>
      <c r="E2173" s="7"/>
      <c r="F2173" s="7"/>
      <c r="G2173" s="7"/>
      <c r="H2173" s="7"/>
      <c r="I2173" s="9"/>
      <c r="J2173" s="9"/>
      <c r="K2173" s="7"/>
      <c r="L2173" s="7"/>
      <c r="M2173" s="7"/>
      <c r="N2173" s="7"/>
      <c r="O2173" s="7"/>
      <c r="P2173" s="7"/>
      <c r="Q2173" s="7"/>
      <c r="R2173" s="7"/>
      <c r="S2173" s="7"/>
    </row>
    <row r="2174" spans="1:19" x14ac:dyDescent="0.2">
      <c r="A2174" s="11"/>
      <c r="B2174" s="10"/>
      <c r="C2174" s="7"/>
      <c r="D2174" s="7"/>
      <c r="E2174" s="7"/>
      <c r="F2174" s="7"/>
      <c r="G2174" s="7"/>
      <c r="H2174" s="7"/>
      <c r="I2174" s="9"/>
      <c r="J2174" s="9"/>
      <c r="K2174" s="7"/>
      <c r="L2174" s="7"/>
      <c r="M2174" s="7"/>
      <c r="N2174" s="7"/>
      <c r="O2174" s="7"/>
      <c r="P2174" s="7"/>
      <c r="Q2174" s="7"/>
      <c r="R2174" s="7"/>
      <c r="S2174" s="7"/>
    </row>
    <row r="2175" spans="1:19" x14ac:dyDescent="0.2">
      <c r="A2175" s="11"/>
      <c r="B2175" s="10"/>
      <c r="C2175" s="7"/>
      <c r="D2175" s="7"/>
      <c r="E2175" s="7"/>
      <c r="F2175" s="7"/>
      <c r="G2175" s="7"/>
      <c r="H2175" s="7"/>
      <c r="I2175" s="9"/>
      <c r="J2175" s="9"/>
      <c r="K2175" s="7"/>
      <c r="L2175" s="7"/>
      <c r="M2175" s="7"/>
      <c r="N2175" s="7"/>
      <c r="O2175" s="7"/>
      <c r="P2175" s="7"/>
      <c r="Q2175" s="7"/>
      <c r="R2175" s="7"/>
      <c r="S2175" s="7"/>
    </row>
    <row r="2176" spans="1:19" x14ac:dyDescent="0.2">
      <c r="A2176" s="11"/>
      <c r="B2176" s="10"/>
      <c r="C2176" s="7"/>
      <c r="D2176" s="7"/>
      <c r="E2176" s="7"/>
      <c r="F2176" s="7"/>
      <c r="G2176" s="7"/>
      <c r="H2176" s="7"/>
      <c r="I2176" s="9"/>
      <c r="J2176" s="9"/>
      <c r="K2176" s="7"/>
      <c r="L2176" s="7"/>
      <c r="M2176" s="7"/>
      <c r="N2176" s="7"/>
      <c r="O2176" s="7"/>
      <c r="P2176" s="7"/>
      <c r="Q2176" s="7"/>
      <c r="R2176" s="7"/>
      <c r="S2176" s="7"/>
    </row>
    <row r="2177" spans="1:19" x14ac:dyDescent="0.2">
      <c r="A2177" s="11"/>
      <c r="B2177" s="10"/>
      <c r="C2177" s="7"/>
      <c r="D2177" s="7"/>
      <c r="E2177" s="7"/>
      <c r="F2177" s="7"/>
      <c r="G2177" s="7"/>
      <c r="H2177" s="7"/>
      <c r="I2177" s="9"/>
      <c r="J2177" s="9"/>
      <c r="K2177" s="7"/>
      <c r="L2177" s="7"/>
      <c r="M2177" s="7"/>
      <c r="N2177" s="7"/>
      <c r="O2177" s="7"/>
      <c r="P2177" s="7"/>
      <c r="Q2177" s="7"/>
      <c r="R2177" s="7"/>
      <c r="S2177" s="7"/>
    </row>
    <row r="2178" spans="1:19" x14ac:dyDescent="0.2">
      <c r="A2178" s="11"/>
      <c r="B2178" s="10"/>
      <c r="C2178" s="7"/>
      <c r="D2178" s="7"/>
      <c r="E2178" s="7"/>
      <c r="F2178" s="7"/>
      <c r="G2178" s="7"/>
      <c r="H2178" s="7"/>
      <c r="I2178" s="9"/>
      <c r="J2178" s="9"/>
      <c r="K2178" s="7"/>
      <c r="L2178" s="7"/>
      <c r="M2178" s="7"/>
      <c r="N2178" s="7"/>
      <c r="O2178" s="7"/>
      <c r="P2178" s="7"/>
      <c r="Q2178" s="7"/>
      <c r="R2178" s="7"/>
      <c r="S2178" s="7"/>
    </row>
    <row r="2179" spans="1:19" x14ac:dyDescent="0.2">
      <c r="A2179" s="11"/>
      <c r="B2179" s="10"/>
      <c r="C2179" s="7"/>
      <c r="D2179" s="7"/>
      <c r="E2179" s="7"/>
      <c r="F2179" s="7"/>
      <c r="G2179" s="7"/>
      <c r="H2179" s="7"/>
      <c r="I2179" s="9"/>
      <c r="J2179" s="9"/>
      <c r="K2179" s="7"/>
      <c r="L2179" s="7"/>
      <c r="M2179" s="7"/>
      <c r="N2179" s="7"/>
      <c r="O2179" s="7"/>
      <c r="P2179" s="7"/>
      <c r="Q2179" s="7"/>
      <c r="R2179" s="7"/>
      <c r="S2179" s="7"/>
    </row>
    <row r="2180" spans="1:19" x14ac:dyDescent="0.2">
      <c r="A2180" s="11"/>
      <c r="B2180" s="10"/>
      <c r="C2180" s="7"/>
      <c r="D2180" s="7"/>
      <c r="E2180" s="7"/>
      <c r="F2180" s="7"/>
      <c r="G2180" s="7"/>
      <c r="H2180" s="7"/>
      <c r="I2180" s="9"/>
      <c r="J2180" s="9"/>
      <c r="K2180" s="7"/>
      <c r="L2180" s="7"/>
      <c r="M2180" s="7"/>
      <c r="N2180" s="7"/>
      <c r="O2180" s="7"/>
      <c r="P2180" s="7"/>
      <c r="Q2180" s="7"/>
      <c r="R2180" s="7"/>
      <c r="S2180" s="7"/>
    </row>
    <row r="2181" spans="1:19" x14ac:dyDescent="0.2">
      <c r="A2181" s="11"/>
      <c r="B2181" s="10"/>
      <c r="C2181" s="7"/>
      <c r="D2181" s="7"/>
      <c r="E2181" s="7"/>
      <c r="F2181" s="7"/>
      <c r="G2181" s="7"/>
      <c r="H2181" s="7"/>
      <c r="I2181" s="9"/>
      <c r="J2181" s="9"/>
      <c r="K2181" s="7"/>
      <c r="L2181" s="7"/>
      <c r="M2181" s="7"/>
      <c r="N2181" s="7"/>
      <c r="O2181" s="7"/>
      <c r="P2181" s="7"/>
      <c r="Q2181" s="7"/>
      <c r="R2181" s="7"/>
      <c r="S2181" s="7"/>
    </row>
    <row r="2182" spans="1:19" x14ac:dyDescent="0.2">
      <c r="A2182" s="11"/>
      <c r="B2182" s="10"/>
      <c r="C2182" s="7"/>
      <c r="D2182" s="7"/>
      <c r="E2182" s="7"/>
      <c r="F2182" s="7"/>
      <c r="G2182" s="7"/>
      <c r="H2182" s="7"/>
      <c r="I2182" s="9"/>
      <c r="J2182" s="9"/>
      <c r="K2182" s="7"/>
      <c r="L2182" s="7"/>
      <c r="M2182" s="7"/>
      <c r="N2182" s="7"/>
      <c r="O2182" s="7"/>
      <c r="P2182" s="7"/>
      <c r="Q2182" s="7"/>
      <c r="R2182" s="7"/>
      <c r="S2182" s="7"/>
    </row>
    <row r="2183" spans="1:19" x14ac:dyDescent="0.2">
      <c r="A2183" s="11"/>
      <c r="B2183" s="10"/>
      <c r="C2183" s="7"/>
      <c r="D2183" s="7"/>
      <c r="E2183" s="7"/>
      <c r="F2183" s="7"/>
      <c r="G2183" s="7"/>
      <c r="H2183" s="7"/>
      <c r="I2183" s="9"/>
      <c r="J2183" s="9"/>
      <c r="K2183" s="7"/>
      <c r="L2183" s="7"/>
      <c r="M2183" s="7"/>
      <c r="N2183" s="7"/>
      <c r="O2183" s="7"/>
      <c r="P2183" s="7"/>
      <c r="Q2183" s="7"/>
      <c r="R2183" s="7"/>
      <c r="S2183" s="7"/>
    </row>
    <row r="2184" spans="1:19" x14ac:dyDescent="0.2">
      <c r="A2184" s="11"/>
      <c r="B2184" s="10"/>
      <c r="C2184" s="7"/>
      <c r="D2184" s="7"/>
      <c r="E2184" s="7"/>
      <c r="F2184" s="7"/>
      <c r="G2184" s="7"/>
      <c r="H2184" s="7"/>
      <c r="I2184" s="9"/>
      <c r="J2184" s="9"/>
      <c r="K2184" s="7"/>
      <c r="L2184" s="7"/>
      <c r="M2184" s="7"/>
      <c r="N2184" s="7"/>
      <c r="O2184" s="7"/>
      <c r="P2184" s="7"/>
      <c r="Q2184" s="7"/>
      <c r="R2184" s="7"/>
      <c r="S2184" s="7"/>
    </row>
    <row r="2185" spans="1:19" x14ac:dyDescent="0.2">
      <c r="A2185" s="11"/>
      <c r="B2185" s="10"/>
      <c r="C2185" s="7"/>
      <c r="D2185" s="7"/>
      <c r="E2185" s="7"/>
      <c r="F2185" s="7"/>
      <c r="G2185" s="7"/>
      <c r="H2185" s="7"/>
      <c r="I2185" s="9"/>
      <c r="J2185" s="9"/>
      <c r="K2185" s="7"/>
      <c r="L2185" s="7"/>
      <c r="M2185" s="7"/>
      <c r="N2185" s="7"/>
      <c r="O2185" s="7"/>
      <c r="P2185" s="7"/>
      <c r="Q2185" s="7"/>
      <c r="R2185" s="7"/>
      <c r="S2185" s="7"/>
    </row>
    <row r="2186" spans="1:19" x14ac:dyDescent="0.2">
      <c r="A2186" s="11"/>
      <c r="B2186" s="10"/>
      <c r="C2186" s="7"/>
      <c r="D2186" s="7"/>
      <c r="E2186" s="7"/>
      <c r="F2186" s="7"/>
      <c r="G2186" s="7"/>
      <c r="H2186" s="7"/>
      <c r="I2186" s="9"/>
      <c r="J2186" s="9"/>
      <c r="K2186" s="7"/>
      <c r="L2186" s="7"/>
      <c r="M2186" s="7"/>
      <c r="N2186" s="7"/>
      <c r="O2186" s="7"/>
      <c r="P2186" s="7"/>
      <c r="Q2186" s="7"/>
      <c r="R2186" s="7"/>
      <c r="S2186" s="7"/>
    </row>
    <row r="2187" spans="1:19" x14ac:dyDescent="0.2">
      <c r="A2187" s="11"/>
      <c r="B2187" s="10"/>
      <c r="C2187" s="7"/>
      <c r="D2187" s="7"/>
      <c r="E2187" s="7"/>
      <c r="F2187" s="7"/>
      <c r="G2187" s="7"/>
      <c r="H2187" s="7"/>
      <c r="I2187" s="9"/>
      <c r="J2187" s="9"/>
      <c r="K2187" s="7"/>
      <c r="L2187" s="7"/>
      <c r="M2187" s="7"/>
      <c r="N2187" s="7"/>
      <c r="O2187" s="7"/>
      <c r="P2187" s="7"/>
      <c r="Q2187" s="7"/>
      <c r="R2187" s="7"/>
      <c r="S2187" s="7"/>
    </row>
    <row r="2188" spans="1:19" x14ac:dyDescent="0.2">
      <c r="A2188" s="11"/>
      <c r="B2188" s="10"/>
      <c r="C2188" s="7"/>
      <c r="D2188" s="7"/>
      <c r="E2188" s="7"/>
      <c r="F2188" s="7"/>
      <c r="G2188" s="7"/>
      <c r="H2188" s="7"/>
      <c r="I2188" s="9"/>
      <c r="J2188" s="9"/>
      <c r="K2188" s="7"/>
      <c r="L2188" s="7"/>
      <c r="M2188" s="7"/>
      <c r="N2188" s="7"/>
      <c r="O2188" s="7"/>
      <c r="P2188" s="7"/>
      <c r="Q2188" s="7"/>
      <c r="R2188" s="7"/>
      <c r="S2188" s="7"/>
    </row>
    <row r="2189" spans="1:19" x14ac:dyDescent="0.2">
      <c r="A2189" s="11"/>
      <c r="B2189" s="10"/>
      <c r="C2189" s="7"/>
      <c r="D2189" s="7"/>
      <c r="E2189" s="7"/>
      <c r="F2189" s="7"/>
      <c r="G2189" s="7"/>
      <c r="H2189" s="7"/>
      <c r="I2189" s="9"/>
      <c r="J2189" s="9"/>
      <c r="K2189" s="7"/>
      <c r="L2189" s="7"/>
      <c r="M2189" s="7"/>
      <c r="N2189" s="7"/>
      <c r="O2189" s="7"/>
      <c r="P2189" s="7"/>
      <c r="Q2189" s="7"/>
      <c r="R2189" s="7"/>
      <c r="S2189" s="7"/>
    </row>
    <row r="2190" spans="1:19" x14ac:dyDescent="0.2">
      <c r="A2190" s="11"/>
      <c r="B2190" s="10"/>
      <c r="C2190" s="7"/>
      <c r="D2190" s="7"/>
      <c r="E2190" s="7"/>
      <c r="F2190" s="7"/>
      <c r="G2190" s="7"/>
      <c r="H2190" s="7"/>
      <c r="I2190" s="9"/>
      <c r="J2190" s="9"/>
      <c r="K2190" s="7"/>
      <c r="L2190" s="7"/>
      <c r="M2190" s="7"/>
      <c r="N2190" s="7"/>
      <c r="O2190" s="7"/>
      <c r="P2190" s="7"/>
      <c r="Q2190" s="7"/>
      <c r="R2190" s="7"/>
      <c r="S2190" s="7"/>
    </row>
    <row r="2191" spans="1:19" x14ac:dyDescent="0.2">
      <c r="A2191" s="11"/>
      <c r="B2191" s="10"/>
      <c r="C2191" s="7"/>
      <c r="D2191" s="7"/>
      <c r="E2191" s="7"/>
      <c r="F2191" s="7"/>
      <c r="G2191" s="7"/>
      <c r="H2191" s="7"/>
      <c r="I2191" s="9"/>
      <c r="J2191" s="9"/>
      <c r="K2191" s="7"/>
      <c r="L2191" s="7"/>
      <c r="M2191" s="7"/>
      <c r="N2191" s="7"/>
      <c r="O2191" s="7"/>
      <c r="P2191" s="7"/>
      <c r="Q2191" s="7"/>
      <c r="R2191" s="7"/>
      <c r="S2191" s="7"/>
    </row>
    <row r="2192" spans="1:19" x14ac:dyDescent="0.2">
      <c r="A2192" s="11"/>
      <c r="B2192" s="10"/>
      <c r="C2192" s="7"/>
      <c r="D2192" s="7"/>
      <c r="E2192" s="7"/>
      <c r="F2192" s="7"/>
      <c r="G2192" s="7"/>
      <c r="H2192" s="7"/>
      <c r="I2192" s="9"/>
      <c r="J2192" s="9"/>
      <c r="K2192" s="7"/>
      <c r="L2192" s="7"/>
      <c r="M2192" s="7"/>
      <c r="N2192" s="7"/>
      <c r="O2192" s="7"/>
      <c r="P2192" s="7"/>
      <c r="Q2192" s="7"/>
      <c r="R2192" s="7"/>
      <c r="S2192" s="7"/>
    </row>
    <row r="2193" spans="1:19" x14ac:dyDescent="0.2">
      <c r="A2193" s="11"/>
      <c r="B2193" s="10"/>
      <c r="C2193" s="7"/>
      <c r="D2193" s="7"/>
      <c r="E2193" s="7"/>
      <c r="F2193" s="7"/>
      <c r="G2193" s="7"/>
      <c r="H2193" s="7"/>
      <c r="I2193" s="9"/>
      <c r="J2193" s="9"/>
      <c r="K2193" s="7"/>
      <c r="L2193" s="7"/>
      <c r="M2193" s="7"/>
      <c r="N2193" s="7"/>
      <c r="O2193" s="7"/>
      <c r="P2193" s="7"/>
      <c r="Q2193" s="7"/>
      <c r="R2193" s="7"/>
      <c r="S2193" s="7"/>
    </row>
    <row r="2194" spans="1:19" x14ac:dyDescent="0.2">
      <c r="A2194" s="11"/>
      <c r="B2194" s="10"/>
      <c r="C2194" s="7"/>
      <c r="D2194" s="7"/>
      <c r="E2194" s="7"/>
      <c r="F2194" s="7"/>
      <c r="G2194" s="7"/>
      <c r="H2194" s="7"/>
      <c r="I2194" s="9"/>
      <c r="J2194" s="9"/>
      <c r="K2194" s="7"/>
      <c r="L2194" s="7"/>
      <c r="M2194" s="7"/>
      <c r="N2194" s="7"/>
      <c r="O2194" s="7"/>
      <c r="P2194" s="7"/>
      <c r="Q2194" s="7"/>
      <c r="R2194" s="7"/>
      <c r="S2194" s="7"/>
    </row>
    <row r="2195" spans="1:19" x14ac:dyDescent="0.2">
      <c r="A2195" s="11"/>
      <c r="B2195" s="10"/>
      <c r="C2195" s="7"/>
      <c r="D2195" s="7"/>
      <c r="E2195" s="7"/>
      <c r="F2195" s="7"/>
      <c r="G2195" s="7"/>
      <c r="H2195" s="7"/>
      <c r="I2195" s="9"/>
      <c r="J2195" s="9"/>
      <c r="K2195" s="7"/>
      <c r="L2195" s="7"/>
      <c r="M2195" s="7"/>
      <c r="N2195" s="7"/>
      <c r="O2195" s="7"/>
      <c r="P2195" s="7"/>
      <c r="Q2195" s="7"/>
      <c r="R2195" s="7"/>
      <c r="S2195" s="7"/>
    </row>
    <row r="2196" spans="1:19" x14ac:dyDescent="0.2">
      <c r="A2196" s="11"/>
      <c r="B2196" s="10"/>
      <c r="C2196" s="7"/>
      <c r="D2196" s="7"/>
      <c r="E2196" s="7"/>
      <c r="F2196" s="7"/>
      <c r="G2196" s="7"/>
      <c r="H2196" s="7"/>
      <c r="I2196" s="9"/>
      <c r="J2196" s="9"/>
      <c r="K2196" s="7"/>
      <c r="L2196" s="7"/>
      <c r="M2196" s="7"/>
      <c r="N2196" s="7"/>
      <c r="O2196" s="7"/>
      <c r="P2196" s="7"/>
      <c r="Q2196" s="7"/>
      <c r="R2196" s="7"/>
      <c r="S2196" s="7"/>
    </row>
    <row r="2197" spans="1:19" x14ac:dyDescent="0.2">
      <c r="A2197" s="11"/>
      <c r="B2197" s="10"/>
      <c r="C2197" s="7"/>
      <c r="D2197" s="7"/>
      <c r="E2197" s="7"/>
      <c r="F2197" s="7"/>
      <c r="G2197" s="7"/>
      <c r="H2197" s="7"/>
      <c r="I2197" s="9"/>
      <c r="J2197" s="9"/>
      <c r="K2197" s="7"/>
      <c r="L2197" s="7"/>
      <c r="M2197" s="7"/>
      <c r="N2197" s="7"/>
      <c r="O2197" s="7"/>
      <c r="P2197" s="7"/>
      <c r="Q2197" s="7"/>
      <c r="R2197" s="7"/>
      <c r="S2197" s="7"/>
    </row>
    <row r="2198" spans="1:19" x14ac:dyDescent="0.2">
      <c r="A2198" s="11"/>
      <c r="B2198" s="10"/>
      <c r="C2198" s="7"/>
      <c r="D2198" s="7"/>
      <c r="E2198" s="7"/>
      <c r="F2198" s="7"/>
      <c r="G2198" s="7"/>
      <c r="H2198" s="7"/>
      <c r="I2198" s="9"/>
      <c r="J2198" s="9"/>
      <c r="K2198" s="7"/>
      <c r="L2198" s="7"/>
      <c r="M2198" s="7"/>
      <c r="N2198" s="7"/>
      <c r="O2198" s="7"/>
      <c r="P2198" s="7"/>
      <c r="Q2198" s="7"/>
      <c r="R2198" s="7"/>
      <c r="S2198" s="7"/>
    </row>
    <row r="2199" spans="1:19" x14ac:dyDescent="0.2">
      <c r="A2199" s="11"/>
      <c r="B2199" s="10"/>
      <c r="C2199" s="7"/>
      <c r="D2199" s="7"/>
      <c r="E2199" s="7"/>
      <c r="F2199" s="7"/>
      <c r="G2199" s="7"/>
      <c r="H2199" s="7"/>
      <c r="I2199" s="9"/>
      <c r="J2199" s="9"/>
      <c r="K2199" s="7"/>
      <c r="L2199" s="7"/>
      <c r="M2199" s="7"/>
      <c r="N2199" s="7"/>
      <c r="O2199" s="7"/>
      <c r="P2199" s="7"/>
      <c r="Q2199" s="7"/>
      <c r="R2199" s="7"/>
      <c r="S2199" s="7"/>
    </row>
    <row r="2200" spans="1:19" x14ac:dyDescent="0.2">
      <c r="A2200" s="11"/>
      <c r="B2200" s="10"/>
      <c r="C2200" s="7"/>
      <c r="D2200" s="7"/>
      <c r="E2200" s="7"/>
      <c r="F2200" s="7"/>
      <c r="G2200" s="7"/>
      <c r="H2200" s="7"/>
      <c r="I2200" s="9"/>
      <c r="J2200" s="9"/>
      <c r="K2200" s="7"/>
      <c r="L2200" s="7"/>
      <c r="M2200" s="7"/>
      <c r="N2200" s="7"/>
      <c r="O2200" s="7"/>
      <c r="P2200" s="7"/>
      <c r="Q2200" s="7"/>
      <c r="R2200" s="7"/>
      <c r="S2200" s="7"/>
    </row>
    <row r="2201" spans="1:19" x14ac:dyDescent="0.2">
      <c r="A2201" s="11"/>
      <c r="B2201" s="10"/>
      <c r="C2201" s="7"/>
      <c r="D2201" s="7"/>
      <c r="E2201" s="7"/>
      <c r="F2201" s="7"/>
      <c r="G2201" s="7"/>
      <c r="H2201" s="7"/>
      <c r="I2201" s="9"/>
      <c r="J2201" s="9"/>
      <c r="K2201" s="7"/>
      <c r="L2201" s="7"/>
      <c r="M2201" s="7"/>
      <c r="N2201" s="7"/>
      <c r="O2201" s="7"/>
      <c r="P2201" s="7"/>
      <c r="Q2201" s="7"/>
      <c r="R2201" s="7"/>
      <c r="S2201" s="7"/>
    </row>
    <row r="2202" spans="1:19" x14ac:dyDescent="0.2">
      <c r="A2202" s="11"/>
      <c r="B2202" s="10"/>
      <c r="C2202" s="7"/>
      <c r="D2202" s="7"/>
      <c r="E2202" s="7"/>
      <c r="F2202" s="7"/>
      <c r="G2202" s="7"/>
      <c r="H2202" s="7"/>
      <c r="I2202" s="9"/>
      <c r="J2202" s="9"/>
      <c r="K2202" s="7"/>
      <c r="L2202" s="7"/>
      <c r="M2202" s="7"/>
      <c r="N2202" s="7"/>
      <c r="O2202" s="7"/>
      <c r="P2202" s="7"/>
      <c r="Q2202" s="7"/>
      <c r="R2202" s="7"/>
      <c r="S2202" s="7"/>
    </row>
    <row r="2203" spans="1:19" x14ac:dyDescent="0.2">
      <c r="A2203" s="11"/>
      <c r="B2203" s="10"/>
      <c r="C2203" s="7"/>
      <c r="D2203" s="7"/>
      <c r="E2203" s="7"/>
      <c r="F2203" s="7"/>
      <c r="G2203" s="7"/>
      <c r="H2203" s="7"/>
      <c r="I2203" s="9"/>
      <c r="J2203" s="9"/>
      <c r="K2203" s="7"/>
      <c r="L2203" s="7"/>
      <c r="M2203" s="7"/>
      <c r="N2203" s="7"/>
      <c r="O2203" s="7"/>
      <c r="P2203" s="7"/>
      <c r="Q2203" s="7"/>
      <c r="R2203" s="7"/>
      <c r="S2203" s="7"/>
    </row>
    <row r="2204" spans="1:19" x14ac:dyDescent="0.2">
      <c r="A2204" s="11"/>
      <c r="B2204" s="10"/>
      <c r="C2204" s="7"/>
      <c r="D2204" s="7"/>
      <c r="E2204" s="7"/>
      <c r="F2204" s="7"/>
      <c r="G2204" s="7"/>
      <c r="H2204" s="7"/>
      <c r="I2204" s="9"/>
      <c r="J2204" s="9"/>
      <c r="K2204" s="7"/>
      <c r="L2204" s="7"/>
      <c r="M2204" s="7"/>
      <c r="N2204" s="7"/>
      <c r="O2204" s="7"/>
      <c r="P2204" s="7"/>
      <c r="Q2204" s="7"/>
      <c r="R2204" s="7"/>
      <c r="S2204" s="7"/>
    </row>
    <row r="2205" spans="1:19" x14ac:dyDescent="0.2">
      <c r="A2205" s="11"/>
      <c r="B2205" s="10"/>
      <c r="C2205" s="7"/>
      <c r="D2205" s="7"/>
      <c r="E2205" s="7"/>
      <c r="F2205" s="7"/>
      <c r="G2205" s="7"/>
      <c r="H2205" s="7"/>
      <c r="I2205" s="9"/>
      <c r="J2205" s="9"/>
      <c r="K2205" s="7"/>
      <c r="L2205" s="7"/>
      <c r="M2205" s="7"/>
      <c r="N2205" s="7"/>
      <c r="O2205" s="7"/>
      <c r="P2205" s="7"/>
      <c r="Q2205" s="7"/>
      <c r="R2205" s="7"/>
      <c r="S2205" s="7"/>
    </row>
    <row r="2206" spans="1:19" x14ac:dyDescent="0.2">
      <c r="A2206" s="11"/>
      <c r="B2206" s="10"/>
      <c r="C2206" s="7"/>
      <c r="D2206" s="7"/>
      <c r="E2206" s="7"/>
      <c r="F2206" s="7"/>
      <c r="G2206" s="7"/>
      <c r="H2206" s="7"/>
      <c r="I2206" s="9"/>
      <c r="J2206" s="9"/>
      <c r="K2206" s="7"/>
      <c r="L2206" s="7"/>
      <c r="M2206" s="7"/>
      <c r="N2206" s="7"/>
      <c r="O2206" s="7"/>
      <c r="P2206" s="7"/>
      <c r="Q2206" s="7"/>
      <c r="R2206" s="7"/>
      <c r="S2206" s="7"/>
    </row>
    <row r="2207" spans="1:19" x14ac:dyDescent="0.2">
      <c r="A2207" s="11"/>
      <c r="B2207" s="10"/>
      <c r="C2207" s="7"/>
      <c r="D2207" s="7"/>
      <c r="E2207" s="7"/>
      <c r="F2207" s="7"/>
      <c r="G2207" s="7"/>
      <c r="H2207" s="7"/>
      <c r="I2207" s="9"/>
      <c r="J2207" s="9"/>
      <c r="K2207" s="7"/>
      <c r="L2207" s="7"/>
      <c r="M2207" s="7"/>
      <c r="N2207" s="7"/>
      <c r="O2207" s="7"/>
      <c r="P2207" s="7"/>
      <c r="Q2207" s="7"/>
      <c r="R2207" s="7"/>
      <c r="S2207" s="7"/>
    </row>
    <row r="2208" spans="1:19" x14ac:dyDescent="0.2">
      <c r="A2208" s="11"/>
      <c r="B2208" s="10"/>
      <c r="C2208" s="7"/>
      <c r="D2208" s="7"/>
      <c r="E2208" s="7"/>
      <c r="F2208" s="7"/>
      <c r="G2208" s="7"/>
      <c r="H2208" s="7"/>
      <c r="I2208" s="9"/>
      <c r="J2208" s="9"/>
      <c r="K2208" s="7"/>
      <c r="L2208" s="7"/>
      <c r="M2208" s="7"/>
      <c r="N2208" s="7"/>
      <c r="O2208" s="7"/>
      <c r="P2208" s="7"/>
      <c r="Q2208" s="7"/>
      <c r="R2208" s="7"/>
      <c r="S2208" s="7"/>
    </row>
    <row r="2209" spans="1:19" x14ac:dyDescent="0.2">
      <c r="A2209" s="11"/>
      <c r="B2209" s="10"/>
      <c r="C2209" s="7"/>
      <c r="D2209" s="7"/>
      <c r="E2209" s="7"/>
      <c r="F2209" s="7"/>
      <c r="G2209" s="7"/>
      <c r="H2209" s="7"/>
      <c r="I2209" s="9"/>
      <c r="J2209" s="9"/>
      <c r="K2209" s="7"/>
      <c r="L2209" s="7"/>
      <c r="M2209" s="7"/>
      <c r="N2209" s="7"/>
      <c r="O2209" s="7"/>
      <c r="P2209" s="7"/>
      <c r="Q2209" s="7"/>
      <c r="R2209" s="7"/>
      <c r="S2209" s="7"/>
    </row>
    <row r="2210" spans="1:19" x14ac:dyDescent="0.2">
      <c r="A2210" s="11"/>
      <c r="B2210" s="10"/>
      <c r="C2210" s="7"/>
      <c r="D2210" s="7"/>
      <c r="E2210" s="7"/>
      <c r="F2210" s="7"/>
      <c r="G2210" s="7"/>
      <c r="H2210" s="7"/>
      <c r="I2210" s="9"/>
      <c r="J2210" s="9"/>
      <c r="K2210" s="7"/>
      <c r="L2210" s="7"/>
      <c r="M2210" s="7"/>
      <c r="N2210" s="7"/>
      <c r="O2210" s="7"/>
      <c r="P2210" s="7"/>
      <c r="Q2210" s="7"/>
      <c r="R2210" s="7"/>
      <c r="S2210" s="7"/>
    </row>
    <row r="2211" spans="1:19" x14ac:dyDescent="0.2">
      <c r="A2211" s="11"/>
      <c r="B2211" s="10"/>
      <c r="C2211" s="7"/>
      <c r="D2211" s="7"/>
      <c r="E2211" s="7"/>
      <c r="F2211" s="7"/>
      <c r="G2211" s="7"/>
      <c r="H2211" s="7"/>
      <c r="I2211" s="9"/>
      <c r="J2211" s="9"/>
      <c r="K2211" s="7"/>
      <c r="L2211" s="7"/>
      <c r="M2211" s="7"/>
      <c r="N2211" s="7"/>
      <c r="O2211" s="7"/>
      <c r="P2211" s="7"/>
      <c r="Q2211" s="7"/>
      <c r="R2211" s="7"/>
      <c r="S2211" s="7"/>
    </row>
    <row r="2212" spans="1:19" x14ac:dyDescent="0.2">
      <c r="A2212" s="11"/>
      <c r="B2212" s="10"/>
      <c r="C2212" s="7"/>
      <c r="D2212" s="7"/>
      <c r="E2212" s="7"/>
      <c r="F2212" s="7"/>
      <c r="G2212" s="7"/>
      <c r="H2212" s="7"/>
      <c r="I2212" s="9"/>
      <c r="J2212" s="9"/>
      <c r="K2212" s="7"/>
      <c r="L2212" s="7"/>
      <c r="M2212" s="7"/>
      <c r="N2212" s="7"/>
      <c r="O2212" s="7"/>
      <c r="P2212" s="7"/>
      <c r="Q2212" s="7"/>
      <c r="R2212" s="7"/>
      <c r="S2212" s="7"/>
    </row>
    <row r="2213" spans="1:19" x14ac:dyDescent="0.2">
      <c r="A2213" s="11"/>
      <c r="B2213" s="10"/>
      <c r="C2213" s="7"/>
      <c r="D2213" s="7"/>
      <c r="E2213" s="7"/>
      <c r="F2213" s="7"/>
      <c r="G2213" s="7"/>
      <c r="H2213" s="7"/>
      <c r="I2213" s="9"/>
      <c r="J2213" s="9"/>
      <c r="K2213" s="7"/>
      <c r="L2213" s="7"/>
      <c r="M2213" s="7"/>
      <c r="N2213" s="7"/>
      <c r="O2213" s="7"/>
      <c r="P2213" s="7"/>
      <c r="Q2213" s="7"/>
      <c r="R2213" s="7"/>
      <c r="S2213" s="7"/>
    </row>
    <row r="2214" spans="1:19" x14ac:dyDescent="0.2">
      <c r="A2214" s="11"/>
      <c r="B2214" s="10"/>
      <c r="C2214" s="7"/>
      <c r="D2214" s="7"/>
      <c r="E2214" s="7"/>
      <c r="F2214" s="7"/>
      <c r="G2214" s="7"/>
      <c r="H2214" s="7"/>
      <c r="I2214" s="9"/>
      <c r="J2214" s="9"/>
      <c r="K2214" s="7"/>
      <c r="L2214" s="7"/>
      <c r="M2214" s="7"/>
      <c r="N2214" s="7"/>
      <c r="O2214" s="7"/>
      <c r="P2214" s="7"/>
      <c r="Q2214" s="7"/>
      <c r="R2214" s="7"/>
      <c r="S2214" s="7"/>
    </row>
    <row r="2215" spans="1:19" x14ac:dyDescent="0.2">
      <c r="A2215" s="11"/>
      <c r="B2215" s="10"/>
      <c r="C2215" s="7"/>
      <c r="D2215" s="7"/>
      <c r="E2215" s="7"/>
      <c r="F2215" s="7"/>
      <c r="G2215" s="7"/>
      <c r="H2215" s="7"/>
      <c r="I2215" s="9"/>
      <c r="J2215" s="9"/>
      <c r="K2215" s="7"/>
      <c r="L2215" s="7"/>
      <c r="M2215" s="7"/>
      <c r="N2215" s="7"/>
      <c r="O2215" s="7"/>
      <c r="P2215" s="7"/>
      <c r="Q2215" s="7"/>
      <c r="R2215" s="7"/>
      <c r="S2215" s="7"/>
    </row>
    <row r="2216" spans="1:19" x14ac:dyDescent="0.2">
      <c r="A2216" s="11"/>
      <c r="B2216" s="10"/>
      <c r="C2216" s="7"/>
      <c r="D2216" s="7"/>
      <c r="E2216" s="7"/>
      <c r="F2216" s="7"/>
      <c r="G2216" s="7"/>
      <c r="H2216" s="7"/>
      <c r="I2216" s="9"/>
      <c r="J2216" s="9"/>
      <c r="K2216" s="7"/>
      <c r="L2216" s="7"/>
      <c r="M2216" s="7"/>
      <c r="N2216" s="7"/>
      <c r="O2216" s="7"/>
      <c r="P2216" s="7"/>
      <c r="Q2216" s="7"/>
      <c r="R2216" s="7"/>
      <c r="S2216" s="7"/>
    </row>
    <row r="2217" spans="1:19" x14ac:dyDescent="0.2">
      <c r="A2217" s="11"/>
      <c r="B2217" s="10"/>
      <c r="C2217" s="7"/>
      <c r="D2217" s="7"/>
      <c r="E2217" s="7"/>
      <c r="F2217" s="7"/>
      <c r="G2217" s="7"/>
      <c r="H2217" s="7"/>
      <c r="I2217" s="9"/>
      <c r="J2217" s="9"/>
      <c r="K2217" s="7"/>
      <c r="L2217" s="7"/>
      <c r="M2217" s="7"/>
      <c r="N2217" s="7"/>
      <c r="O2217" s="7"/>
      <c r="P2217" s="7"/>
      <c r="Q2217" s="7"/>
      <c r="R2217" s="7"/>
      <c r="S2217" s="7"/>
    </row>
    <row r="2218" spans="1:19" x14ac:dyDescent="0.2">
      <c r="A2218" s="11"/>
      <c r="B2218" s="10"/>
      <c r="C2218" s="7"/>
      <c r="D2218" s="7"/>
      <c r="E2218" s="7"/>
      <c r="F2218" s="7"/>
      <c r="G2218" s="7"/>
      <c r="H2218" s="7"/>
      <c r="I2218" s="9"/>
      <c r="J2218" s="9"/>
      <c r="K2218" s="7"/>
      <c r="L2218" s="7"/>
      <c r="M2218" s="7"/>
      <c r="N2218" s="7"/>
      <c r="O2218" s="7"/>
      <c r="P2218" s="7"/>
      <c r="Q2218" s="7"/>
      <c r="R2218" s="7"/>
      <c r="S2218" s="7"/>
    </row>
    <row r="2219" spans="1:19" x14ac:dyDescent="0.2">
      <c r="A2219" s="11"/>
      <c r="B2219" s="10"/>
      <c r="C2219" s="7"/>
      <c r="D2219" s="7"/>
      <c r="E2219" s="7"/>
      <c r="F2219" s="7"/>
      <c r="G2219" s="7"/>
      <c r="H2219" s="7"/>
      <c r="I2219" s="9"/>
      <c r="J2219" s="9"/>
      <c r="K2219" s="7"/>
      <c r="L2219" s="7"/>
      <c r="M2219" s="7"/>
      <c r="N2219" s="7"/>
      <c r="O2219" s="7"/>
      <c r="P2219" s="7"/>
      <c r="Q2219" s="7"/>
      <c r="R2219" s="7"/>
      <c r="S2219" s="7"/>
    </row>
    <row r="2220" spans="1:19" x14ac:dyDescent="0.2">
      <c r="A2220" s="11"/>
      <c r="B2220" s="10"/>
      <c r="C2220" s="7"/>
      <c r="D2220" s="7"/>
      <c r="E2220" s="7"/>
      <c r="F2220" s="7"/>
      <c r="G2220" s="7"/>
      <c r="H2220" s="7"/>
      <c r="I2220" s="9"/>
      <c r="J2220" s="9"/>
      <c r="K2220" s="7"/>
      <c r="L2220" s="7"/>
      <c r="M2220" s="7"/>
      <c r="N2220" s="7"/>
      <c r="O2220" s="7"/>
      <c r="P2220" s="7"/>
      <c r="Q2220" s="7"/>
      <c r="R2220" s="7"/>
      <c r="S2220" s="7"/>
    </row>
    <row r="2221" spans="1:19" x14ac:dyDescent="0.2">
      <c r="A2221" s="11"/>
      <c r="B2221" s="10"/>
      <c r="C2221" s="7"/>
      <c r="D2221" s="7"/>
      <c r="E2221" s="7"/>
      <c r="F2221" s="7"/>
      <c r="G2221" s="7"/>
      <c r="H2221" s="7"/>
      <c r="I2221" s="9"/>
      <c r="J2221" s="9"/>
      <c r="K2221" s="7"/>
      <c r="L2221" s="7"/>
      <c r="M2221" s="7"/>
      <c r="N2221" s="7"/>
      <c r="O2221" s="7"/>
      <c r="P2221" s="7"/>
      <c r="Q2221" s="7"/>
      <c r="R2221" s="7"/>
      <c r="S2221" s="7"/>
    </row>
    <row r="2222" spans="1:19" x14ac:dyDescent="0.2">
      <c r="A2222" s="11"/>
      <c r="B2222" s="10"/>
      <c r="C2222" s="7"/>
      <c r="D2222" s="7"/>
      <c r="E2222" s="7"/>
      <c r="F2222" s="7"/>
      <c r="G2222" s="7"/>
      <c r="H2222" s="7"/>
      <c r="I2222" s="9"/>
      <c r="J2222" s="9"/>
      <c r="K2222" s="7"/>
      <c r="L2222" s="7"/>
      <c r="M2222" s="7"/>
      <c r="N2222" s="7"/>
      <c r="O2222" s="7"/>
      <c r="P2222" s="7"/>
      <c r="Q2222" s="7"/>
      <c r="R2222" s="7"/>
      <c r="S2222" s="7"/>
    </row>
    <row r="2223" spans="1:19" x14ac:dyDescent="0.2">
      <c r="A2223" s="11"/>
      <c r="B2223" s="10"/>
      <c r="C2223" s="7"/>
      <c r="D2223" s="7"/>
      <c r="E2223" s="7"/>
      <c r="F2223" s="7"/>
      <c r="G2223" s="7"/>
      <c r="H2223" s="7"/>
      <c r="I2223" s="9"/>
      <c r="J2223" s="9"/>
      <c r="K2223" s="7"/>
      <c r="L2223" s="7"/>
      <c r="M2223" s="7"/>
      <c r="N2223" s="7"/>
      <c r="O2223" s="7"/>
      <c r="P2223" s="7"/>
      <c r="Q2223" s="7"/>
      <c r="R2223" s="7"/>
      <c r="S2223" s="7"/>
    </row>
    <row r="2224" spans="1:19" x14ac:dyDescent="0.2">
      <c r="A2224" s="11"/>
      <c r="B2224" s="10"/>
      <c r="C2224" s="7"/>
      <c r="D2224" s="7"/>
      <c r="E2224" s="7"/>
      <c r="F2224" s="7"/>
      <c r="G2224" s="7"/>
      <c r="H2224" s="7"/>
      <c r="I2224" s="9"/>
      <c r="J2224" s="9"/>
      <c r="K2224" s="7"/>
      <c r="L2224" s="7"/>
      <c r="M2224" s="7"/>
      <c r="N2224" s="7"/>
      <c r="O2224" s="7"/>
      <c r="P2224" s="7"/>
      <c r="Q2224" s="7"/>
      <c r="R2224" s="7"/>
      <c r="S2224" s="7"/>
    </row>
    <row r="2225" spans="1:19" x14ac:dyDescent="0.2">
      <c r="A2225" s="11"/>
      <c r="B2225" s="10"/>
      <c r="C2225" s="7"/>
      <c r="D2225" s="7"/>
      <c r="E2225" s="7"/>
      <c r="F2225" s="7"/>
      <c r="G2225" s="7"/>
      <c r="H2225" s="7"/>
      <c r="I2225" s="9"/>
      <c r="J2225" s="9"/>
      <c r="K2225" s="7"/>
      <c r="L2225" s="7"/>
      <c r="M2225" s="7"/>
      <c r="N2225" s="7"/>
      <c r="O2225" s="7"/>
      <c r="P2225" s="7"/>
      <c r="Q2225" s="7"/>
      <c r="R2225" s="7"/>
      <c r="S2225" s="7"/>
    </row>
    <row r="2226" spans="1:19" x14ac:dyDescent="0.2">
      <c r="A2226" s="11"/>
      <c r="B2226" s="10"/>
      <c r="C2226" s="7"/>
      <c r="D2226" s="7"/>
      <c r="E2226" s="7"/>
      <c r="F2226" s="7"/>
      <c r="G2226" s="7"/>
      <c r="H2226" s="7"/>
      <c r="I2226" s="9"/>
      <c r="J2226" s="9"/>
      <c r="K2226" s="7"/>
      <c r="L2226" s="7"/>
      <c r="M2226" s="7"/>
      <c r="N2226" s="7"/>
      <c r="O2226" s="7"/>
      <c r="P2226" s="7"/>
      <c r="Q2226" s="7"/>
      <c r="R2226" s="7"/>
      <c r="S2226" s="7"/>
    </row>
    <row r="2227" spans="1:19" x14ac:dyDescent="0.2">
      <c r="A2227" s="11"/>
      <c r="B2227" s="10"/>
      <c r="C2227" s="7"/>
      <c r="D2227" s="7"/>
      <c r="E2227" s="7"/>
      <c r="F2227" s="7"/>
      <c r="G2227" s="7"/>
      <c r="H2227" s="7"/>
      <c r="I2227" s="9"/>
      <c r="J2227" s="9"/>
      <c r="K2227" s="7"/>
      <c r="L2227" s="7"/>
      <c r="M2227" s="7"/>
      <c r="N2227" s="7"/>
      <c r="O2227" s="7"/>
      <c r="P2227" s="7"/>
      <c r="Q2227" s="7"/>
      <c r="R2227" s="7"/>
      <c r="S2227" s="7"/>
    </row>
    <row r="2228" spans="1:19" x14ac:dyDescent="0.2">
      <c r="A2228" s="11"/>
      <c r="B2228" s="10"/>
      <c r="C2228" s="7"/>
      <c r="D2228" s="7"/>
      <c r="E2228" s="7"/>
      <c r="F2228" s="7"/>
      <c r="G2228" s="7"/>
      <c r="H2228" s="7"/>
      <c r="I2228" s="9"/>
      <c r="J2228" s="9"/>
      <c r="K2228" s="7"/>
      <c r="L2228" s="7"/>
      <c r="M2228" s="7"/>
      <c r="N2228" s="7"/>
      <c r="O2228" s="7"/>
      <c r="P2228" s="7"/>
      <c r="Q2228" s="7"/>
      <c r="R2228" s="7"/>
      <c r="S2228" s="7"/>
    </row>
    <row r="2229" spans="1:19" x14ac:dyDescent="0.2">
      <c r="A2229" s="11"/>
      <c r="B2229" s="10"/>
      <c r="C2229" s="7"/>
      <c r="D2229" s="7"/>
      <c r="E2229" s="7"/>
      <c r="F2229" s="7"/>
      <c r="G2229" s="7"/>
      <c r="H2229" s="7"/>
      <c r="I2229" s="9"/>
      <c r="J2229" s="9"/>
      <c r="K2229" s="7"/>
      <c r="L2229" s="7"/>
      <c r="M2229" s="7"/>
      <c r="N2229" s="7"/>
      <c r="O2229" s="7"/>
      <c r="P2229" s="7"/>
      <c r="Q2229" s="7"/>
      <c r="R2229" s="7"/>
      <c r="S2229" s="7"/>
    </row>
    <row r="2230" spans="1:19" x14ac:dyDescent="0.2">
      <c r="A2230" s="11"/>
      <c r="B2230" s="10"/>
      <c r="C2230" s="7"/>
      <c r="D2230" s="7"/>
      <c r="E2230" s="7"/>
      <c r="F2230" s="7"/>
      <c r="G2230" s="7"/>
      <c r="H2230" s="7"/>
      <c r="I2230" s="9"/>
      <c r="J2230" s="9"/>
      <c r="K2230" s="7"/>
      <c r="L2230" s="7"/>
      <c r="M2230" s="7"/>
      <c r="N2230" s="7"/>
      <c r="O2230" s="7"/>
      <c r="P2230" s="7"/>
      <c r="Q2230" s="7"/>
      <c r="R2230" s="7"/>
      <c r="S2230" s="7"/>
    </row>
    <row r="2231" spans="1:19" x14ac:dyDescent="0.2">
      <c r="A2231" s="11"/>
      <c r="B2231" s="10"/>
      <c r="C2231" s="7"/>
      <c r="D2231" s="7"/>
      <c r="E2231" s="7"/>
      <c r="F2231" s="7"/>
      <c r="G2231" s="7"/>
      <c r="H2231" s="7"/>
      <c r="I2231" s="9"/>
      <c r="J2231" s="9"/>
      <c r="K2231" s="7"/>
      <c r="L2231" s="7"/>
      <c r="M2231" s="7"/>
      <c r="N2231" s="7"/>
      <c r="O2231" s="7"/>
      <c r="P2231" s="7"/>
      <c r="Q2231" s="7"/>
      <c r="R2231" s="7"/>
      <c r="S2231" s="7"/>
    </row>
    <row r="2232" spans="1:19" x14ac:dyDescent="0.2">
      <c r="A2232" s="11"/>
      <c r="B2232" s="10"/>
      <c r="C2232" s="7"/>
      <c r="D2232" s="7"/>
      <c r="E2232" s="7"/>
      <c r="F2232" s="7"/>
      <c r="G2232" s="7"/>
      <c r="H2232" s="7"/>
      <c r="I2232" s="9"/>
      <c r="J2232" s="9"/>
      <c r="K2232" s="7"/>
      <c r="L2232" s="7"/>
      <c r="M2232" s="7"/>
      <c r="N2232" s="7"/>
      <c r="O2232" s="7"/>
      <c r="P2232" s="7"/>
      <c r="Q2232" s="7"/>
      <c r="R2232" s="7"/>
      <c r="S2232" s="7"/>
    </row>
    <row r="2233" spans="1:19" x14ac:dyDescent="0.2">
      <c r="A2233" s="11"/>
      <c r="B2233" s="10"/>
      <c r="C2233" s="7"/>
      <c r="D2233" s="7"/>
      <c r="E2233" s="7"/>
      <c r="F2233" s="7"/>
      <c r="G2233" s="7"/>
      <c r="H2233" s="7"/>
      <c r="I2233" s="9"/>
      <c r="J2233" s="9"/>
      <c r="K2233" s="7"/>
      <c r="L2233" s="7"/>
      <c r="M2233" s="7"/>
      <c r="N2233" s="7"/>
      <c r="O2233" s="7"/>
      <c r="P2233" s="7"/>
      <c r="Q2233" s="7"/>
      <c r="R2233" s="7"/>
      <c r="S2233" s="7"/>
    </row>
    <row r="2234" spans="1:19" x14ac:dyDescent="0.2">
      <c r="A2234" s="11"/>
      <c r="B2234" s="10"/>
      <c r="C2234" s="7"/>
      <c r="D2234" s="7"/>
      <c r="E2234" s="7"/>
      <c r="F2234" s="7"/>
      <c r="G2234" s="7"/>
      <c r="H2234" s="7"/>
      <c r="I2234" s="9"/>
      <c r="J2234" s="9"/>
      <c r="K2234" s="7"/>
      <c r="L2234" s="7"/>
      <c r="M2234" s="7"/>
      <c r="N2234" s="7"/>
      <c r="O2234" s="7"/>
      <c r="P2234" s="7"/>
      <c r="Q2234" s="7"/>
      <c r="R2234" s="7"/>
      <c r="S2234" s="7"/>
    </row>
    <row r="2235" spans="1:19" x14ac:dyDescent="0.2">
      <c r="A2235" s="11"/>
      <c r="B2235" s="10"/>
      <c r="C2235" s="7"/>
      <c r="D2235" s="7"/>
      <c r="E2235" s="7"/>
      <c r="F2235" s="7"/>
      <c r="G2235" s="7"/>
      <c r="H2235" s="7"/>
      <c r="I2235" s="9"/>
      <c r="J2235" s="9"/>
      <c r="K2235" s="7"/>
      <c r="L2235" s="7"/>
      <c r="M2235" s="7"/>
      <c r="N2235" s="7"/>
      <c r="O2235" s="7"/>
      <c r="P2235" s="7"/>
      <c r="Q2235" s="7"/>
      <c r="R2235" s="7"/>
      <c r="S2235" s="7"/>
    </row>
    <row r="2236" spans="1:19" x14ac:dyDescent="0.2">
      <c r="A2236" s="11"/>
      <c r="B2236" s="10"/>
      <c r="C2236" s="7"/>
      <c r="D2236" s="7"/>
      <c r="E2236" s="7"/>
      <c r="F2236" s="7"/>
      <c r="G2236" s="7"/>
      <c r="H2236" s="7"/>
      <c r="I2236" s="9"/>
      <c r="J2236" s="9"/>
      <c r="K2236" s="7"/>
      <c r="L2236" s="7"/>
      <c r="M2236" s="7"/>
      <c r="N2236" s="7"/>
      <c r="O2236" s="7"/>
      <c r="P2236" s="7"/>
      <c r="Q2236" s="7"/>
      <c r="R2236" s="7"/>
      <c r="S2236" s="7"/>
    </row>
    <row r="2237" spans="1:19" x14ac:dyDescent="0.2">
      <c r="A2237" s="11"/>
      <c r="B2237" s="10"/>
      <c r="C2237" s="7"/>
      <c r="D2237" s="7"/>
      <c r="E2237" s="7"/>
      <c r="F2237" s="7"/>
      <c r="G2237" s="7"/>
      <c r="H2237" s="7"/>
      <c r="I2237" s="9"/>
      <c r="J2237" s="9"/>
      <c r="K2237" s="7"/>
      <c r="L2237" s="7"/>
      <c r="M2237" s="7"/>
      <c r="N2237" s="7"/>
      <c r="O2237" s="7"/>
      <c r="P2237" s="7"/>
      <c r="Q2237" s="7"/>
      <c r="R2237" s="7"/>
      <c r="S2237" s="7"/>
    </row>
    <row r="2238" spans="1:19" x14ac:dyDescent="0.2">
      <c r="A2238" s="11"/>
      <c r="B2238" s="10"/>
      <c r="C2238" s="7"/>
      <c r="D2238" s="7"/>
      <c r="E2238" s="7"/>
      <c r="F2238" s="7"/>
      <c r="G2238" s="7"/>
      <c r="H2238" s="7"/>
      <c r="I2238" s="9"/>
      <c r="J2238" s="9"/>
      <c r="K2238" s="7"/>
      <c r="L2238" s="7"/>
      <c r="M2238" s="7"/>
      <c r="N2238" s="7"/>
      <c r="O2238" s="7"/>
      <c r="P2238" s="7"/>
      <c r="Q2238" s="7"/>
      <c r="R2238" s="7"/>
      <c r="S2238" s="7"/>
    </row>
    <row r="2239" spans="1:19" x14ac:dyDescent="0.2">
      <c r="A2239" s="11"/>
      <c r="B2239" s="10"/>
      <c r="C2239" s="7"/>
      <c r="D2239" s="7"/>
      <c r="E2239" s="7"/>
      <c r="F2239" s="7"/>
      <c r="G2239" s="7"/>
      <c r="H2239" s="7"/>
      <c r="I2239" s="9"/>
      <c r="J2239" s="9"/>
      <c r="K2239" s="7"/>
      <c r="L2239" s="7"/>
      <c r="M2239" s="7"/>
      <c r="N2239" s="7"/>
      <c r="O2239" s="7"/>
      <c r="P2239" s="7"/>
      <c r="Q2239" s="7"/>
      <c r="R2239" s="7"/>
      <c r="S2239" s="7"/>
    </row>
    <row r="2240" spans="1:19" x14ac:dyDescent="0.2">
      <c r="A2240" s="11"/>
      <c r="B2240" s="10"/>
      <c r="C2240" s="7"/>
      <c r="D2240" s="7"/>
      <c r="E2240" s="7"/>
      <c r="F2240" s="7"/>
      <c r="G2240" s="7"/>
      <c r="H2240" s="7"/>
      <c r="I2240" s="9"/>
      <c r="J2240" s="9"/>
      <c r="K2240" s="7"/>
      <c r="L2240" s="7"/>
      <c r="M2240" s="7"/>
      <c r="N2240" s="7"/>
      <c r="O2240" s="7"/>
      <c r="P2240" s="7"/>
      <c r="Q2240" s="7"/>
      <c r="R2240" s="7"/>
      <c r="S2240" s="7"/>
    </row>
    <row r="2241" spans="1:19" x14ac:dyDescent="0.2">
      <c r="A2241" s="11"/>
      <c r="B2241" s="10"/>
      <c r="C2241" s="7"/>
      <c r="D2241" s="7"/>
      <c r="E2241" s="7"/>
      <c r="F2241" s="7"/>
      <c r="G2241" s="7"/>
      <c r="H2241" s="7"/>
      <c r="I2241" s="9"/>
      <c r="J2241" s="9"/>
      <c r="K2241" s="7"/>
      <c r="L2241" s="7"/>
      <c r="M2241" s="7"/>
      <c r="N2241" s="7"/>
      <c r="O2241" s="7"/>
      <c r="P2241" s="7"/>
      <c r="Q2241" s="7"/>
      <c r="R2241" s="7"/>
      <c r="S2241" s="7"/>
    </row>
    <row r="2242" spans="1:19" x14ac:dyDescent="0.2">
      <c r="A2242" s="11"/>
      <c r="B2242" s="10"/>
      <c r="C2242" s="7"/>
      <c r="D2242" s="7"/>
      <c r="E2242" s="7"/>
      <c r="F2242" s="7"/>
      <c r="G2242" s="7"/>
      <c r="H2242" s="7"/>
      <c r="I2242" s="9"/>
      <c r="J2242" s="9"/>
      <c r="K2242" s="7"/>
      <c r="L2242" s="7"/>
      <c r="M2242" s="7"/>
      <c r="N2242" s="7"/>
      <c r="O2242" s="7"/>
      <c r="P2242" s="7"/>
      <c r="Q2242" s="7"/>
      <c r="R2242" s="7"/>
      <c r="S2242" s="7"/>
    </row>
    <row r="2243" spans="1:19" x14ac:dyDescent="0.2">
      <c r="A2243" s="11"/>
      <c r="B2243" s="10"/>
      <c r="C2243" s="7"/>
      <c r="D2243" s="7"/>
      <c r="E2243" s="7"/>
      <c r="F2243" s="7"/>
      <c r="G2243" s="7"/>
      <c r="H2243" s="7"/>
      <c r="I2243" s="9"/>
      <c r="J2243" s="9"/>
      <c r="K2243" s="7"/>
      <c r="L2243" s="7"/>
      <c r="M2243" s="7"/>
      <c r="N2243" s="7"/>
      <c r="O2243" s="7"/>
      <c r="P2243" s="7"/>
      <c r="Q2243" s="7"/>
      <c r="R2243" s="7"/>
      <c r="S2243" s="7"/>
    </row>
    <row r="2244" spans="1:19" x14ac:dyDescent="0.2">
      <c r="A2244" s="11"/>
      <c r="B2244" s="10"/>
      <c r="C2244" s="7"/>
      <c r="D2244" s="7"/>
      <c r="E2244" s="7"/>
      <c r="F2244" s="7"/>
      <c r="G2244" s="7"/>
      <c r="H2244" s="7"/>
      <c r="I2244" s="9"/>
      <c r="J2244" s="9"/>
      <c r="K2244" s="7"/>
      <c r="L2244" s="7"/>
      <c r="M2244" s="7"/>
      <c r="N2244" s="7"/>
      <c r="O2244" s="7"/>
      <c r="P2244" s="7"/>
      <c r="Q2244" s="7"/>
      <c r="R2244" s="7"/>
      <c r="S2244" s="7"/>
    </row>
    <row r="2245" spans="1:19" x14ac:dyDescent="0.2">
      <c r="A2245" s="11"/>
      <c r="B2245" s="10"/>
      <c r="C2245" s="7"/>
      <c r="D2245" s="7"/>
      <c r="E2245" s="7"/>
      <c r="F2245" s="7"/>
      <c r="G2245" s="7"/>
      <c r="H2245" s="7"/>
      <c r="I2245" s="9"/>
      <c r="J2245" s="9"/>
      <c r="K2245" s="7"/>
      <c r="L2245" s="7"/>
      <c r="M2245" s="7"/>
      <c r="N2245" s="7"/>
      <c r="O2245" s="7"/>
      <c r="P2245" s="7"/>
      <c r="Q2245" s="7"/>
      <c r="R2245" s="7"/>
      <c r="S2245" s="7"/>
    </row>
    <row r="2246" spans="1:19" x14ac:dyDescent="0.2">
      <c r="A2246" s="11"/>
      <c r="B2246" s="10"/>
      <c r="C2246" s="7"/>
      <c r="D2246" s="7"/>
      <c r="E2246" s="7"/>
      <c r="F2246" s="7"/>
      <c r="G2246" s="7"/>
      <c r="H2246" s="7"/>
      <c r="I2246" s="9"/>
      <c r="J2246" s="9"/>
      <c r="K2246" s="7"/>
      <c r="L2246" s="7"/>
      <c r="M2246" s="7"/>
      <c r="N2246" s="7"/>
      <c r="O2246" s="7"/>
      <c r="P2246" s="7"/>
      <c r="Q2246" s="7"/>
      <c r="R2246" s="7"/>
      <c r="S2246" s="7"/>
    </row>
    <row r="2247" spans="1:19" x14ac:dyDescent="0.2">
      <c r="A2247" s="11"/>
      <c r="B2247" s="10"/>
      <c r="C2247" s="7"/>
      <c r="D2247" s="7"/>
      <c r="E2247" s="7"/>
      <c r="F2247" s="7"/>
      <c r="G2247" s="7"/>
      <c r="H2247" s="7"/>
      <c r="I2247" s="9"/>
      <c r="J2247" s="9"/>
      <c r="K2247" s="7"/>
      <c r="L2247" s="7"/>
      <c r="M2247" s="7"/>
      <c r="N2247" s="7"/>
      <c r="O2247" s="7"/>
      <c r="P2247" s="7"/>
      <c r="Q2247" s="7"/>
      <c r="R2247" s="7"/>
      <c r="S2247" s="7"/>
    </row>
    <row r="2248" spans="1:19" x14ac:dyDescent="0.2">
      <c r="A2248" s="11"/>
      <c r="B2248" s="10"/>
      <c r="C2248" s="7"/>
      <c r="D2248" s="7"/>
      <c r="E2248" s="7"/>
      <c r="F2248" s="7"/>
      <c r="G2248" s="7"/>
      <c r="H2248" s="7"/>
      <c r="I2248" s="9"/>
      <c r="J2248" s="9"/>
      <c r="K2248" s="7"/>
      <c r="L2248" s="7"/>
      <c r="M2248" s="7"/>
      <c r="N2248" s="7"/>
      <c r="O2248" s="7"/>
      <c r="P2248" s="7"/>
      <c r="Q2248" s="7"/>
      <c r="R2248" s="7"/>
      <c r="S2248" s="7"/>
    </row>
    <row r="2249" spans="1:19" x14ac:dyDescent="0.2">
      <c r="A2249" s="11"/>
      <c r="B2249" s="10"/>
      <c r="C2249" s="7"/>
      <c r="D2249" s="7"/>
      <c r="E2249" s="7"/>
      <c r="F2249" s="7"/>
      <c r="G2249" s="7"/>
      <c r="H2249" s="7"/>
      <c r="I2249" s="9"/>
      <c r="J2249" s="9"/>
      <c r="K2249" s="7"/>
      <c r="L2249" s="7"/>
      <c r="M2249" s="7"/>
      <c r="N2249" s="7"/>
      <c r="O2249" s="7"/>
      <c r="P2249" s="7"/>
      <c r="Q2249" s="7"/>
      <c r="R2249" s="7"/>
      <c r="S2249" s="7"/>
    </row>
    <row r="2250" spans="1:19" x14ac:dyDescent="0.2">
      <c r="A2250" s="11"/>
      <c r="B2250" s="10"/>
      <c r="C2250" s="7"/>
      <c r="D2250" s="7"/>
      <c r="E2250" s="7"/>
      <c r="F2250" s="7"/>
      <c r="G2250" s="7"/>
      <c r="H2250" s="7"/>
      <c r="I2250" s="9"/>
      <c r="J2250" s="9"/>
      <c r="K2250" s="7"/>
      <c r="L2250" s="7"/>
      <c r="M2250" s="7"/>
      <c r="N2250" s="7"/>
      <c r="O2250" s="7"/>
      <c r="P2250" s="7"/>
      <c r="Q2250" s="7"/>
      <c r="R2250" s="7"/>
      <c r="S2250" s="7"/>
    </row>
    <row r="2251" spans="1:19" x14ac:dyDescent="0.2">
      <c r="A2251" s="11"/>
      <c r="B2251" s="10"/>
      <c r="C2251" s="7"/>
      <c r="D2251" s="7"/>
      <c r="E2251" s="7"/>
      <c r="F2251" s="7"/>
      <c r="G2251" s="7"/>
      <c r="H2251" s="7"/>
      <c r="I2251" s="9"/>
      <c r="J2251" s="9"/>
      <c r="K2251" s="7"/>
      <c r="L2251" s="7"/>
      <c r="M2251" s="7"/>
      <c r="N2251" s="7"/>
      <c r="O2251" s="7"/>
      <c r="P2251" s="7"/>
      <c r="Q2251" s="7"/>
      <c r="R2251" s="7"/>
      <c r="S2251" s="7"/>
    </row>
    <row r="2252" spans="1:19" x14ac:dyDescent="0.2">
      <c r="A2252" s="11"/>
      <c r="B2252" s="10"/>
      <c r="C2252" s="7"/>
      <c r="D2252" s="7"/>
      <c r="E2252" s="7"/>
      <c r="F2252" s="7"/>
      <c r="G2252" s="7"/>
      <c r="H2252" s="7"/>
      <c r="I2252" s="9"/>
      <c r="J2252" s="9"/>
      <c r="K2252" s="7"/>
      <c r="L2252" s="7"/>
      <c r="M2252" s="7"/>
      <c r="N2252" s="7"/>
      <c r="O2252" s="7"/>
      <c r="P2252" s="7"/>
      <c r="Q2252" s="7"/>
      <c r="R2252" s="7"/>
      <c r="S2252" s="7"/>
    </row>
    <row r="2253" spans="1:19" x14ac:dyDescent="0.2">
      <c r="A2253" s="11"/>
      <c r="B2253" s="10"/>
      <c r="C2253" s="7"/>
      <c r="D2253" s="7"/>
      <c r="E2253" s="7"/>
      <c r="F2253" s="7"/>
      <c r="G2253" s="7"/>
      <c r="H2253" s="7"/>
      <c r="I2253" s="9"/>
      <c r="J2253" s="9"/>
      <c r="K2253" s="7"/>
      <c r="L2253" s="7"/>
      <c r="M2253" s="7"/>
      <c r="N2253" s="7"/>
      <c r="O2253" s="7"/>
      <c r="P2253" s="7"/>
      <c r="Q2253" s="7"/>
      <c r="R2253" s="7"/>
      <c r="S2253" s="7"/>
    </row>
    <row r="2254" spans="1:19" x14ac:dyDescent="0.2">
      <c r="A2254" s="11"/>
      <c r="B2254" s="10"/>
      <c r="C2254" s="7"/>
      <c r="D2254" s="7"/>
      <c r="E2254" s="7"/>
      <c r="F2254" s="7"/>
      <c r="G2254" s="7"/>
      <c r="H2254" s="7"/>
      <c r="I2254" s="9"/>
      <c r="J2254" s="9"/>
      <c r="K2254" s="7"/>
      <c r="L2254" s="7"/>
      <c r="M2254" s="7"/>
      <c r="N2254" s="7"/>
      <c r="O2254" s="7"/>
      <c r="P2254" s="7"/>
      <c r="Q2254" s="7"/>
      <c r="R2254" s="7"/>
      <c r="S2254" s="7"/>
    </row>
    <row r="2255" spans="1:19" x14ac:dyDescent="0.2">
      <c r="A2255" s="11"/>
      <c r="B2255" s="10"/>
      <c r="C2255" s="7"/>
      <c r="D2255" s="7"/>
      <c r="E2255" s="7"/>
      <c r="F2255" s="7"/>
      <c r="G2255" s="7"/>
      <c r="H2255" s="7"/>
      <c r="I2255" s="9"/>
      <c r="J2255" s="9"/>
      <c r="K2255" s="7"/>
      <c r="L2255" s="7"/>
      <c r="M2255" s="7"/>
      <c r="N2255" s="7"/>
      <c r="O2255" s="7"/>
      <c r="P2255" s="7"/>
      <c r="Q2255" s="7"/>
      <c r="R2255" s="7"/>
      <c r="S2255" s="7"/>
    </row>
    <row r="2256" spans="1:19" x14ac:dyDescent="0.2">
      <c r="A2256" s="11"/>
      <c r="B2256" s="10"/>
      <c r="C2256" s="7"/>
      <c r="D2256" s="7"/>
      <c r="E2256" s="7"/>
      <c r="F2256" s="7"/>
      <c r="G2256" s="7"/>
      <c r="H2256" s="7"/>
      <c r="I2256" s="9"/>
      <c r="J2256" s="9"/>
      <c r="K2256" s="7"/>
      <c r="L2256" s="7"/>
      <c r="M2256" s="7"/>
      <c r="N2256" s="7"/>
      <c r="O2256" s="7"/>
      <c r="P2256" s="7"/>
      <c r="Q2256" s="7"/>
      <c r="R2256" s="7"/>
      <c r="S2256" s="7"/>
    </row>
    <row r="2257" spans="1:19" x14ac:dyDescent="0.2">
      <c r="A2257" s="11"/>
      <c r="B2257" s="10"/>
      <c r="C2257" s="7"/>
      <c r="D2257" s="7"/>
      <c r="E2257" s="7"/>
      <c r="F2257" s="7"/>
      <c r="G2257" s="7"/>
      <c r="H2257" s="7"/>
      <c r="I2257" s="9"/>
      <c r="J2257" s="9"/>
      <c r="K2257" s="7"/>
      <c r="L2257" s="7"/>
      <c r="M2257" s="7"/>
      <c r="N2257" s="7"/>
      <c r="O2257" s="7"/>
      <c r="P2257" s="7"/>
      <c r="Q2257" s="7"/>
      <c r="R2257" s="7"/>
      <c r="S2257" s="7"/>
    </row>
    <row r="2258" spans="1:19" x14ac:dyDescent="0.2">
      <c r="A2258" s="11"/>
      <c r="B2258" s="10"/>
      <c r="C2258" s="7"/>
      <c r="D2258" s="7"/>
      <c r="E2258" s="7"/>
      <c r="F2258" s="7"/>
      <c r="G2258" s="7"/>
      <c r="H2258" s="7"/>
      <c r="I2258" s="9"/>
      <c r="J2258" s="9"/>
      <c r="K2258" s="7"/>
      <c r="L2258" s="7"/>
      <c r="M2258" s="7"/>
      <c r="N2258" s="7"/>
      <c r="O2258" s="7"/>
      <c r="P2258" s="7"/>
      <c r="Q2258" s="7"/>
      <c r="R2258" s="7"/>
      <c r="S2258" s="7"/>
    </row>
    <row r="2259" spans="1:19" x14ac:dyDescent="0.2">
      <c r="A2259" s="11"/>
      <c r="B2259" s="10"/>
      <c r="C2259" s="7"/>
      <c r="D2259" s="7"/>
      <c r="E2259" s="7"/>
      <c r="F2259" s="7"/>
      <c r="G2259" s="7"/>
      <c r="H2259" s="7"/>
      <c r="I2259" s="9"/>
      <c r="J2259" s="9"/>
      <c r="K2259" s="7"/>
      <c r="L2259" s="7"/>
      <c r="M2259" s="7"/>
      <c r="N2259" s="7"/>
      <c r="O2259" s="7"/>
      <c r="P2259" s="7"/>
      <c r="Q2259" s="7"/>
      <c r="R2259" s="7"/>
      <c r="S2259" s="7"/>
    </row>
    <row r="2260" spans="1:19" x14ac:dyDescent="0.2">
      <c r="A2260" s="11"/>
      <c r="B2260" s="10"/>
      <c r="C2260" s="7"/>
      <c r="D2260" s="7"/>
      <c r="E2260" s="7"/>
      <c r="F2260" s="7"/>
      <c r="G2260" s="7"/>
      <c r="H2260" s="7"/>
      <c r="I2260" s="9"/>
      <c r="J2260" s="9"/>
      <c r="K2260" s="7"/>
      <c r="L2260" s="7"/>
      <c r="M2260" s="7"/>
      <c r="N2260" s="7"/>
      <c r="O2260" s="7"/>
      <c r="P2260" s="7"/>
      <c r="Q2260" s="7"/>
      <c r="R2260" s="7"/>
      <c r="S2260" s="7"/>
    </row>
    <row r="2261" spans="1:19" x14ac:dyDescent="0.2">
      <c r="A2261" s="11"/>
      <c r="B2261" s="10"/>
      <c r="C2261" s="7"/>
      <c r="D2261" s="7"/>
      <c r="E2261" s="7"/>
      <c r="F2261" s="7"/>
      <c r="G2261" s="7"/>
      <c r="H2261" s="7"/>
      <c r="I2261" s="9"/>
      <c r="J2261" s="9"/>
      <c r="K2261" s="7"/>
      <c r="L2261" s="7"/>
      <c r="M2261" s="7"/>
      <c r="N2261" s="7"/>
      <c r="O2261" s="7"/>
      <c r="P2261" s="7"/>
      <c r="Q2261" s="7"/>
      <c r="R2261" s="7"/>
      <c r="S2261" s="7"/>
    </row>
    <row r="2262" spans="1:19" x14ac:dyDescent="0.2">
      <c r="A2262" s="11"/>
      <c r="B2262" s="10"/>
      <c r="C2262" s="7"/>
      <c r="D2262" s="7"/>
      <c r="E2262" s="7"/>
      <c r="F2262" s="7"/>
      <c r="G2262" s="7"/>
      <c r="H2262" s="7"/>
      <c r="I2262" s="9"/>
      <c r="J2262" s="9"/>
      <c r="K2262" s="7"/>
      <c r="L2262" s="7"/>
      <c r="M2262" s="7"/>
      <c r="N2262" s="7"/>
      <c r="O2262" s="7"/>
      <c r="P2262" s="7"/>
      <c r="Q2262" s="7"/>
      <c r="R2262" s="7"/>
      <c r="S2262" s="7"/>
    </row>
    <row r="2263" spans="1:19" x14ac:dyDescent="0.2">
      <c r="A2263" s="11"/>
      <c r="B2263" s="10"/>
      <c r="C2263" s="7"/>
      <c r="D2263" s="7"/>
      <c r="E2263" s="7"/>
      <c r="F2263" s="7"/>
      <c r="G2263" s="7"/>
      <c r="H2263" s="7"/>
      <c r="I2263" s="9"/>
      <c r="J2263" s="9"/>
      <c r="K2263" s="7"/>
      <c r="L2263" s="7"/>
      <c r="M2263" s="7"/>
      <c r="N2263" s="7"/>
      <c r="O2263" s="7"/>
      <c r="P2263" s="7"/>
      <c r="Q2263" s="7"/>
      <c r="R2263" s="7"/>
      <c r="S2263" s="7"/>
    </row>
    <row r="2264" spans="1:19" x14ac:dyDescent="0.2">
      <c r="A2264" s="11"/>
      <c r="B2264" s="10"/>
      <c r="C2264" s="7"/>
      <c r="D2264" s="7"/>
      <c r="E2264" s="7"/>
      <c r="F2264" s="7"/>
      <c r="G2264" s="7"/>
      <c r="H2264" s="7"/>
      <c r="I2264" s="9"/>
      <c r="J2264" s="9"/>
      <c r="K2264" s="7"/>
      <c r="L2264" s="7"/>
      <c r="M2264" s="7"/>
      <c r="N2264" s="7"/>
      <c r="O2264" s="7"/>
      <c r="P2264" s="7"/>
      <c r="Q2264" s="7"/>
      <c r="R2264" s="7"/>
      <c r="S2264" s="7"/>
    </row>
    <row r="2265" spans="1:19" x14ac:dyDescent="0.2">
      <c r="A2265" s="11"/>
      <c r="B2265" s="10"/>
      <c r="C2265" s="7"/>
      <c r="D2265" s="7"/>
      <c r="E2265" s="7"/>
      <c r="F2265" s="7"/>
      <c r="G2265" s="7"/>
      <c r="H2265" s="7"/>
      <c r="I2265" s="9"/>
      <c r="J2265" s="9"/>
      <c r="K2265" s="7"/>
      <c r="L2265" s="7"/>
      <c r="M2265" s="7"/>
      <c r="N2265" s="7"/>
      <c r="O2265" s="7"/>
      <c r="P2265" s="7"/>
      <c r="Q2265" s="7"/>
      <c r="R2265" s="7"/>
      <c r="S2265" s="7"/>
    </row>
    <row r="2266" spans="1:19" x14ac:dyDescent="0.2">
      <c r="A2266" s="11"/>
      <c r="B2266" s="10"/>
      <c r="C2266" s="7"/>
      <c r="D2266" s="7"/>
      <c r="E2266" s="7"/>
      <c r="F2266" s="7"/>
      <c r="G2266" s="7"/>
      <c r="H2266" s="7"/>
      <c r="I2266" s="9"/>
      <c r="J2266" s="9"/>
      <c r="K2266" s="7"/>
      <c r="L2266" s="7"/>
      <c r="M2266" s="7"/>
      <c r="N2266" s="7"/>
      <c r="O2266" s="7"/>
      <c r="P2266" s="7"/>
      <c r="Q2266" s="7"/>
      <c r="R2266" s="7"/>
      <c r="S2266" s="7"/>
    </row>
    <row r="2267" spans="1:19" x14ac:dyDescent="0.2">
      <c r="A2267" s="11"/>
      <c r="B2267" s="10"/>
      <c r="C2267" s="7"/>
      <c r="D2267" s="7"/>
      <c r="E2267" s="7"/>
      <c r="F2267" s="7"/>
      <c r="G2267" s="7"/>
      <c r="H2267" s="7"/>
      <c r="I2267" s="9"/>
      <c r="J2267" s="9"/>
      <c r="K2267" s="7"/>
      <c r="L2267" s="7"/>
      <c r="M2267" s="7"/>
      <c r="N2267" s="7"/>
      <c r="O2267" s="7"/>
      <c r="P2267" s="7"/>
      <c r="Q2267" s="7"/>
      <c r="R2267" s="7"/>
      <c r="S2267" s="7"/>
    </row>
    <row r="2268" spans="1:19" x14ac:dyDescent="0.2">
      <c r="A2268" s="11"/>
      <c r="B2268" s="10"/>
      <c r="C2268" s="7"/>
      <c r="D2268" s="7"/>
      <c r="E2268" s="7"/>
      <c r="F2268" s="7"/>
      <c r="G2268" s="7"/>
      <c r="H2268" s="7"/>
      <c r="I2268" s="9"/>
      <c r="J2268" s="9"/>
      <c r="K2268" s="7"/>
      <c r="L2268" s="7"/>
      <c r="M2268" s="7"/>
      <c r="N2268" s="7"/>
      <c r="O2268" s="7"/>
      <c r="P2268" s="7"/>
      <c r="Q2268" s="7"/>
      <c r="R2268" s="7"/>
      <c r="S2268" s="7"/>
    </row>
    <row r="2269" spans="1:19" x14ac:dyDescent="0.2">
      <c r="A2269" s="11"/>
      <c r="B2269" s="10"/>
      <c r="C2269" s="7"/>
      <c r="D2269" s="7"/>
      <c r="E2269" s="7"/>
      <c r="F2269" s="7"/>
      <c r="G2269" s="7"/>
      <c r="H2269" s="7"/>
      <c r="I2269" s="9"/>
      <c r="J2269" s="9"/>
      <c r="K2269" s="7"/>
      <c r="L2269" s="7"/>
      <c r="M2269" s="7"/>
      <c r="N2269" s="7"/>
      <c r="O2269" s="7"/>
      <c r="P2269" s="7"/>
      <c r="Q2269" s="7"/>
      <c r="R2269" s="7"/>
      <c r="S2269" s="7"/>
    </row>
    <row r="2270" spans="1:19" x14ac:dyDescent="0.2">
      <c r="A2270" s="11"/>
      <c r="B2270" s="10"/>
      <c r="C2270" s="7"/>
      <c r="D2270" s="7"/>
      <c r="E2270" s="7"/>
      <c r="F2270" s="7"/>
      <c r="G2270" s="7"/>
      <c r="H2270" s="7"/>
      <c r="I2270" s="9"/>
      <c r="J2270" s="9"/>
      <c r="K2270" s="7"/>
      <c r="L2270" s="7"/>
      <c r="M2270" s="7"/>
      <c r="N2270" s="7"/>
      <c r="O2270" s="7"/>
      <c r="P2270" s="7"/>
      <c r="Q2270" s="7"/>
      <c r="R2270" s="7"/>
      <c r="S2270" s="7"/>
    </row>
    <row r="2271" spans="1:19" x14ac:dyDescent="0.2">
      <c r="A2271" s="11"/>
      <c r="B2271" s="10"/>
      <c r="C2271" s="7"/>
      <c r="D2271" s="7"/>
      <c r="E2271" s="7"/>
      <c r="F2271" s="7"/>
      <c r="G2271" s="7"/>
      <c r="H2271" s="7"/>
      <c r="I2271" s="9"/>
      <c r="J2271" s="9"/>
      <c r="K2271" s="7"/>
      <c r="L2271" s="7"/>
      <c r="M2271" s="7"/>
      <c r="N2271" s="7"/>
      <c r="O2271" s="7"/>
      <c r="P2271" s="7"/>
      <c r="Q2271" s="7"/>
      <c r="R2271" s="7"/>
      <c r="S2271" s="7"/>
    </row>
    <row r="2272" spans="1:19" x14ac:dyDescent="0.2">
      <c r="A2272" s="11"/>
      <c r="B2272" s="10"/>
      <c r="C2272" s="7"/>
      <c r="D2272" s="7"/>
      <c r="E2272" s="7"/>
      <c r="F2272" s="7"/>
      <c r="G2272" s="7"/>
      <c r="H2272" s="7"/>
      <c r="I2272" s="9"/>
      <c r="J2272" s="9"/>
      <c r="K2272" s="7"/>
      <c r="L2272" s="7"/>
      <c r="M2272" s="7"/>
      <c r="N2272" s="7"/>
      <c r="O2272" s="7"/>
      <c r="P2272" s="7"/>
      <c r="Q2272" s="7"/>
      <c r="R2272" s="7"/>
      <c r="S2272" s="7"/>
    </row>
    <row r="2273" spans="1:19" x14ac:dyDescent="0.2">
      <c r="A2273" s="11"/>
      <c r="B2273" s="10"/>
      <c r="C2273" s="7"/>
      <c r="D2273" s="7"/>
      <c r="E2273" s="7"/>
      <c r="F2273" s="7"/>
      <c r="G2273" s="7"/>
      <c r="H2273" s="7"/>
      <c r="I2273" s="9"/>
      <c r="J2273" s="9"/>
      <c r="K2273" s="7"/>
      <c r="L2273" s="7"/>
      <c r="M2273" s="7"/>
      <c r="N2273" s="7"/>
      <c r="O2273" s="7"/>
      <c r="P2273" s="7"/>
      <c r="Q2273" s="7"/>
      <c r="R2273" s="7"/>
      <c r="S2273" s="7"/>
    </row>
    <row r="2274" spans="1:19" x14ac:dyDescent="0.2">
      <c r="A2274" s="11"/>
      <c r="B2274" s="10"/>
      <c r="C2274" s="7"/>
      <c r="D2274" s="7"/>
      <c r="E2274" s="7"/>
      <c r="F2274" s="7"/>
      <c r="G2274" s="7"/>
      <c r="H2274" s="7"/>
      <c r="I2274" s="9"/>
      <c r="J2274" s="9"/>
      <c r="K2274" s="7"/>
      <c r="L2274" s="7"/>
      <c r="M2274" s="7"/>
      <c r="N2274" s="7"/>
      <c r="O2274" s="7"/>
      <c r="P2274" s="7"/>
      <c r="Q2274" s="7"/>
      <c r="R2274" s="7"/>
      <c r="S2274" s="7"/>
    </row>
    <row r="2275" spans="1:19" x14ac:dyDescent="0.2">
      <c r="A2275" s="11"/>
      <c r="B2275" s="10"/>
      <c r="C2275" s="7"/>
      <c r="D2275" s="7"/>
      <c r="E2275" s="7"/>
      <c r="F2275" s="7"/>
      <c r="G2275" s="7"/>
      <c r="H2275" s="7"/>
      <c r="I2275" s="9"/>
      <c r="J2275" s="9"/>
      <c r="K2275" s="7"/>
      <c r="L2275" s="7"/>
      <c r="M2275" s="7"/>
      <c r="N2275" s="7"/>
      <c r="O2275" s="7"/>
      <c r="P2275" s="7"/>
      <c r="Q2275" s="7"/>
      <c r="R2275" s="7"/>
      <c r="S2275" s="7"/>
    </row>
    <row r="2276" spans="1:19" x14ac:dyDescent="0.2">
      <c r="A2276" s="11"/>
      <c r="B2276" s="10"/>
      <c r="C2276" s="7"/>
      <c r="D2276" s="7"/>
      <c r="E2276" s="7"/>
      <c r="F2276" s="7"/>
      <c r="G2276" s="7"/>
      <c r="H2276" s="7"/>
      <c r="I2276" s="9"/>
      <c r="J2276" s="9"/>
      <c r="K2276" s="7"/>
      <c r="L2276" s="7"/>
      <c r="M2276" s="7"/>
      <c r="N2276" s="7"/>
      <c r="O2276" s="7"/>
      <c r="P2276" s="7"/>
      <c r="Q2276" s="7"/>
      <c r="R2276" s="7"/>
      <c r="S2276" s="7"/>
    </row>
    <row r="2277" spans="1:19" x14ac:dyDescent="0.2">
      <c r="A2277" s="11"/>
      <c r="B2277" s="10"/>
      <c r="C2277" s="7"/>
      <c r="D2277" s="7"/>
      <c r="E2277" s="7"/>
      <c r="F2277" s="7"/>
      <c r="G2277" s="7"/>
      <c r="H2277" s="7"/>
      <c r="I2277" s="9"/>
      <c r="J2277" s="9"/>
      <c r="K2277" s="7"/>
      <c r="L2277" s="7"/>
      <c r="M2277" s="7"/>
      <c r="N2277" s="7"/>
      <c r="O2277" s="7"/>
      <c r="P2277" s="7"/>
      <c r="Q2277" s="7"/>
      <c r="R2277" s="7"/>
      <c r="S2277" s="7"/>
    </row>
    <row r="2278" spans="1:19" x14ac:dyDescent="0.2">
      <c r="A2278" s="11"/>
      <c r="B2278" s="10"/>
      <c r="C2278" s="7"/>
      <c r="D2278" s="7"/>
      <c r="E2278" s="7"/>
      <c r="F2278" s="7"/>
      <c r="G2278" s="7"/>
      <c r="H2278" s="7"/>
      <c r="I2278" s="9"/>
      <c r="J2278" s="9"/>
      <c r="K2278" s="7"/>
      <c r="L2278" s="7"/>
      <c r="M2278" s="7"/>
      <c r="N2278" s="7"/>
      <c r="O2278" s="7"/>
      <c r="P2278" s="7"/>
      <c r="Q2278" s="7"/>
      <c r="R2278" s="7"/>
      <c r="S2278" s="7"/>
    </row>
    <row r="2279" spans="1:19" x14ac:dyDescent="0.2">
      <c r="A2279" s="11"/>
      <c r="B2279" s="10"/>
      <c r="C2279" s="7"/>
      <c r="D2279" s="7"/>
      <c r="E2279" s="7"/>
      <c r="F2279" s="7"/>
      <c r="G2279" s="7"/>
      <c r="H2279" s="7"/>
      <c r="I2279" s="9"/>
      <c r="J2279" s="9"/>
      <c r="K2279" s="7"/>
      <c r="L2279" s="7"/>
      <c r="M2279" s="7"/>
      <c r="N2279" s="7"/>
      <c r="O2279" s="7"/>
      <c r="P2279" s="7"/>
      <c r="Q2279" s="7"/>
      <c r="R2279" s="7"/>
      <c r="S2279" s="7"/>
    </row>
    <row r="2280" spans="1:19" x14ac:dyDescent="0.2">
      <c r="A2280" s="11"/>
      <c r="B2280" s="10"/>
      <c r="C2280" s="7"/>
      <c r="D2280" s="7"/>
      <c r="E2280" s="7"/>
      <c r="F2280" s="7"/>
      <c r="G2280" s="7"/>
      <c r="H2280" s="7"/>
      <c r="I2280" s="9"/>
      <c r="J2280" s="9"/>
      <c r="K2280" s="7"/>
      <c r="L2280" s="7"/>
      <c r="M2280" s="7"/>
      <c r="N2280" s="7"/>
      <c r="O2280" s="7"/>
      <c r="P2280" s="7"/>
      <c r="Q2280" s="7"/>
      <c r="R2280" s="7"/>
      <c r="S2280" s="7"/>
    </row>
    <row r="2281" spans="1:19" x14ac:dyDescent="0.2">
      <c r="A2281" s="11"/>
      <c r="B2281" s="10"/>
      <c r="C2281" s="7"/>
      <c r="D2281" s="7"/>
      <c r="E2281" s="7"/>
      <c r="F2281" s="7"/>
      <c r="G2281" s="7"/>
      <c r="H2281" s="7"/>
      <c r="I2281" s="9"/>
      <c r="J2281" s="9"/>
      <c r="K2281" s="7"/>
      <c r="L2281" s="7"/>
      <c r="M2281" s="7"/>
      <c r="N2281" s="7"/>
      <c r="O2281" s="7"/>
      <c r="P2281" s="7"/>
      <c r="Q2281" s="7"/>
      <c r="R2281" s="7"/>
      <c r="S2281" s="7"/>
    </row>
    <row r="2282" spans="1:19" x14ac:dyDescent="0.2">
      <c r="A2282" s="11"/>
      <c r="B2282" s="10"/>
      <c r="C2282" s="7"/>
      <c r="D2282" s="7"/>
      <c r="E2282" s="7"/>
      <c r="F2282" s="7"/>
      <c r="G2282" s="7"/>
      <c r="H2282" s="7"/>
      <c r="I2282" s="9"/>
      <c r="J2282" s="9"/>
      <c r="K2282" s="7"/>
      <c r="L2282" s="7"/>
      <c r="M2282" s="7"/>
      <c r="N2282" s="7"/>
      <c r="O2282" s="7"/>
      <c r="P2282" s="7"/>
      <c r="Q2282" s="7"/>
      <c r="R2282" s="7"/>
      <c r="S2282" s="7"/>
    </row>
    <row r="2283" spans="1:19" x14ac:dyDescent="0.2">
      <c r="A2283" s="11"/>
      <c r="B2283" s="10"/>
      <c r="C2283" s="7"/>
      <c r="D2283" s="7"/>
      <c r="E2283" s="7"/>
      <c r="F2283" s="7"/>
      <c r="G2283" s="7"/>
      <c r="H2283" s="7"/>
      <c r="I2283" s="9"/>
      <c r="J2283" s="9"/>
      <c r="K2283" s="7"/>
      <c r="L2283" s="7"/>
      <c r="M2283" s="7"/>
      <c r="N2283" s="7"/>
      <c r="O2283" s="7"/>
      <c r="P2283" s="7"/>
      <c r="Q2283" s="7"/>
      <c r="R2283" s="7"/>
      <c r="S2283" s="7"/>
    </row>
    <row r="2284" spans="1:19" x14ac:dyDescent="0.2">
      <c r="A2284" s="11"/>
      <c r="B2284" s="10"/>
      <c r="C2284" s="7"/>
      <c r="D2284" s="7"/>
      <c r="E2284" s="7"/>
      <c r="F2284" s="7"/>
      <c r="G2284" s="7"/>
      <c r="H2284" s="7"/>
      <c r="I2284" s="9"/>
      <c r="J2284" s="9"/>
      <c r="K2284" s="7"/>
      <c r="L2284" s="7"/>
      <c r="M2284" s="7"/>
      <c r="N2284" s="7"/>
      <c r="O2284" s="7"/>
      <c r="P2284" s="7"/>
      <c r="Q2284" s="7"/>
      <c r="R2284" s="7"/>
      <c r="S2284" s="7"/>
    </row>
    <row r="2285" spans="1:19" x14ac:dyDescent="0.2">
      <c r="A2285" s="11"/>
      <c r="B2285" s="10"/>
      <c r="C2285" s="7"/>
      <c r="D2285" s="7"/>
      <c r="E2285" s="7"/>
      <c r="F2285" s="7"/>
      <c r="G2285" s="7"/>
      <c r="H2285" s="7"/>
      <c r="I2285" s="9"/>
      <c r="J2285" s="9"/>
      <c r="K2285" s="7"/>
      <c r="L2285" s="7"/>
      <c r="M2285" s="7"/>
      <c r="N2285" s="7"/>
      <c r="O2285" s="7"/>
      <c r="P2285" s="7"/>
      <c r="Q2285" s="7"/>
      <c r="R2285" s="7"/>
      <c r="S2285" s="7"/>
    </row>
    <row r="2286" spans="1:19" x14ac:dyDescent="0.2">
      <c r="A2286" s="11"/>
      <c r="B2286" s="10"/>
      <c r="C2286" s="7"/>
      <c r="D2286" s="7"/>
      <c r="E2286" s="7"/>
      <c r="F2286" s="7"/>
      <c r="G2286" s="7"/>
      <c r="H2286" s="7"/>
      <c r="I2286" s="9"/>
      <c r="J2286" s="9"/>
      <c r="K2286" s="7"/>
      <c r="L2286" s="7"/>
      <c r="M2286" s="7"/>
      <c r="N2286" s="7"/>
      <c r="O2286" s="7"/>
      <c r="P2286" s="7"/>
      <c r="Q2286" s="7"/>
      <c r="R2286" s="7"/>
      <c r="S2286" s="7"/>
    </row>
    <row r="2287" spans="1:19" x14ac:dyDescent="0.2">
      <c r="A2287" s="11"/>
      <c r="B2287" s="10"/>
      <c r="C2287" s="7"/>
      <c r="D2287" s="7"/>
      <c r="E2287" s="7"/>
      <c r="F2287" s="7"/>
      <c r="G2287" s="7"/>
      <c r="H2287" s="7"/>
      <c r="I2287" s="9"/>
      <c r="J2287" s="9"/>
      <c r="K2287" s="7"/>
      <c r="L2287" s="7"/>
      <c r="M2287" s="7"/>
      <c r="N2287" s="7"/>
      <c r="O2287" s="7"/>
      <c r="P2287" s="7"/>
      <c r="Q2287" s="7"/>
      <c r="R2287" s="7"/>
      <c r="S2287" s="7"/>
    </row>
    <row r="2288" spans="1:19" x14ac:dyDescent="0.2">
      <c r="A2288" s="11"/>
      <c r="B2288" s="10"/>
      <c r="C2288" s="7"/>
      <c r="D2288" s="7"/>
      <c r="E2288" s="7"/>
      <c r="F2288" s="7"/>
      <c r="G2288" s="7"/>
      <c r="H2288" s="7"/>
      <c r="I2288" s="9"/>
      <c r="J2288" s="9"/>
      <c r="K2288" s="7"/>
      <c r="L2288" s="7"/>
      <c r="M2288" s="7"/>
      <c r="N2288" s="7"/>
      <c r="O2288" s="7"/>
      <c r="P2288" s="7"/>
      <c r="Q2288" s="7"/>
      <c r="R2288" s="7"/>
      <c r="S2288" s="7"/>
    </row>
    <row r="2289" spans="1:19" x14ac:dyDescent="0.2">
      <c r="A2289" s="11"/>
      <c r="B2289" s="10"/>
      <c r="C2289" s="7"/>
      <c r="D2289" s="7"/>
      <c r="E2289" s="7"/>
      <c r="F2289" s="7"/>
      <c r="G2289" s="7"/>
      <c r="H2289" s="7"/>
      <c r="I2289" s="9"/>
      <c r="J2289" s="9"/>
      <c r="K2289" s="7"/>
      <c r="L2289" s="7"/>
      <c r="M2289" s="7"/>
      <c r="N2289" s="7"/>
      <c r="O2289" s="7"/>
      <c r="P2289" s="7"/>
      <c r="Q2289" s="7"/>
      <c r="R2289" s="7"/>
      <c r="S2289" s="7"/>
    </row>
    <row r="2290" spans="1:19" x14ac:dyDescent="0.2">
      <c r="A2290" s="11"/>
      <c r="B2290" s="10"/>
      <c r="C2290" s="7"/>
      <c r="D2290" s="7"/>
      <c r="E2290" s="7"/>
      <c r="F2290" s="7"/>
      <c r="G2290" s="7"/>
      <c r="H2290" s="7"/>
      <c r="I2290" s="9"/>
      <c r="J2290" s="9"/>
      <c r="K2290" s="7"/>
      <c r="L2290" s="7"/>
      <c r="M2290" s="7"/>
      <c r="N2290" s="7"/>
      <c r="O2290" s="7"/>
      <c r="P2290" s="7"/>
      <c r="Q2290" s="7"/>
      <c r="R2290" s="7"/>
      <c r="S2290" s="7"/>
    </row>
    <row r="2291" spans="1:19" x14ac:dyDescent="0.2">
      <c r="A2291" s="11"/>
      <c r="B2291" s="10"/>
      <c r="C2291" s="7"/>
      <c r="D2291" s="7"/>
      <c r="E2291" s="7"/>
      <c r="F2291" s="7"/>
      <c r="G2291" s="7"/>
      <c r="H2291" s="7"/>
      <c r="I2291" s="9"/>
      <c r="J2291" s="9"/>
      <c r="K2291" s="7"/>
      <c r="L2291" s="7"/>
      <c r="M2291" s="7"/>
      <c r="N2291" s="7"/>
      <c r="O2291" s="7"/>
      <c r="P2291" s="7"/>
      <c r="Q2291" s="7"/>
      <c r="R2291" s="7"/>
      <c r="S2291" s="7"/>
    </row>
    <row r="2292" spans="1:19" x14ac:dyDescent="0.2">
      <c r="A2292" s="11"/>
      <c r="B2292" s="10"/>
      <c r="C2292" s="7"/>
      <c r="D2292" s="7"/>
      <c r="E2292" s="7"/>
      <c r="F2292" s="7"/>
      <c r="G2292" s="7"/>
      <c r="H2292" s="7"/>
      <c r="I2292" s="9"/>
      <c r="J2292" s="9"/>
      <c r="K2292" s="7"/>
      <c r="L2292" s="7"/>
      <c r="M2292" s="7"/>
      <c r="N2292" s="7"/>
      <c r="O2292" s="7"/>
      <c r="P2292" s="7"/>
      <c r="Q2292" s="7"/>
      <c r="R2292" s="7"/>
      <c r="S2292" s="7"/>
    </row>
    <row r="2293" spans="1:19" x14ac:dyDescent="0.2">
      <c r="A2293" s="11"/>
      <c r="B2293" s="10"/>
      <c r="C2293" s="7"/>
      <c r="D2293" s="7"/>
      <c r="E2293" s="7"/>
      <c r="F2293" s="7"/>
      <c r="G2293" s="7"/>
      <c r="H2293" s="7"/>
      <c r="I2293" s="9"/>
      <c r="J2293" s="9"/>
      <c r="K2293" s="7"/>
      <c r="L2293" s="7"/>
      <c r="M2293" s="7"/>
      <c r="N2293" s="7"/>
      <c r="O2293" s="7"/>
      <c r="P2293" s="7"/>
      <c r="Q2293" s="7"/>
      <c r="R2293" s="7"/>
      <c r="S2293" s="7"/>
    </row>
    <row r="2294" spans="1:19" x14ac:dyDescent="0.2">
      <c r="A2294" s="11"/>
      <c r="B2294" s="10"/>
      <c r="C2294" s="7"/>
      <c r="D2294" s="7"/>
      <c r="E2294" s="7"/>
      <c r="F2294" s="7"/>
      <c r="G2294" s="7"/>
      <c r="H2294" s="7"/>
      <c r="I2294" s="9"/>
      <c r="J2294" s="9"/>
      <c r="K2294" s="7"/>
      <c r="L2294" s="7"/>
      <c r="M2294" s="7"/>
      <c r="N2294" s="7"/>
      <c r="O2294" s="7"/>
      <c r="P2294" s="7"/>
      <c r="Q2294" s="7"/>
      <c r="R2294" s="7"/>
      <c r="S2294" s="7"/>
    </row>
    <row r="2295" spans="1:19" x14ac:dyDescent="0.2">
      <c r="A2295" s="11"/>
      <c r="B2295" s="10"/>
      <c r="C2295" s="7"/>
      <c r="D2295" s="7"/>
      <c r="E2295" s="7"/>
      <c r="F2295" s="7"/>
      <c r="G2295" s="7"/>
      <c r="H2295" s="7"/>
      <c r="I2295" s="9"/>
      <c r="J2295" s="9"/>
      <c r="K2295" s="7"/>
      <c r="L2295" s="7"/>
      <c r="M2295" s="7"/>
      <c r="N2295" s="7"/>
      <c r="O2295" s="7"/>
      <c r="P2295" s="7"/>
      <c r="Q2295" s="7"/>
      <c r="R2295" s="7"/>
      <c r="S2295" s="7"/>
    </row>
    <row r="2296" spans="1:19" x14ac:dyDescent="0.2">
      <c r="A2296" s="11"/>
      <c r="B2296" s="10"/>
      <c r="C2296" s="7"/>
      <c r="D2296" s="7"/>
      <c r="E2296" s="7"/>
      <c r="F2296" s="7"/>
      <c r="G2296" s="7"/>
      <c r="H2296" s="7"/>
      <c r="I2296" s="9"/>
      <c r="J2296" s="9"/>
      <c r="K2296" s="7"/>
      <c r="L2296" s="7"/>
      <c r="M2296" s="7"/>
      <c r="N2296" s="7"/>
      <c r="O2296" s="7"/>
      <c r="P2296" s="7"/>
      <c r="Q2296" s="7"/>
      <c r="R2296" s="7"/>
      <c r="S2296" s="7"/>
    </row>
    <row r="2297" spans="1:19" x14ac:dyDescent="0.2">
      <c r="A2297" s="11"/>
      <c r="B2297" s="10"/>
      <c r="C2297" s="7"/>
      <c r="D2297" s="7"/>
      <c r="E2297" s="7"/>
      <c r="F2297" s="7"/>
      <c r="G2297" s="7"/>
      <c r="H2297" s="7"/>
      <c r="I2297" s="9"/>
      <c r="J2297" s="9"/>
      <c r="K2297" s="7"/>
      <c r="L2297" s="7"/>
      <c r="M2297" s="7"/>
      <c r="N2297" s="7"/>
      <c r="O2297" s="7"/>
      <c r="P2297" s="7"/>
      <c r="Q2297" s="7"/>
      <c r="R2297" s="7"/>
      <c r="S2297" s="7"/>
    </row>
    <row r="2298" spans="1:19" x14ac:dyDescent="0.2">
      <c r="A2298" s="11"/>
      <c r="B2298" s="10"/>
      <c r="C2298" s="7"/>
      <c r="D2298" s="7"/>
      <c r="E2298" s="7"/>
      <c r="F2298" s="7"/>
      <c r="G2298" s="7"/>
      <c r="H2298" s="7"/>
      <c r="I2298" s="9"/>
      <c r="J2298" s="9"/>
      <c r="K2298" s="7"/>
      <c r="L2298" s="7"/>
      <c r="M2298" s="7"/>
      <c r="N2298" s="7"/>
      <c r="O2298" s="7"/>
      <c r="P2298" s="7"/>
      <c r="Q2298" s="7"/>
      <c r="R2298" s="7"/>
      <c r="S2298" s="7"/>
    </row>
    <row r="2299" spans="1:19" x14ac:dyDescent="0.2">
      <c r="A2299" s="11"/>
      <c r="B2299" s="10"/>
      <c r="C2299" s="7"/>
      <c r="D2299" s="7"/>
      <c r="E2299" s="7"/>
      <c r="F2299" s="7"/>
      <c r="G2299" s="7"/>
      <c r="H2299" s="7"/>
      <c r="I2299" s="9"/>
      <c r="J2299" s="9"/>
      <c r="K2299" s="7"/>
      <c r="L2299" s="7"/>
      <c r="M2299" s="7"/>
      <c r="N2299" s="7"/>
      <c r="O2299" s="7"/>
      <c r="P2299" s="7"/>
      <c r="Q2299" s="7"/>
      <c r="R2299" s="7"/>
      <c r="S2299" s="7"/>
    </row>
    <row r="2300" spans="1:19" x14ac:dyDescent="0.2">
      <c r="A2300" s="11"/>
      <c r="B2300" s="10"/>
      <c r="C2300" s="7"/>
      <c r="D2300" s="7"/>
      <c r="E2300" s="7"/>
      <c r="F2300" s="7"/>
      <c r="G2300" s="7"/>
      <c r="H2300" s="7"/>
      <c r="I2300" s="9"/>
      <c r="J2300" s="9"/>
      <c r="K2300" s="7"/>
      <c r="L2300" s="7"/>
      <c r="M2300" s="7"/>
      <c r="N2300" s="7"/>
      <c r="O2300" s="7"/>
      <c r="P2300" s="7"/>
      <c r="Q2300" s="7"/>
      <c r="R2300" s="7"/>
      <c r="S2300" s="7"/>
    </row>
    <row r="2301" spans="1:19" x14ac:dyDescent="0.2">
      <c r="A2301" s="11"/>
      <c r="B2301" s="10"/>
      <c r="C2301" s="7"/>
      <c r="D2301" s="7"/>
      <c r="E2301" s="7"/>
      <c r="F2301" s="7"/>
      <c r="G2301" s="7"/>
      <c r="H2301" s="7"/>
      <c r="I2301" s="9"/>
      <c r="J2301" s="9"/>
      <c r="K2301" s="7"/>
      <c r="L2301" s="7"/>
      <c r="M2301" s="7"/>
      <c r="N2301" s="7"/>
      <c r="O2301" s="7"/>
      <c r="P2301" s="7"/>
      <c r="Q2301" s="7"/>
      <c r="R2301" s="7"/>
      <c r="S2301" s="7"/>
    </row>
    <row r="2302" spans="1:19" x14ac:dyDescent="0.2">
      <c r="A2302" s="11"/>
      <c r="B2302" s="10"/>
      <c r="C2302" s="7"/>
      <c r="D2302" s="7"/>
      <c r="E2302" s="7"/>
      <c r="F2302" s="7"/>
      <c r="G2302" s="7"/>
      <c r="H2302" s="7"/>
      <c r="I2302" s="9"/>
      <c r="J2302" s="9"/>
      <c r="K2302" s="7"/>
      <c r="L2302" s="7"/>
      <c r="M2302" s="7"/>
      <c r="N2302" s="7"/>
      <c r="O2302" s="7"/>
      <c r="P2302" s="7"/>
      <c r="Q2302" s="7"/>
      <c r="R2302" s="7"/>
      <c r="S2302" s="7"/>
    </row>
    <row r="2303" spans="1:19" x14ac:dyDescent="0.2">
      <c r="A2303" s="11"/>
      <c r="B2303" s="10"/>
      <c r="C2303" s="7"/>
      <c r="D2303" s="7"/>
      <c r="E2303" s="7"/>
      <c r="F2303" s="7"/>
      <c r="G2303" s="7"/>
      <c r="H2303" s="7"/>
      <c r="I2303" s="9"/>
      <c r="J2303" s="9"/>
      <c r="K2303" s="7"/>
      <c r="L2303" s="7"/>
      <c r="M2303" s="7"/>
      <c r="N2303" s="7"/>
      <c r="O2303" s="7"/>
      <c r="P2303" s="7"/>
      <c r="Q2303" s="7"/>
      <c r="R2303" s="7"/>
      <c r="S2303" s="7"/>
    </row>
    <row r="2304" spans="1:19" x14ac:dyDescent="0.2">
      <c r="A2304" s="11"/>
      <c r="B2304" s="10"/>
      <c r="C2304" s="7"/>
      <c r="D2304" s="7"/>
      <c r="E2304" s="7"/>
      <c r="F2304" s="7"/>
      <c r="G2304" s="7"/>
      <c r="H2304" s="7"/>
      <c r="I2304" s="9"/>
      <c r="J2304" s="9"/>
      <c r="K2304" s="7"/>
      <c r="L2304" s="7"/>
      <c r="M2304" s="7"/>
      <c r="N2304" s="7"/>
      <c r="O2304" s="7"/>
      <c r="P2304" s="7"/>
      <c r="Q2304" s="7"/>
      <c r="R2304" s="7"/>
      <c r="S2304" s="7"/>
    </row>
    <row r="2305" spans="1:19" x14ac:dyDescent="0.2">
      <c r="A2305" s="11"/>
      <c r="B2305" s="10"/>
      <c r="C2305" s="7"/>
      <c r="D2305" s="7"/>
      <c r="E2305" s="7"/>
      <c r="F2305" s="7"/>
      <c r="G2305" s="7"/>
      <c r="H2305" s="7"/>
      <c r="I2305" s="9"/>
      <c r="J2305" s="9"/>
      <c r="K2305" s="7"/>
      <c r="L2305" s="7"/>
      <c r="M2305" s="7"/>
      <c r="N2305" s="7"/>
      <c r="O2305" s="7"/>
      <c r="P2305" s="7"/>
      <c r="Q2305" s="7"/>
      <c r="R2305" s="7"/>
      <c r="S2305" s="7"/>
    </row>
    <row r="2306" spans="1:19" x14ac:dyDescent="0.2">
      <c r="A2306" s="11"/>
      <c r="B2306" s="10"/>
      <c r="C2306" s="7"/>
      <c r="D2306" s="7"/>
      <c r="E2306" s="7"/>
      <c r="F2306" s="7"/>
      <c r="G2306" s="7"/>
      <c r="H2306" s="7"/>
      <c r="I2306" s="9"/>
      <c r="J2306" s="9"/>
      <c r="K2306" s="7"/>
      <c r="L2306" s="7"/>
      <c r="M2306" s="7"/>
      <c r="N2306" s="7"/>
      <c r="O2306" s="7"/>
      <c r="P2306" s="7"/>
      <c r="Q2306" s="7"/>
      <c r="R2306" s="7"/>
      <c r="S2306" s="7"/>
    </row>
    <row r="2307" spans="1:19" x14ac:dyDescent="0.2">
      <c r="A2307" s="11"/>
      <c r="B2307" s="10"/>
      <c r="C2307" s="7"/>
      <c r="D2307" s="7"/>
      <c r="E2307" s="7"/>
      <c r="F2307" s="7"/>
      <c r="G2307" s="7"/>
      <c r="H2307" s="7"/>
      <c r="I2307" s="9"/>
      <c r="J2307" s="9"/>
      <c r="K2307" s="7"/>
      <c r="L2307" s="7"/>
      <c r="M2307" s="7"/>
      <c r="N2307" s="7"/>
      <c r="O2307" s="7"/>
      <c r="P2307" s="7"/>
      <c r="Q2307" s="7"/>
      <c r="R2307" s="7"/>
      <c r="S2307" s="7"/>
    </row>
    <row r="2308" spans="1:19" x14ac:dyDescent="0.2">
      <c r="A2308" s="11"/>
      <c r="B2308" s="10"/>
      <c r="C2308" s="7"/>
      <c r="D2308" s="7"/>
      <c r="E2308" s="7"/>
      <c r="F2308" s="7"/>
      <c r="G2308" s="7"/>
      <c r="H2308" s="7"/>
      <c r="I2308" s="9"/>
      <c r="J2308" s="9"/>
      <c r="K2308" s="7"/>
      <c r="L2308" s="7"/>
      <c r="M2308" s="7"/>
      <c r="N2308" s="7"/>
      <c r="O2308" s="7"/>
      <c r="P2308" s="7"/>
      <c r="Q2308" s="7"/>
      <c r="R2308" s="7"/>
      <c r="S2308" s="7"/>
    </row>
    <row r="2309" spans="1:19" x14ac:dyDescent="0.2">
      <c r="A2309" s="11"/>
      <c r="B2309" s="10"/>
      <c r="C2309" s="7"/>
      <c r="D2309" s="7"/>
      <c r="E2309" s="7"/>
      <c r="F2309" s="7"/>
      <c r="G2309" s="7"/>
      <c r="H2309" s="7"/>
      <c r="I2309" s="9"/>
      <c r="J2309" s="9"/>
      <c r="K2309" s="7"/>
      <c r="L2309" s="7"/>
      <c r="M2309" s="7"/>
      <c r="N2309" s="7"/>
      <c r="O2309" s="7"/>
      <c r="P2309" s="7"/>
      <c r="Q2309" s="7"/>
      <c r="R2309" s="7"/>
      <c r="S2309" s="7"/>
    </row>
    <row r="2310" spans="1:19" x14ac:dyDescent="0.2">
      <c r="A2310" s="11"/>
      <c r="B2310" s="10"/>
      <c r="C2310" s="7"/>
      <c r="D2310" s="7"/>
      <c r="E2310" s="7"/>
      <c r="F2310" s="7"/>
      <c r="G2310" s="7"/>
      <c r="H2310" s="7"/>
      <c r="I2310" s="9"/>
      <c r="J2310" s="9"/>
      <c r="K2310" s="7"/>
      <c r="L2310" s="7"/>
      <c r="M2310" s="7"/>
      <c r="N2310" s="7"/>
      <c r="O2310" s="7"/>
      <c r="P2310" s="7"/>
      <c r="Q2310" s="7"/>
      <c r="R2310" s="7"/>
      <c r="S2310" s="7"/>
    </row>
    <row r="2311" spans="1:19" x14ac:dyDescent="0.2">
      <c r="A2311" s="11"/>
      <c r="B2311" s="10"/>
      <c r="C2311" s="7"/>
      <c r="D2311" s="7"/>
      <c r="E2311" s="7"/>
      <c r="F2311" s="7"/>
      <c r="G2311" s="7"/>
      <c r="H2311" s="7"/>
      <c r="I2311" s="9"/>
      <c r="J2311" s="9"/>
      <c r="K2311" s="7"/>
      <c r="L2311" s="7"/>
      <c r="M2311" s="7"/>
      <c r="N2311" s="7"/>
      <c r="O2311" s="7"/>
      <c r="P2311" s="7"/>
      <c r="Q2311" s="7"/>
      <c r="R2311" s="7"/>
      <c r="S2311" s="7"/>
    </row>
    <row r="2312" spans="1:19" x14ac:dyDescent="0.2">
      <c r="A2312" s="11"/>
      <c r="B2312" s="10"/>
      <c r="C2312" s="7"/>
      <c r="D2312" s="7"/>
      <c r="E2312" s="7"/>
      <c r="F2312" s="7"/>
      <c r="G2312" s="7"/>
      <c r="H2312" s="7"/>
      <c r="I2312" s="9"/>
      <c r="J2312" s="9"/>
      <c r="K2312" s="7"/>
      <c r="L2312" s="7"/>
      <c r="M2312" s="7"/>
      <c r="N2312" s="7"/>
      <c r="O2312" s="7"/>
      <c r="P2312" s="7"/>
      <c r="Q2312" s="7"/>
      <c r="R2312" s="7"/>
      <c r="S2312" s="7"/>
    </row>
    <row r="2313" spans="1:19" x14ac:dyDescent="0.2">
      <c r="A2313" s="11"/>
      <c r="B2313" s="10"/>
      <c r="C2313" s="7"/>
      <c r="D2313" s="7"/>
      <c r="E2313" s="7"/>
      <c r="F2313" s="7"/>
      <c r="G2313" s="7"/>
      <c r="H2313" s="7"/>
      <c r="I2313" s="9"/>
      <c r="J2313" s="9"/>
      <c r="K2313" s="7"/>
      <c r="L2313" s="7"/>
      <c r="M2313" s="7"/>
      <c r="N2313" s="7"/>
      <c r="O2313" s="7"/>
      <c r="P2313" s="7"/>
      <c r="Q2313" s="7"/>
      <c r="R2313" s="7"/>
      <c r="S2313" s="7"/>
    </row>
    <row r="2314" spans="1:19" x14ac:dyDescent="0.2">
      <c r="A2314" s="11"/>
      <c r="B2314" s="10"/>
      <c r="C2314" s="7"/>
      <c r="D2314" s="7"/>
      <c r="E2314" s="7"/>
      <c r="F2314" s="7"/>
      <c r="G2314" s="7"/>
      <c r="H2314" s="7"/>
      <c r="I2314" s="9"/>
      <c r="J2314" s="9"/>
      <c r="K2314" s="7"/>
      <c r="L2314" s="7"/>
      <c r="M2314" s="7"/>
      <c r="N2314" s="7"/>
      <c r="O2314" s="7"/>
      <c r="P2314" s="7"/>
      <c r="Q2314" s="7"/>
      <c r="R2314" s="7"/>
      <c r="S2314" s="7"/>
    </row>
    <row r="2315" spans="1:19" x14ac:dyDescent="0.2">
      <c r="A2315" s="11"/>
      <c r="B2315" s="10"/>
      <c r="C2315" s="7"/>
      <c r="D2315" s="7"/>
      <c r="E2315" s="7"/>
      <c r="F2315" s="7"/>
      <c r="G2315" s="7"/>
      <c r="H2315" s="7"/>
      <c r="I2315" s="9"/>
      <c r="J2315" s="9"/>
      <c r="K2315" s="7"/>
      <c r="L2315" s="7"/>
      <c r="M2315" s="7"/>
      <c r="N2315" s="7"/>
      <c r="O2315" s="7"/>
      <c r="P2315" s="7"/>
      <c r="Q2315" s="7"/>
      <c r="R2315" s="7"/>
      <c r="S2315" s="7"/>
    </row>
    <row r="2316" spans="1:19" x14ac:dyDescent="0.2">
      <c r="A2316" s="11"/>
      <c r="B2316" s="10"/>
      <c r="C2316" s="7"/>
      <c r="D2316" s="7"/>
      <c r="E2316" s="7"/>
      <c r="F2316" s="7"/>
      <c r="G2316" s="7"/>
      <c r="H2316" s="7"/>
      <c r="I2316" s="9"/>
      <c r="J2316" s="9"/>
      <c r="K2316" s="7"/>
      <c r="L2316" s="7"/>
      <c r="M2316" s="7"/>
      <c r="N2316" s="7"/>
      <c r="O2316" s="7"/>
      <c r="P2316" s="7"/>
      <c r="Q2316" s="7"/>
      <c r="R2316" s="7"/>
      <c r="S2316" s="7"/>
    </row>
    <row r="2317" spans="1:19" x14ac:dyDescent="0.2">
      <c r="A2317" s="11"/>
      <c r="B2317" s="10"/>
      <c r="C2317" s="7"/>
      <c r="D2317" s="7"/>
      <c r="E2317" s="7"/>
      <c r="F2317" s="7"/>
      <c r="G2317" s="7"/>
      <c r="H2317" s="7"/>
      <c r="I2317" s="9"/>
      <c r="J2317" s="9"/>
      <c r="K2317" s="7"/>
      <c r="L2317" s="7"/>
      <c r="M2317" s="7"/>
      <c r="N2317" s="7"/>
      <c r="O2317" s="7"/>
      <c r="P2317" s="7"/>
      <c r="Q2317" s="7"/>
      <c r="R2317" s="7"/>
      <c r="S2317" s="7"/>
    </row>
    <row r="2318" spans="1:19" x14ac:dyDescent="0.2">
      <c r="A2318" s="11"/>
      <c r="B2318" s="10"/>
      <c r="C2318" s="7"/>
      <c r="D2318" s="7"/>
      <c r="E2318" s="7"/>
      <c r="F2318" s="7"/>
      <c r="G2318" s="7"/>
      <c r="H2318" s="7"/>
      <c r="I2318" s="9"/>
      <c r="J2318" s="9"/>
      <c r="K2318" s="7"/>
      <c r="L2318" s="7"/>
      <c r="M2318" s="7"/>
      <c r="N2318" s="7"/>
      <c r="O2318" s="7"/>
      <c r="P2318" s="7"/>
      <c r="Q2318" s="7"/>
      <c r="R2318" s="7"/>
      <c r="S2318" s="7"/>
    </row>
    <row r="2319" spans="1:19" x14ac:dyDescent="0.2">
      <c r="A2319" s="11"/>
      <c r="B2319" s="10"/>
      <c r="C2319" s="7"/>
      <c r="D2319" s="7"/>
      <c r="E2319" s="7"/>
      <c r="F2319" s="7"/>
      <c r="G2319" s="7"/>
      <c r="H2319" s="7"/>
      <c r="I2319" s="9"/>
      <c r="J2319" s="9"/>
      <c r="K2319" s="7"/>
      <c r="L2319" s="7"/>
      <c r="M2319" s="7"/>
      <c r="N2319" s="7"/>
      <c r="O2319" s="7"/>
      <c r="P2319" s="7"/>
      <c r="Q2319" s="7"/>
      <c r="R2319" s="7"/>
      <c r="S2319" s="7"/>
    </row>
    <row r="2320" spans="1:19" x14ac:dyDescent="0.2">
      <c r="A2320" s="11"/>
      <c r="B2320" s="10"/>
      <c r="C2320" s="7"/>
      <c r="D2320" s="7"/>
      <c r="E2320" s="7"/>
      <c r="F2320" s="7"/>
      <c r="G2320" s="7"/>
      <c r="H2320" s="7"/>
      <c r="I2320" s="9"/>
      <c r="J2320" s="9"/>
      <c r="K2320" s="7"/>
      <c r="L2320" s="7"/>
      <c r="M2320" s="7"/>
      <c r="N2320" s="7"/>
      <c r="O2320" s="7"/>
      <c r="P2320" s="7"/>
      <c r="Q2320" s="7"/>
      <c r="R2320" s="7"/>
      <c r="S2320" s="7"/>
    </row>
    <row r="2321" spans="1:19" x14ac:dyDescent="0.2">
      <c r="A2321" s="11"/>
      <c r="B2321" s="10"/>
      <c r="C2321" s="7"/>
      <c r="D2321" s="7"/>
      <c r="E2321" s="7"/>
      <c r="F2321" s="7"/>
      <c r="G2321" s="7"/>
      <c r="H2321" s="7"/>
      <c r="I2321" s="9"/>
      <c r="J2321" s="9"/>
      <c r="K2321" s="7"/>
      <c r="L2321" s="7"/>
      <c r="M2321" s="7"/>
      <c r="N2321" s="7"/>
      <c r="O2321" s="7"/>
      <c r="P2321" s="7"/>
      <c r="Q2321" s="7"/>
      <c r="R2321" s="7"/>
      <c r="S2321" s="7"/>
    </row>
    <row r="2322" spans="1:19" x14ac:dyDescent="0.2">
      <c r="A2322" s="11"/>
      <c r="B2322" s="10"/>
      <c r="C2322" s="7"/>
      <c r="D2322" s="7"/>
      <c r="E2322" s="7"/>
      <c r="F2322" s="7"/>
      <c r="G2322" s="7"/>
      <c r="H2322" s="7"/>
      <c r="I2322" s="9"/>
      <c r="J2322" s="9"/>
      <c r="K2322" s="7"/>
      <c r="L2322" s="7"/>
      <c r="M2322" s="7"/>
      <c r="N2322" s="7"/>
      <c r="O2322" s="7"/>
      <c r="P2322" s="7"/>
      <c r="Q2322" s="7"/>
      <c r="R2322" s="7"/>
      <c r="S2322" s="7"/>
    </row>
    <row r="2323" spans="1:19" x14ac:dyDescent="0.2">
      <c r="A2323" s="11"/>
      <c r="B2323" s="10"/>
      <c r="C2323" s="7"/>
      <c r="D2323" s="7"/>
      <c r="E2323" s="7"/>
      <c r="F2323" s="7"/>
      <c r="G2323" s="7"/>
      <c r="H2323" s="7"/>
      <c r="I2323" s="9"/>
      <c r="J2323" s="9"/>
      <c r="K2323" s="7"/>
      <c r="L2323" s="7"/>
      <c r="M2323" s="7"/>
      <c r="N2323" s="7"/>
      <c r="O2323" s="7"/>
      <c r="P2323" s="7"/>
      <c r="Q2323" s="7"/>
      <c r="R2323" s="7"/>
      <c r="S2323" s="7"/>
    </row>
    <row r="2324" spans="1:19" x14ac:dyDescent="0.2">
      <c r="A2324" s="11"/>
      <c r="B2324" s="10"/>
      <c r="C2324" s="7"/>
      <c r="D2324" s="7"/>
      <c r="E2324" s="7"/>
      <c r="F2324" s="7"/>
      <c r="G2324" s="7"/>
      <c r="H2324" s="7"/>
      <c r="I2324" s="9"/>
      <c r="J2324" s="9"/>
      <c r="K2324" s="7"/>
      <c r="L2324" s="7"/>
      <c r="M2324" s="7"/>
      <c r="N2324" s="7"/>
      <c r="O2324" s="7"/>
      <c r="P2324" s="7"/>
      <c r="Q2324" s="7"/>
      <c r="R2324" s="7"/>
      <c r="S2324" s="7"/>
    </row>
    <row r="2325" spans="1:19" x14ac:dyDescent="0.2">
      <c r="A2325" s="11"/>
      <c r="B2325" s="10"/>
      <c r="C2325" s="7"/>
      <c r="D2325" s="7"/>
      <c r="E2325" s="7"/>
      <c r="F2325" s="7"/>
      <c r="G2325" s="7"/>
      <c r="H2325" s="7"/>
      <c r="I2325" s="9"/>
      <c r="J2325" s="9"/>
      <c r="K2325" s="7"/>
      <c r="L2325" s="7"/>
      <c r="M2325" s="7"/>
      <c r="N2325" s="7"/>
      <c r="O2325" s="7"/>
      <c r="P2325" s="7"/>
      <c r="Q2325" s="7"/>
      <c r="R2325" s="7"/>
      <c r="S2325" s="7"/>
    </row>
    <row r="2326" spans="1:19" x14ac:dyDescent="0.2">
      <c r="A2326" s="11"/>
      <c r="B2326" s="10"/>
      <c r="C2326" s="7"/>
      <c r="D2326" s="7"/>
      <c r="E2326" s="7"/>
      <c r="F2326" s="7"/>
      <c r="G2326" s="7"/>
      <c r="H2326" s="7"/>
      <c r="I2326" s="9"/>
      <c r="J2326" s="9"/>
      <c r="K2326" s="7"/>
      <c r="L2326" s="7"/>
      <c r="M2326" s="7"/>
      <c r="N2326" s="7"/>
      <c r="O2326" s="7"/>
      <c r="P2326" s="7"/>
      <c r="Q2326" s="7"/>
      <c r="R2326" s="7"/>
      <c r="S2326" s="7"/>
    </row>
    <row r="2327" spans="1:19" x14ac:dyDescent="0.2">
      <c r="A2327" s="11"/>
      <c r="B2327" s="10"/>
      <c r="C2327" s="7"/>
      <c r="D2327" s="7"/>
      <c r="E2327" s="7"/>
      <c r="F2327" s="7"/>
      <c r="G2327" s="7"/>
      <c r="H2327" s="7"/>
      <c r="I2327" s="9"/>
      <c r="J2327" s="9"/>
      <c r="K2327" s="7"/>
      <c r="L2327" s="7"/>
      <c r="M2327" s="7"/>
      <c r="N2327" s="7"/>
      <c r="O2327" s="7"/>
      <c r="P2327" s="7"/>
      <c r="Q2327" s="7"/>
      <c r="R2327" s="7"/>
      <c r="S2327" s="7"/>
    </row>
    <row r="2328" spans="1:19" x14ac:dyDescent="0.2">
      <c r="A2328" s="11"/>
      <c r="B2328" s="10"/>
      <c r="C2328" s="7"/>
      <c r="D2328" s="7"/>
      <c r="E2328" s="7"/>
      <c r="F2328" s="7"/>
      <c r="G2328" s="7"/>
      <c r="H2328" s="7"/>
      <c r="I2328" s="9"/>
      <c r="J2328" s="9"/>
      <c r="K2328" s="7"/>
      <c r="L2328" s="7"/>
      <c r="M2328" s="7"/>
      <c r="N2328" s="7"/>
      <c r="O2328" s="7"/>
      <c r="P2328" s="7"/>
      <c r="Q2328" s="7"/>
      <c r="R2328" s="7"/>
      <c r="S2328" s="7"/>
    </row>
    <row r="2329" spans="1:19" x14ac:dyDescent="0.2">
      <c r="A2329" s="11"/>
      <c r="B2329" s="10"/>
      <c r="C2329" s="7"/>
      <c r="D2329" s="7"/>
      <c r="E2329" s="7"/>
      <c r="F2329" s="7"/>
      <c r="G2329" s="7"/>
      <c r="H2329" s="7"/>
      <c r="I2329" s="9"/>
      <c r="J2329" s="9"/>
      <c r="K2329" s="7"/>
      <c r="L2329" s="7"/>
      <c r="M2329" s="7"/>
      <c r="N2329" s="7"/>
      <c r="O2329" s="7"/>
      <c r="P2329" s="7"/>
      <c r="Q2329" s="7"/>
      <c r="R2329" s="7"/>
      <c r="S2329" s="7"/>
    </row>
    <row r="2330" spans="1:19" x14ac:dyDescent="0.2">
      <c r="A2330" s="11"/>
      <c r="B2330" s="10"/>
      <c r="C2330" s="7"/>
      <c r="D2330" s="7"/>
      <c r="E2330" s="7"/>
      <c r="F2330" s="7"/>
      <c r="G2330" s="7"/>
      <c r="H2330" s="7"/>
      <c r="I2330" s="9"/>
      <c r="J2330" s="9"/>
      <c r="K2330" s="7"/>
      <c r="L2330" s="7"/>
      <c r="M2330" s="7"/>
      <c r="N2330" s="7"/>
      <c r="O2330" s="7"/>
      <c r="P2330" s="7"/>
      <c r="Q2330" s="7"/>
      <c r="R2330" s="7"/>
      <c r="S2330" s="7"/>
    </row>
    <row r="2331" spans="1:19" x14ac:dyDescent="0.2">
      <c r="A2331" s="11"/>
      <c r="B2331" s="10"/>
      <c r="C2331" s="7"/>
      <c r="D2331" s="7"/>
      <c r="E2331" s="7"/>
      <c r="F2331" s="7"/>
      <c r="G2331" s="7"/>
      <c r="H2331" s="7"/>
      <c r="I2331" s="9"/>
      <c r="J2331" s="9"/>
      <c r="K2331" s="7"/>
      <c r="L2331" s="7"/>
      <c r="M2331" s="7"/>
      <c r="N2331" s="7"/>
      <c r="O2331" s="7"/>
      <c r="P2331" s="7"/>
      <c r="Q2331" s="7"/>
      <c r="R2331" s="7"/>
      <c r="S2331" s="7"/>
    </row>
    <row r="2332" spans="1:19" x14ac:dyDescent="0.2">
      <c r="A2332" s="11"/>
      <c r="B2332" s="10"/>
      <c r="C2332" s="7"/>
      <c r="D2332" s="7"/>
      <c r="E2332" s="7"/>
      <c r="F2332" s="7"/>
      <c r="G2332" s="7"/>
      <c r="H2332" s="7"/>
      <c r="I2332" s="9"/>
      <c r="J2332" s="9"/>
      <c r="K2332" s="7"/>
      <c r="L2332" s="7"/>
      <c r="M2332" s="7"/>
      <c r="N2332" s="7"/>
      <c r="O2332" s="7"/>
      <c r="P2332" s="7"/>
      <c r="Q2332" s="7"/>
      <c r="R2332" s="7"/>
      <c r="S2332" s="7"/>
    </row>
    <row r="2333" spans="1:19" x14ac:dyDescent="0.2">
      <c r="A2333" s="11"/>
      <c r="B2333" s="10"/>
      <c r="C2333" s="7"/>
      <c r="D2333" s="7"/>
      <c r="E2333" s="7"/>
      <c r="F2333" s="7"/>
      <c r="G2333" s="7"/>
      <c r="H2333" s="7"/>
      <c r="I2333" s="9"/>
      <c r="J2333" s="9"/>
      <c r="K2333" s="7"/>
      <c r="L2333" s="7"/>
      <c r="M2333" s="7"/>
      <c r="N2333" s="7"/>
      <c r="O2333" s="7"/>
      <c r="P2333" s="7"/>
      <c r="Q2333" s="7"/>
      <c r="R2333" s="7"/>
      <c r="S2333" s="7"/>
    </row>
    <row r="2334" spans="1:19" x14ac:dyDescent="0.2">
      <c r="A2334" s="11"/>
      <c r="B2334" s="10"/>
      <c r="C2334" s="7"/>
      <c r="D2334" s="7"/>
      <c r="E2334" s="7"/>
      <c r="F2334" s="7"/>
      <c r="G2334" s="7"/>
      <c r="H2334" s="7"/>
      <c r="I2334" s="9"/>
      <c r="J2334" s="9"/>
      <c r="K2334" s="7"/>
      <c r="L2334" s="7"/>
      <c r="M2334" s="7"/>
      <c r="N2334" s="7"/>
      <c r="O2334" s="7"/>
      <c r="P2334" s="7"/>
      <c r="Q2334" s="7"/>
      <c r="R2334" s="7"/>
      <c r="S2334" s="7"/>
    </row>
    <row r="2335" spans="1:19" x14ac:dyDescent="0.2">
      <c r="A2335" s="11"/>
      <c r="B2335" s="10"/>
      <c r="C2335" s="7"/>
      <c r="D2335" s="7"/>
      <c r="E2335" s="7"/>
      <c r="F2335" s="7"/>
      <c r="G2335" s="7"/>
      <c r="H2335" s="7"/>
      <c r="I2335" s="9"/>
      <c r="J2335" s="9"/>
      <c r="K2335" s="7"/>
      <c r="L2335" s="7"/>
      <c r="M2335" s="7"/>
      <c r="N2335" s="7"/>
      <c r="O2335" s="7"/>
      <c r="P2335" s="7"/>
      <c r="Q2335" s="7"/>
      <c r="R2335" s="7"/>
      <c r="S2335" s="7"/>
    </row>
    <row r="2336" spans="1:19" x14ac:dyDescent="0.2">
      <c r="A2336" s="11"/>
      <c r="B2336" s="10"/>
      <c r="C2336" s="7"/>
      <c r="D2336" s="7"/>
      <c r="E2336" s="7"/>
      <c r="F2336" s="7"/>
      <c r="G2336" s="7"/>
      <c r="H2336" s="7"/>
      <c r="I2336" s="9"/>
      <c r="J2336" s="9"/>
      <c r="K2336" s="7"/>
      <c r="L2336" s="7"/>
      <c r="M2336" s="7"/>
      <c r="N2336" s="7"/>
      <c r="O2336" s="7"/>
      <c r="P2336" s="7"/>
      <c r="Q2336" s="7"/>
      <c r="R2336" s="7"/>
      <c r="S2336" s="7"/>
    </row>
    <row r="2337" spans="1:19" x14ac:dyDescent="0.2">
      <c r="A2337" s="11"/>
      <c r="B2337" s="10"/>
      <c r="C2337" s="7"/>
      <c r="D2337" s="7"/>
      <c r="E2337" s="7"/>
      <c r="F2337" s="7"/>
      <c r="G2337" s="7"/>
      <c r="H2337" s="7"/>
      <c r="I2337" s="9"/>
      <c r="J2337" s="9"/>
      <c r="K2337" s="7"/>
      <c r="L2337" s="7"/>
      <c r="M2337" s="7"/>
      <c r="N2337" s="7"/>
      <c r="O2337" s="7"/>
      <c r="P2337" s="7"/>
      <c r="Q2337" s="7"/>
      <c r="R2337" s="7"/>
      <c r="S2337" s="7"/>
    </row>
    <row r="2338" spans="1:19" x14ac:dyDescent="0.2">
      <c r="A2338" s="11"/>
      <c r="B2338" s="10"/>
      <c r="C2338" s="7"/>
      <c r="D2338" s="7"/>
      <c r="E2338" s="7"/>
      <c r="F2338" s="7"/>
      <c r="G2338" s="7"/>
      <c r="H2338" s="7"/>
      <c r="I2338" s="9"/>
      <c r="J2338" s="9"/>
      <c r="K2338" s="7"/>
      <c r="L2338" s="7"/>
      <c r="M2338" s="7"/>
      <c r="N2338" s="7"/>
      <c r="O2338" s="7"/>
      <c r="P2338" s="7"/>
      <c r="Q2338" s="7"/>
      <c r="R2338" s="7"/>
      <c r="S2338" s="7"/>
    </row>
    <row r="2339" spans="1:19" x14ac:dyDescent="0.2">
      <c r="A2339" s="11"/>
      <c r="B2339" s="10"/>
      <c r="C2339" s="7"/>
      <c r="D2339" s="7"/>
      <c r="E2339" s="7"/>
      <c r="F2339" s="7"/>
      <c r="G2339" s="7"/>
      <c r="H2339" s="7"/>
      <c r="I2339" s="9"/>
      <c r="J2339" s="9"/>
      <c r="K2339" s="7"/>
      <c r="L2339" s="7"/>
      <c r="M2339" s="7"/>
      <c r="N2339" s="7"/>
      <c r="O2339" s="7"/>
      <c r="P2339" s="7"/>
      <c r="Q2339" s="7"/>
      <c r="R2339" s="7"/>
      <c r="S2339" s="7"/>
    </row>
    <row r="2340" spans="1:19" x14ac:dyDescent="0.2">
      <c r="A2340" s="11"/>
      <c r="B2340" s="10"/>
      <c r="C2340" s="7"/>
      <c r="D2340" s="7"/>
      <c r="E2340" s="7"/>
      <c r="F2340" s="7"/>
      <c r="G2340" s="7"/>
      <c r="H2340" s="7"/>
      <c r="I2340" s="9"/>
      <c r="J2340" s="9"/>
      <c r="K2340" s="7"/>
      <c r="L2340" s="7"/>
      <c r="M2340" s="7"/>
      <c r="N2340" s="7"/>
      <c r="O2340" s="7"/>
      <c r="P2340" s="7"/>
      <c r="Q2340" s="7"/>
      <c r="R2340" s="7"/>
      <c r="S2340" s="7"/>
    </row>
    <row r="2341" spans="1:19" x14ac:dyDescent="0.2">
      <c r="A2341" s="11"/>
      <c r="B2341" s="10"/>
      <c r="C2341" s="7"/>
      <c r="D2341" s="7"/>
      <c r="E2341" s="7"/>
      <c r="F2341" s="7"/>
      <c r="G2341" s="7"/>
      <c r="H2341" s="7"/>
      <c r="I2341" s="9"/>
      <c r="J2341" s="9"/>
      <c r="K2341" s="7"/>
      <c r="L2341" s="7"/>
      <c r="M2341" s="7"/>
      <c r="N2341" s="7"/>
      <c r="O2341" s="7"/>
      <c r="P2341" s="7"/>
      <c r="Q2341" s="7"/>
      <c r="R2341" s="7"/>
      <c r="S2341" s="7"/>
    </row>
    <row r="2342" spans="1:19" x14ac:dyDescent="0.2">
      <c r="A2342" s="11"/>
      <c r="B2342" s="10"/>
      <c r="C2342" s="7"/>
      <c r="D2342" s="7"/>
      <c r="E2342" s="7"/>
      <c r="F2342" s="7"/>
      <c r="G2342" s="7"/>
      <c r="H2342" s="7"/>
      <c r="I2342" s="9"/>
      <c r="J2342" s="9"/>
      <c r="K2342" s="7"/>
      <c r="L2342" s="7"/>
      <c r="M2342" s="7"/>
      <c r="N2342" s="7"/>
      <c r="O2342" s="7"/>
      <c r="P2342" s="7"/>
      <c r="Q2342" s="7"/>
      <c r="R2342" s="7"/>
      <c r="S2342" s="7"/>
    </row>
    <row r="2343" spans="1:19" x14ac:dyDescent="0.2">
      <c r="A2343" s="11"/>
      <c r="B2343" s="10"/>
      <c r="C2343" s="7"/>
      <c r="D2343" s="7"/>
      <c r="E2343" s="7"/>
      <c r="F2343" s="7"/>
      <c r="G2343" s="7"/>
      <c r="H2343" s="7"/>
      <c r="I2343" s="9"/>
      <c r="J2343" s="9"/>
      <c r="K2343" s="7"/>
      <c r="L2343" s="7"/>
      <c r="M2343" s="7"/>
      <c r="N2343" s="7"/>
      <c r="O2343" s="7"/>
      <c r="P2343" s="7"/>
      <c r="Q2343" s="7"/>
      <c r="R2343" s="7"/>
      <c r="S2343" s="7"/>
    </row>
    <row r="2344" spans="1:19" x14ac:dyDescent="0.2">
      <c r="A2344" s="11"/>
      <c r="B2344" s="10"/>
      <c r="C2344" s="7"/>
      <c r="D2344" s="7"/>
      <c r="E2344" s="7"/>
      <c r="F2344" s="7"/>
      <c r="G2344" s="7"/>
      <c r="H2344" s="7"/>
      <c r="I2344" s="9"/>
      <c r="J2344" s="9"/>
      <c r="K2344" s="7"/>
      <c r="L2344" s="7"/>
      <c r="M2344" s="7"/>
      <c r="N2344" s="7"/>
      <c r="O2344" s="7"/>
      <c r="P2344" s="7"/>
      <c r="Q2344" s="7"/>
      <c r="R2344" s="7"/>
      <c r="S2344" s="7"/>
    </row>
    <row r="2345" spans="1:19" x14ac:dyDescent="0.2">
      <c r="A2345" s="11"/>
      <c r="B2345" s="10"/>
      <c r="C2345" s="7"/>
      <c r="D2345" s="7"/>
      <c r="E2345" s="7"/>
      <c r="F2345" s="7"/>
      <c r="G2345" s="7"/>
      <c r="H2345" s="7"/>
      <c r="I2345" s="9"/>
      <c r="J2345" s="9"/>
      <c r="K2345" s="7"/>
      <c r="L2345" s="7"/>
      <c r="M2345" s="7"/>
      <c r="N2345" s="7"/>
      <c r="O2345" s="7"/>
      <c r="P2345" s="7"/>
      <c r="Q2345" s="7"/>
      <c r="R2345" s="7"/>
      <c r="S2345" s="7"/>
    </row>
    <row r="2346" spans="1:19" x14ac:dyDescent="0.2">
      <c r="A2346" s="11"/>
      <c r="B2346" s="10"/>
      <c r="C2346" s="7"/>
      <c r="D2346" s="7"/>
      <c r="E2346" s="7"/>
      <c r="F2346" s="7"/>
      <c r="G2346" s="7"/>
      <c r="H2346" s="7"/>
      <c r="I2346" s="9"/>
      <c r="J2346" s="9"/>
      <c r="K2346" s="7"/>
      <c r="L2346" s="7"/>
      <c r="M2346" s="7"/>
      <c r="N2346" s="7"/>
      <c r="O2346" s="7"/>
      <c r="P2346" s="7"/>
      <c r="Q2346" s="7"/>
      <c r="R2346" s="7"/>
      <c r="S2346" s="7"/>
    </row>
    <row r="2347" spans="1:19" x14ac:dyDescent="0.2">
      <c r="A2347" s="11"/>
      <c r="B2347" s="10"/>
      <c r="C2347" s="7"/>
      <c r="D2347" s="7"/>
      <c r="E2347" s="7"/>
      <c r="F2347" s="7"/>
      <c r="G2347" s="7"/>
      <c r="H2347" s="7"/>
      <c r="I2347" s="9"/>
      <c r="J2347" s="9"/>
      <c r="K2347" s="7"/>
      <c r="L2347" s="7"/>
      <c r="M2347" s="7"/>
      <c r="N2347" s="7"/>
      <c r="O2347" s="7"/>
      <c r="P2347" s="7"/>
      <c r="Q2347" s="7"/>
      <c r="R2347" s="7"/>
      <c r="S2347" s="7"/>
    </row>
    <row r="2348" spans="1:19" x14ac:dyDescent="0.2">
      <c r="A2348" s="11"/>
      <c r="B2348" s="10"/>
      <c r="C2348" s="7"/>
      <c r="D2348" s="7"/>
      <c r="E2348" s="7"/>
      <c r="F2348" s="7"/>
      <c r="G2348" s="7"/>
      <c r="H2348" s="7"/>
      <c r="I2348" s="9"/>
      <c r="J2348" s="9"/>
      <c r="K2348" s="7"/>
      <c r="L2348" s="7"/>
      <c r="M2348" s="7"/>
      <c r="N2348" s="7"/>
      <c r="O2348" s="7"/>
      <c r="P2348" s="7"/>
      <c r="Q2348" s="7"/>
      <c r="R2348" s="7"/>
      <c r="S2348" s="7"/>
    </row>
    <row r="2349" spans="1:19" x14ac:dyDescent="0.2">
      <c r="A2349" s="11"/>
      <c r="B2349" s="10"/>
      <c r="C2349" s="7"/>
      <c r="D2349" s="7"/>
      <c r="E2349" s="7"/>
      <c r="F2349" s="7"/>
      <c r="G2349" s="7"/>
      <c r="H2349" s="7"/>
      <c r="I2349" s="9"/>
      <c r="J2349" s="9"/>
      <c r="K2349" s="7"/>
      <c r="L2349" s="7"/>
      <c r="M2349" s="7"/>
      <c r="N2349" s="7"/>
      <c r="O2349" s="7"/>
      <c r="P2349" s="7"/>
      <c r="Q2349" s="7"/>
      <c r="R2349" s="7"/>
      <c r="S2349" s="7"/>
    </row>
    <row r="2350" spans="1:19" x14ac:dyDescent="0.2">
      <c r="A2350" s="11"/>
      <c r="B2350" s="10"/>
      <c r="C2350" s="7"/>
      <c r="D2350" s="7"/>
      <c r="E2350" s="7"/>
      <c r="F2350" s="7"/>
      <c r="G2350" s="7"/>
      <c r="H2350" s="7"/>
      <c r="I2350" s="9"/>
      <c r="J2350" s="9"/>
      <c r="K2350" s="7"/>
      <c r="L2350" s="7"/>
      <c r="M2350" s="7"/>
      <c r="N2350" s="7"/>
      <c r="O2350" s="7"/>
      <c r="P2350" s="7"/>
      <c r="Q2350" s="7"/>
      <c r="R2350" s="7"/>
      <c r="S2350" s="7"/>
    </row>
    <row r="2351" spans="1:19" x14ac:dyDescent="0.2">
      <c r="A2351" s="11"/>
      <c r="B2351" s="10"/>
      <c r="C2351" s="7"/>
      <c r="D2351" s="7"/>
      <c r="E2351" s="7"/>
      <c r="F2351" s="7"/>
      <c r="G2351" s="7"/>
      <c r="H2351" s="7"/>
      <c r="I2351" s="9"/>
      <c r="J2351" s="9"/>
      <c r="K2351" s="7"/>
      <c r="L2351" s="7"/>
      <c r="M2351" s="7"/>
      <c r="N2351" s="7"/>
      <c r="O2351" s="7"/>
      <c r="P2351" s="7"/>
      <c r="Q2351" s="7"/>
      <c r="R2351" s="7"/>
      <c r="S2351" s="7"/>
    </row>
    <row r="2352" spans="1:19" x14ac:dyDescent="0.2">
      <c r="A2352" s="11"/>
      <c r="B2352" s="10"/>
      <c r="C2352" s="7"/>
      <c r="D2352" s="7"/>
      <c r="E2352" s="7"/>
      <c r="F2352" s="7"/>
      <c r="G2352" s="7"/>
      <c r="H2352" s="7"/>
      <c r="I2352" s="9"/>
      <c r="J2352" s="9"/>
      <c r="K2352" s="7"/>
      <c r="L2352" s="7"/>
      <c r="M2352" s="7"/>
      <c r="N2352" s="7"/>
      <c r="O2352" s="7"/>
      <c r="P2352" s="7"/>
      <c r="Q2352" s="7"/>
      <c r="R2352" s="7"/>
      <c r="S2352" s="7"/>
    </row>
    <row r="2353" spans="1:19" x14ac:dyDescent="0.2">
      <c r="A2353" s="11"/>
      <c r="B2353" s="10"/>
      <c r="C2353" s="7"/>
      <c r="D2353" s="7"/>
      <c r="E2353" s="7"/>
      <c r="F2353" s="7"/>
      <c r="G2353" s="7"/>
      <c r="H2353" s="7"/>
      <c r="I2353" s="9"/>
      <c r="J2353" s="9"/>
      <c r="K2353" s="7"/>
      <c r="L2353" s="7"/>
      <c r="M2353" s="7"/>
      <c r="N2353" s="7"/>
      <c r="O2353" s="7"/>
      <c r="P2353" s="7"/>
      <c r="Q2353" s="7"/>
      <c r="R2353" s="7"/>
      <c r="S2353" s="7"/>
    </row>
    <row r="2354" spans="1:19" x14ac:dyDescent="0.2">
      <c r="A2354" s="11"/>
      <c r="B2354" s="10"/>
      <c r="C2354" s="7"/>
      <c r="D2354" s="7"/>
      <c r="E2354" s="7"/>
      <c r="F2354" s="7"/>
      <c r="G2354" s="7"/>
      <c r="H2354" s="7"/>
      <c r="I2354" s="9"/>
      <c r="J2354" s="9"/>
      <c r="K2354" s="7"/>
      <c r="L2354" s="7"/>
      <c r="M2354" s="7"/>
      <c r="N2354" s="7"/>
      <c r="O2354" s="7"/>
      <c r="P2354" s="7"/>
      <c r="Q2354" s="7"/>
      <c r="R2354" s="7"/>
      <c r="S2354" s="7"/>
    </row>
    <row r="2355" spans="1:19" x14ac:dyDescent="0.2">
      <c r="A2355" s="11"/>
      <c r="B2355" s="10"/>
      <c r="C2355" s="7"/>
      <c r="D2355" s="7"/>
      <c r="E2355" s="7"/>
      <c r="F2355" s="7"/>
      <c r="G2355" s="7"/>
      <c r="H2355" s="7"/>
      <c r="I2355" s="9"/>
      <c r="J2355" s="9"/>
      <c r="K2355" s="7"/>
      <c r="L2355" s="7"/>
      <c r="M2355" s="7"/>
      <c r="N2355" s="7"/>
      <c r="O2355" s="7"/>
      <c r="P2355" s="7"/>
      <c r="Q2355" s="7"/>
      <c r="R2355" s="7"/>
      <c r="S2355" s="7"/>
    </row>
    <row r="2356" spans="1:19" x14ac:dyDescent="0.2">
      <c r="A2356" s="11"/>
      <c r="B2356" s="10"/>
      <c r="C2356" s="7"/>
      <c r="D2356" s="7"/>
      <c r="E2356" s="7"/>
      <c r="F2356" s="7"/>
      <c r="G2356" s="7"/>
      <c r="H2356" s="7"/>
      <c r="I2356" s="9"/>
      <c r="J2356" s="9"/>
      <c r="K2356" s="7"/>
      <c r="L2356" s="7"/>
      <c r="M2356" s="7"/>
      <c r="N2356" s="7"/>
      <c r="O2356" s="7"/>
      <c r="P2356" s="7"/>
      <c r="Q2356" s="7"/>
      <c r="R2356" s="7"/>
      <c r="S2356" s="7"/>
    </row>
    <row r="2357" spans="1:19" x14ac:dyDescent="0.2">
      <c r="A2357" s="11"/>
      <c r="B2357" s="10"/>
      <c r="C2357" s="7"/>
      <c r="D2357" s="7"/>
      <c r="E2357" s="7"/>
      <c r="F2357" s="7"/>
      <c r="G2357" s="7"/>
      <c r="H2357" s="7"/>
      <c r="I2357" s="9"/>
      <c r="J2357" s="9"/>
      <c r="K2357" s="7"/>
      <c r="L2357" s="7"/>
      <c r="M2357" s="7"/>
      <c r="N2357" s="7"/>
      <c r="O2357" s="7"/>
      <c r="P2357" s="7"/>
      <c r="Q2357" s="7"/>
      <c r="R2357" s="7"/>
      <c r="S2357" s="7"/>
    </row>
    <row r="2358" spans="1:19" x14ac:dyDescent="0.2">
      <c r="A2358" s="11"/>
      <c r="B2358" s="10"/>
      <c r="C2358" s="7"/>
      <c r="D2358" s="7"/>
      <c r="E2358" s="7"/>
      <c r="F2358" s="7"/>
      <c r="G2358" s="7"/>
      <c r="H2358" s="7"/>
      <c r="I2358" s="9"/>
      <c r="J2358" s="9"/>
      <c r="K2358" s="7"/>
      <c r="L2358" s="7"/>
      <c r="M2358" s="7"/>
      <c r="N2358" s="7"/>
      <c r="O2358" s="7"/>
      <c r="P2358" s="7"/>
      <c r="Q2358" s="7"/>
      <c r="R2358" s="7"/>
      <c r="S2358" s="7"/>
    </row>
    <row r="2359" spans="1:19" x14ac:dyDescent="0.2">
      <c r="A2359" s="11"/>
      <c r="B2359" s="10"/>
      <c r="C2359" s="7"/>
      <c r="D2359" s="7"/>
      <c r="E2359" s="7"/>
      <c r="F2359" s="7"/>
      <c r="G2359" s="7"/>
      <c r="H2359" s="7"/>
      <c r="I2359" s="9"/>
      <c r="J2359" s="9"/>
      <c r="K2359" s="7"/>
      <c r="L2359" s="7"/>
      <c r="M2359" s="7"/>
      <c r="N2359" s="7"/>
      <c r="O2359" s="7"/>
      <c r="P2359" s="7"/>
      <c r="Q2359" s="7"/>
      <c r="R2359" s="7"/>
      <c r="S2359" s="7"/>
    </row>
    <row r="2360" spans="1:19" x14ac:dyDescent="0.2">
      <c r="A2360" s="11"/>
      <c r="B2360" s="10"/>
      <c r="C2360" s="7"/>
      <c r="D2360" s="7"/>
      <c r="E2360" s="7"/>
      <c r="F2360" s="7"/>
      <c r="G2360" s="7"/>
      <c r="H2360" s="7"/>
      <c r="I2360" s="9"/>
      <c r="J2360" s="9"/>
      <c r="K2360" s="7"/>
      <c r="L2360" s="7"/>
      <c r="M2360" s="7"/>
      <c r="N2360" s="7"/>
      <c r="O2360" s="7"/>
      <c r="P2360" s="7"/>
      <c r="Q2360" s="7"/>
      <c r="R2360" s="7"/>
      <c r="S2360" s="7"/>
    </row>
    <row r="2361" spans="1:19" x14ac:dyDescent="0.2">
      <c r="A2361" s="11"/>
      <c r="B2361" s="10"/>
      <c r="C2361" s="7"/>
      <c r="D2361" s="7"/>
      <c r="E2361" s="7"/>
      <c r="F2361" s="7"/>
      <c r="G2361" s="7"/>
      <c r="H2361" s="7"/>
      <c r="I2361" s="9"/>
      <c r="J2361" s="9"/>
      <c r="K2361" s="7"/>
      <c r="L2361" s="7"/>
      <c r="M2361" s="7"/>
      <c r="N2361" s="7"/>
      <c r="O2361" s="7"/>
      <c r="P2361" s="7"/>
      <c r="Q2361" s="7"/>
      <c r="R2361" s="7"/>
      <c r="S2361" s="7"/>
    </row>
    <row r="2362" spans="1:19" x14ac:dyDescent="0.2">
      <c r="A2362" s="11"/>
      <c r="B2362" s="10"/>
      <c r="C2362" s="7"/>
      <c r="D2362" s="7"/>
      <c r="E2362" s="7"/>
      <c r="F2362" s="7"/>
      <c r="G2362" s="7"/>
      <c r="H2362" s="7"/>
      <c r="I2362" s="9"/>
      <c r="J2362" s="9"/>
      <c r="K2362" s="7"/>
      <c r="L2362" s="7"/>
      <c r="M2362" s="7"/>
      <c r="N2362" s="7"/>
      <c r="O2362" s="7"/>
      <c r="P2362" s="7"/>
      <c r="Q2362" s="7"/>
      <c r="R2362" s="7"/>
      <c r="S2362" s="7"/>
    </row>
    <row r="2363" spans="1:19" x14ac:dyDescent="0.2">
      <c r="A2363" s="11"/>
      <c r="B2363" s="10"/>
      <c r="C2363" s="7"/>
      <c r="D2363" s="7"/>
      <c r="E2363" s="7"/>
      <c r="F2363" s="7"/>
      <c r="G2363" s="7"/>
      <c r="H2363" s="7"/>
      <c r="I2363" s="9"/>
      <c r="J2363" s="9"/>
      <c r="K2363" s="7"/>
      <c r="L2363" s="7"/>
      <c r="M2363" s="7"/>
      <c r="N2363" s="7"/>
      <c r="O2363" s="7"/>
      <c r="P2363" s="7"/>
      <c r="Q2363" s="7"/>
      <c r="R2363" s="7"/>
      <c r="S2363" s="7"/>
    </row>
    <row r="2364" spans="1:19" x14ac:dyDescent="0.2">
      <c r="A2364" s="11"/>
      <c r="B2364" s="10"/>
      <c r="C2364" s="7"/>
      <c r="D2364" s="7"/>
      <c r="E2364" s="7"/>
      <c r="F2364" s="7"/>
      <c r="G2364" s="7"/>
      <c r="H2364" s="7"/>
      <c r="I2364" s="9"/>
      <c r="J2364" s="9"/>
      <c r="K2364" s="7"/>
      <c r="L2364" s="7"/>
      <c r="M2364" s="7"/>
      <c r="N2364" s="7"/>
      <c r="O2364" s="7"/>
      <c r="P2364" s="7"/>
      <c r="Q2364" s="7"/>
      <c r="R2364" s="7"/>
      <c r="S2364" s="7"/>
    </row>
    <row r="2365" spans="1:19" x14ac:dyDescent="0.2">
      <c r="A2365" s="11"/>
      <c r="B2365" s="10"/>
      <c r="C2365" s="7"/>
      <c r="D2365" s="7"/>
      <c r="E2365" s="7"/>
      <c r="F2365" s="7"/>
      <c r="G2365" s="7"/>
      <c r="H2365" s="7"/>
      <c r="I2365" s="9"/>
      <c r="J2365" s="9"/>
      <c r="K2365" s="7"/>
      <c r="L2365" s="7"/>
      <c r="M2365" s="7"/>
      <c r="N2365" s="7"/>
      <c r="O2365" s="7"/>
      <c r="P2365" s="7"/>
      <c r="Q2365" s="7"/>
      <c r="R2365" s="7"/>
      <c r="S2365" s="7"/>
    </row>
    <row r="2366" spans="1:19" x14ac:dyDescent="0.2">
      <c r="A2366" s="11"/>
      <c r="B2366" s="10"/>
      <c r="C2366" s="7"/>
      <c r="D2366" s="7"/>
      <c r="E2366" s="7"/>
      <c r="F2366" s="7"/>
      <c r="G2366" s="7"/>
      <c r="H2366" s="7"/>
      <c r="I2366" s="9"/>
      <c r="J2366" s="9"/>
      <c r="K2366" s="7"/>
      <c r="L2366" s="7"/>
      <c r="M2366" s="7"/>
      <c r="N2366" s="7"/>
      <c r="O2366" s="7"/>
      <c r="P2366" s="7"/>
      <c r="Q2366" s="7"/>
      <c r="R2366" s="7"/>
      <c r="S2366" s="7"/>
    </row>
    <row r="2367" spans="1:19" x14ac:dyDescent="0.2">
      <c r="A2367" s="11"/>
      <c r="B2367" s="10"/>
      <c r="C2367" s="7"/>
      <c r="D2367" s="7"/>
      <c r="E2367" s="7"/>
      <c r="F2367" s="7"/>
      <c r="G2367" s="7"/>
      <c r="H2367" s="7"/>
      <c r="I2367" s="9"/>
      <c r="J2367" s="9"/>
      <c r="K2367" s="7"/>
      <c r="L2367" s="7"/>
      <c r="M2367" s="7"/>
      <c r="N2367" s="7"/>
      <c r="O2367" s="7"/>
      <c r="P2367" s="7"/>
      <c r="Q2367" s="7"/>
      <c r="R2367" s="7"/>
      <c r="S2367" s="7"/>
    </row>
    <row r="2368" spans="1:19" x14ac:dyDescent="0.2">
      <c r="A2368" s="11"/>
      <c r="B2368" s="10"/>
      <c r="C2368" s="7"/>
      <c r="D2368" s="7"/>
      <c r="E2368" s="7"/>
      <c r="F2368" s="7"/>
      <c r="G2368" s="7"/>
      <c r="H2368" s="7"/>
      <c r="I2368" s="9"/>
      <c r="J2368" s="9"/>
      <c r="K2368" s="7"/>
      <c r="L2368" s="7"/>
      <c r="M2368" s="7"/>
      <c r="N2368" s="7"/>
      <c r="O2368" s="7"/>
      <c r="P2368" s="7"/>
      <c r="Q2368" s="7"/>
      <c r="R2368" s="7"/>
      <c r="S2368" s="7"/>
    </row>
    <row r="2369" spans="1:19" x14ac:dyDescent="0.2">
      <c r="A2369" s="11"/>
      <c r="B2369" s="10"/>
      <c r="C2369" s="7"/>
      <c r="D2369" s="7"/>
      <c r="E2369" s="7"/>
      <c r="F2369" s="7"/>
      <c r="G2369" s="7"/>
      <c r="H2369" s="7"/>
      <c r="I2369" s="9"/>
      <c r="J2369" s="9"/>
      <c r="K2369" s="7"/>
      <c r="L2369" s="7"/>
      <c r="M2369" s="7"/>
      <c r="N2369" s="7"/>
      <c r="O2369" s="7"/>
      <c r="P2369" s="7"/>
      <c r="Q2369" s="7"/>
      <c r="R2369" s="7"/>
      <c r="S2369" s="7"/>
    </row>
    <row r="2370" spans="1:19" x14ac:dyDescent="0.2">
      <c r="A2370" s="11"/>
      <c r="B2370" s="10"/>
      <c r="C2370" s="7"/>
      <c r="D2370" s="7"/>
      <c r="E2370" s="7"/>
      <c r="F2370" s="7"/>
      <c r="G2370" s="7"/>
      <c r="H2370" s="7"/>
      <c r="I2370" s="9"/>
      <c r="J2370" s="9"/>
      <c r="K2370" s="7"/>
      <c r="L2370" s="7"/>
      <c r="M2370" s="7"/>
      <c r="N2370" s="7"/>
      <c r="O2370" s="7"/>
      <c r="P2370" s="7"/>
      <c r="Q2370" s="7"/>
      <c r="R2370" s="7"/>
      <c r="S2370" s="7"/>
    </row>
    <row r="2371" spans="1:19" x14ac:dyDescent="0.2">
      <c r="A2371" s="11"/>
      <c r="B2371" s="10"/>
      <c r="C2371" s="7"/>
      <c r="D2371" s="7"/>
      <c r="E2371" s="7"/>
      <c r="F2371" s="7"/>
      <c r="G2371" s="7"/>
      <c r="H2371" s="7"/>
      <c r="I2371" s="9"/>
      <c r="J2371" s="9"/>
      <c r="K2371" s="7"/>
      <c r="L2371" s="7"/>
      <c r="M2371" s="7"/>
      <c r="N2371" s="7"/>
      <c r="O2371" s="7"/>
      <c r="P2371" s="7"/>
      <c r="Q2371" s="7"/>
      <c r="R2371" s="7"/>
      <c r="S2371" s="7"/>
    </row>
    <row r="2372" spans="1:19" x14ac:dyDescent="0.2">
      <c r="A2372" s="11"/>
      <c r="B2372" s="10"/>
      <c r="C2372" s="7"/>
      <c r="D2372" s="7"/>
      <c r="E2372" s="7"/>
      <c r="F2372" s="7"/>
      <c r="G2372" s="7"/>
      <c r="H2372" s="7"/>
      <c r="I2372" s="9"/>
      <c r="J2372" s="9"/>
      <c r="K2372" s="7"/>
      <c r="L2372" s="7"/>
      <c r="M2372" s="7"/>
      <c r="N2372" s="7"/>
      <c r="O2372" s="7"/>
      <c r="P2372" s="7"/>
      <c r="Q2372" s="7"/>
      <c r="R2372" s="7"/>
      <c r="S2372" s="7"/>
    </row>
    <row r="2373" spans="1:19" x14ac:dyDescent="0.2">
      <c r="A2373" s="11"/>
      <c r="B2373" s="10"/>
      <c r="C2373" s="7"/>
      <c r="D2373" s="7"/>
      <c r="E2373" s="7"/>
      <c r="F2373" s="7"/>
      <c r="G2373" s="7"/>
      <c r="H2373" s="7"/>
      <c r="I2373" s="9"/>
      <c r="J2373" s="9"/>
      <c r="K2373" s="7"/>
      <c r="L2373" s="7"/>
      <c r="M2373" s="7"/>
      <c r="N2373" s="7"/>
      <c r="O2373" s="7"/>
      <c r="P2373" s="7"/>
      <c r="Q2373" s="7"/>
      <c r="R2373" s="7"/>
      <c r="S2373" s="7"/>
    </row>
    <row r="2374" spans="1:19" x14ac:dyDescent="0.2">
      <c r="A2374" s="11"/>
      <c r="B2374" s="10"/>
      <c r="C2374" s="7"/>
      <c r="D2374" s="7"/>
      <c r="E2374" s="7"/>
      <c r="F2374" s="7"/>
      <c r="G2374" s="7"/>
      <c r="H2374" s="7"/>
      <c r="I2374" s="9"/>
      <c r="J2374" s="9"/>
      <c r="K2374" s="7"/>
      <c r="L2374" s="7"/>
      <c r="M2374" s="7"/>
      <c r="N2374" s="7"/>
      <c r="O2374" s="7"/>
      <c r="P2374" s="7"/>
      <c r="Q2374" s="7"/>
      <c r="R2374" s="7"/>
      <c r="S2374" s="7"/>
    </row>
    <row r="2375" spans="1:19" x14ac:dyDescent="0.2">
      <c r="A2375" s="11"/>
      <c r="B2375" s="10"/>
      <c r="C2375" s="7"/>
      <c r="D2375" s="7"/>
      <c r="E2375" s="7"/>
      <c r="F2375" s="7"/>
      <c r="G2375" s="7"/>
      <c r="H2375" s="7"/>
      <c r="I2375" s="9"/>
      <c r="J2375" s="9"/>
      <c r="K2375" s="7"/>
      <c r="L2375" s="7"/>
      <c r="M2375" s="7"/>
      <c r="N2375" s="7"/>
      <c r="O2375" s="7"/>
      <c r="P2375" s="7"/>
      <c r="Q2375" s="7"/>
      <c r="R2375" s="7"/>
      <c r="S2375" s="7"/>
    </row>
    <row r="2376" spans="1:19" x14ac:dyDescent="0.2">
      <c r="A2376" s="11"/>
      <c r="B2376" s="10"/>
      <c r="C2376" s="7"/>
      <c r="D2376" s="7"/>
      <c r="E2376" s="7"/>
      <c r="F2376" s="7"/>
      <c r="G2376" s="7"/>
      <c r="H2376" s="7"/>
      <c r="I2376" s="9"/>
      <c r="J2376" s="9"/>
      <c r="K2376" s="7"/>
      <c r="L2376" s="7"/>
      <c r="M2376" s="7"/>
      <c r="N2376" s="7"/>
      <c r="O2376" s="7"/>
      <c r="P2376" s="7"/>
      <c r="Q2376" s="7"/>
      <c r="R2376" s="7"/>
      <c r="S2376" s="7"/>
    </row>
    <row r="2377" spans="1:19" x14ac:dyDescent="0.2">
      <c r="A2377" s="11"/>
      <c r="B2377" s="10"/>
      <c r="C2377" s="7"/>
      <c r="D2377" s="7"/>
      <c r="E2377" s="7"/>
      <c r="F2377" s="7"/>
      <c r="G2377" s="7"/>
      <c r="H2377" s="7"/>
      <c r="I2377" s="9"/>
      <c r="J2377" s="9"/>
      <c r="K2377" s="7"/>
      <c r="L2377" s="7"/>
      <c r="M2377" s="7"/>
      <c r="N2377" s="7"/>
      <c r="O2377" s="7"/>
      <c r="P2377" s="7"/>
      <c r="Q2377" s="7"/>
      <c r="R2377" s="7"/>
      <c r="S2377" s="7"/>
    </row>
    <row r="2378" spans="1:19" x14ac:dyDescent="0.2">
      <c r="A2378" s="11"/>
      <c r="B2378" s="10"/>
      <c r="C2378" s="7"/>
      <c r="D2378" s="7"/>
      <c r="E2378" s="7"/>
      <c r="F2378" s="7"/>
      <c r="G2378" s="7"/>
      <c r="H2378" s="7"/>
      <c r="I2378" s="9"/>
      <c r="J2378" s="9"/>
      <c r="K2378" s="7"/>
      <c r="L2378" s="7"/>
      <c r="M2378" s="7"/>
      <c r="N2378" s="7"/>
      <c r="O2378" s="7"/>
      <c r="P2378" s="7"/>
      <c r="Q2378" s="7"/>
      <c r="R2378" s="7"/>
      <c r="S2378" s="7"/>
    </row>
    <row r="2379" spans="1:19" x14ac:dyDescent="0.2">
      <c r="A2379" s="11"/>
      <c r="B2379" s="10"/>
      <c r="C2379" s="7"/>
      <c r="D2379" s="7"/>
      <c r="E2379" s="7"/>
      <c r="F2379" s="7"/>
      <c r="G2379" s="7"/>
      <c r="H2379" s="7"/>
      <c r="I2379" s="9"/>
      <c r="J2379" s="9"/>
      <c r="K2379" s="7"/>
      <c r="L2379" s="7"/>
      <c r="M2379" s="7"/>
      <c r="N2379" s="7"/>
      <c r="O2379" s="7"/>
      <c r="P2379" s="7"/>
      <c r="Q2379" s="7"/>
      <c r="R2379" s="7"/>
      <c r="S2379" s="7"/>
    </row>
    <row r="2380" spans="1:19" x14ac:dyDescent="0.2">
      <c r="A2380" s="11"/>
      <c r="B2380" s="10"/>
      <c r="C2380" s="7"/>
      <c r="D2380" s="7"/>
      <c r="E2380" s="7"/>
      <c r="F2380" s="7"/>
      <c r="G2380" s="7"/>
      <c r="H2380" s="7"/>
      <c r="I2380" s="9"/>
      <c r="J2380" s="9"/>
      <c r="K2380" s="7"/>
      <c r="L2380" s="7"/>
      <c r="M2380" s="7"/>
      <c r="N2380" s="7"/>
      <c r="O2380" s="7"/>
      <c r="P2380" s="7"/>
      <c r="Q2380" s="7"/>
      <c r="R2380" s="7"/>
      <c r="S2380" s="7"/>
    </row>
    <row r="2381" spans="1:19" x14ac:dyDescent="0.2">
      <c r="A2381" s="11"/>
      <c r="B2381" s="10"/>
      <c r="C2381" s="7"/>
      <c r="D2381" s="7"/>
      <c r="E2381" s="7"/>
      <c r="F2381" s="7"/>
      <c r="G2381" s="7"/>
      <c r="H2381" s="7"/>
      <c r="I2381" s="9"/>
      <c r="J2381" s="9"/>
      <c r="K2381" s="7"/>
      <c r="L2381" s="7"/>
      <c r="M2381" s="7"/>
      <c r="N2381" s="7"/>
      <c r="O2381" s="7"/>
      <c r="P2381" s="7"/>
      <c r="Q2381" s="7"/>
      <c r="R2381" s="7"/>
      <c r="S2381" s="7"/>
    </row>
    <row r="2382" spans="1:19" x14ac:dyDescent="0.2">
      <c r="A2382" s="11"/>
      <c r="B2382" s="10"/>
      <c r="C2382" s="7"/>
      <c r="D2382" s="7"/>
      <c r="E2382" s="7"/>
      <c r="F2382" s="7"/>
      <c r="G2382" s="7"/>
      <c r="H2382" s="7"/>
      <c r="I2382" s="9"/>
      <c r="J2382" s="9"/>
      <c r="K2382" s="7"/>
      <c r="L2382" s="7"/>
      <c r="M2382" s="7"/>
      <c r="N2382" s="7"/>
      <c r="O2382" s="7"/>
      <c r="P2382" s="7"/>
      <c r="Q2382" s="7"/>
      <c r="R2382" s="7"/>
      <c r="S2382" s="7"/>
    </row>
    <row r="2383" spans="1:19" x14ac:dyDescent="0.2">
      <c r="A2383" s="11"/>
      <c r="B2383" s="10"/>
      <c r="C2383" s="7"/>
      <c r="D2383" s="7"/>
      <c r="E2383" s="7"/>
      <c r="F2383" s="7"/>
      <c r="G2383" s="7"/>
      <c r="H2383" s="7"/>
      <c r="I2383" s="9"/>
      <c r="J2383" s="9"/>
      <c r="K2383" s="7"/>
      <c r="L2383" s="7"/>
      <c r="M2383" s="7"/>
      <c r="N2383" s="7"/>
      <c r="O2383" s="7"/>
      <c r="P2383" s="7"/>
      <c r="Q2383" s="7"/>
      <c r="R2383" s="7"/>
      <c r="S2383" s="7"/>
    </row>
    <row r="2384" spans="1:19" x14ac:dyDescent="0.2">
      <c r="A2384" s="11"/>
      <c r="B2384" s="10"/>
      <c r="C2384" s="7"/>
      <c r="D2384" s="7"/>
      <c r="E2384" s="7"/>
      <c r="F2384" s="7"/>
      <c r="G2384" s="7"/>
      <c r="H2384" s="7"/>
      <c r="I2384" s="9"/>
      <c r="J2384" s="9"/>
      <c r="K2384" s="7"/>
      <c r="L2384" s="7"/>
      <c r="M2384" s="7"/>
      <c r="N2384" s="7"/>
      <c r="O2384" s="7"/>
      <c r="P2384" s="7"/>
      <c r="Q2384" s="7"/>
      <c r="R2384" s="7"/>
      <c r="S2384" s="7"/>
    </row>
    <row r="2385" spans="1:19" x14ac:dyDescent="0.2">
      <c r="A2385" s="11"/>
      <c r="B2385" s="10"/>
      <c r="C2385" s="7"/>
      <c r="D2385" s="7"/>
      <c r="E2385" s="7"/>
      <c r="F2385" s="7"/>
      <c r="G2385" s="7"/>
      <c r="H2385" s="7"/>
      <c r="I2385" s="9"/>
      <c r="J2385" s="9"/>
      <c r="K2385" s="7"/>
      <c r="L2385" s="7"/>
      <c r="M2385" s="7"/>
      <c r="N2385" s="7"/>
      <c r="O2385" s="7"/>
      <c r="P2385" s="7"/>
      <c r="Q2385" s="7"/>
      <c r="R2385" s="7"/>
      <c r="S2385" s="7"/>
    </row>
    <row r="2386" spans="1:19" x14ac:dyDescent="0.2">
      <c r="A2386" s="11"/>
      <c r="B2386" s="10"/>
      <c r="C2386" s="7"/>
      <c r="D2386" s="7"/>
      <c r="E2386" s="7"/>
      <c r="F2386" s="7"/>
      <c r="G2386" s="7"/>
      <c r="H2386" s="7"/>
      <c r="I2386" s="9"/>
      <c r="J2386" s="9"/>
      <c r="K2386" s="7"/>
      <c r="L2386" s="7"/>
      <c r="M2386" s="7"/>
      <c r="N2386" s="7"/>
      <c r="O2386" s="7"/>
      <c r="P2386" s="7"/>
      <c r="Q2386" s="7"/>
      <c r="R2386" s="7"/>
      <c r="S2386" s="7"/>
    </row>
    <row r="2387" spans="1:19" x14ac:dyDescent="0.2">
      <c r="A2387" s="11"/>
      <c r="B2387" s="10"/>
      <c r="C2387" s="7"/>
      <c r="D2387" s="7"/>
      <c r="E2387" s="7"/>
      <c r="F2387" s="7"/>
      <c r="G2387" s="7"/>
      <c r="H2387" s="7"/>
      <c r="I2387" s="9"/>
      <c r="J2387" s="9"/>
      <c r="K2387" s="7"/>
      <c r="L2387" s="7"/>
      <c r="M2387" s="7"/>
      <c r="N2387" s="7"/>
      <c r="O2387" s="7"/>
      <c r="P2387" s="7"/>
      <c r="Q2387" s="7"/>
      <c r="R2387" s="7"/>
      <c r="S2387" s="7"/>
    </row>
    <row r="2388" spans="1:19" x14ac:dyDescent="0.2">
      <c r="A2388" s="11"/>
      <c r="B2388" s="10"/>
      <c r="C2388" s="7"/>
      <c r="D2388" s="7"/>
      <c r="E2388" s="7"/>
      <c r="F2388" s="7"/>
      <c r="G2388" s="7"/>
      <c r="H2388" s="7"/>
      <c r="I2388" s="9"/>
      <c r="J2388" s="9"/>
      <c r="K2388" s="7"/>
      <c r="L2388" s="7"/>
      <c r="M2388" s="7"/>
      <c r="N2388" s="7"/>
      <c r="O2388" s="7"/>
      <c r="P2388" s="7"/>
      <c r="Q2388" s="7"/>
      <c r="R2388" s="7"/>
      <c r="S2388" s="7"/>
    </row>
    <row r="2389" spans="1:19" x14ac:dyDescent="0.2">
      <c r="A2389" s="11"/>
      <c r="B2389" s="10"/>
      <c r="C2389" s="7"/>
      <c r="D2389" s="7"/>
      <c r="E2389" s="7"/>
      <c r="F2389" s="7"/>
      <c r="G2389" s="7"/>
      <c r="H2389" s="7"/>
      <c r="I2389" s="9"/>
      <c r="J2389" s="9"/>
      <c r="K2389" s="7"/>
      <c r="L2389" s="7"/>
      <c r="M2389" s="7"/>
      <c r="N2389" s="7"/>
      <c r="O2389" s="7"/>
      <c r="P2389" s="7"/>
      <c r="Q2389" s="7"/>
      <c r="R2389" s="7"/>
      <c r="S2389" s="7"/>
    </row>
    <row r="2390" spans="1:19" x14ac:dyDescent="0.2">
      <c r="A2390" s="11"/>
      <c r="B2390" s="10"/>
      <c r="C2390" s="7"/>
      <c r="D2390" s="7"/>
      <c r="E2390" s="7"/>
      <c r="F2390" s="7"/>
      <c r="G2390" s="7"/>
      <c r="H2390" s="7"/>
      <c r="I2390" s="9"/>
      <c r="J2390" s="9"/>
      <c r="K2390" s="7"/>
      <c r="L2390" s="7"/>
      <c r="M2390" s="7"/>
      <c r="N2390" s="7"/>
      <c r="O2390" s="7"/>
      <c r="P2390" s="7"/>
      <c r="Q2390" s="7"/>
      <c r="R2390" s="7"/>
      <c r="S2390" s="7"/>
    </row>
    <row r="2391" spans="1:19" x14ac:dyDescent="0.2">
      <c r="A2391" s="11"/>
      <c r="B2391" s="10"/>
      <c r="C2391" s="7"/>
      <c r="D2391" s="7"/>
      <c r="E2391" s="7"/>
      <c r="F2391" s="7"/>
      <c r="G2391" s="7"/>
      <c r="H2391" s="7"/>
      <c r="I2391" s="9"/>
      <c r="J2391" s="9"/>
      <c r="K2391" s="7"/>
      <c r="L2391" s="7"/>
      <c r="M2391" s="7"/>
      <c r="N2391" s="7"/>
      <c r="O2391" s="7"/>
      <c r="P2391" s="7"/>
      <c r="Q2391" s="7"/>
      <c r="R2391" s="7"/>
      <c r="S2391" s="7"/>
    </row>
    <row r="2392" spans="1:19" x14ac:dyDescent="0.2">
      <c r="A2392" s="11"/>
      <c r="B2392" s="10"/>
      <c r="C2392" s="7"/>
      <c r="D2392" s="7"/>
      <c r="E2392" s="7"/>
      <c r="F2392" s="7"/>
      <c r="G2392" s="7"/>
      <c r="H2392" s="7"/>
      <c r="I2392" s="9"/>
      <c r="J2392" s="9"/>
      <c r="K2392" s="7"/>
      <c r="L2392" s="7"/>
      <c r="M2392" s="7"/>
      <c r="N2392" s="7"/>
      <c r="O2392" s="7"/>
      <c r="P2392" s="7"/>
      <c r="Q2392" s="7"/>
      <c r="R2392" s="7"/>
      <c r="S2392" s="7"/>
    </row>
    <row r="2393" spans="1:19" x14ac:dyDescent="0.2">
      <c r="A2393" s="11"/>
      <c r="B2393" s="10"/>
      <c r="C2393" s="7"/>
      <c r="D2393" s="7"/>
      <c r="E2393" s="7"/>
      <c r="F2393" s="7"/>
      <c r="G2393" s="7"/>
      <c r="H2393" s="7"/>
      <c r="I2393" s="9"/>
      <c r="J2393" s="9"/>
      <c r="K2393" s="7"/>
      <c r="L2393" s="7"/>
      <c r="M2393" s="7"/>
      <c r="N2393" s="7"/>
      <c r="O2393" s="7"/>
      <c r="P2393" s="7"/>
      <c r="Q2393" s="7"/>
      <c r="R2393" s="7"/>
      <c r="S2393" s="7"/>
    </row>
    <row r="2394" spans="1:19" x14ac:dyDescent="0.2">
      <c r="A2394" s="11"/>
      <c r="B2394" s="10"/>
      <c r="C2394" s="7"/>
      <c r="D2394" s="7"/>
      <c r="E2394" s="7"/>
      <c r="F2394" s="7"/>
      <c r="G2394" s="7"/>
      <c r="H2394" s="7"/>
      <c r="I2394" s="9"/>
      <c r="J2394" s="9"/>
      <c r="K2394" s="7"/>
      <c r="L2394" s="7"/>
      <c r="M2394" s="7"/>
      <c r="N2394" s="7"/>
      <c r="O2394" s="7"/>
      <c r="P2394" s="7"/>
      <c r="Q2394" s="7"/>
      <c r="R2394" s="7"/>
      <c r="S2394" s="7"/>
    </row>
    <row r="2395" spans="1:19" x14ac:dyDescent="0.2">
      <c r="A2395" s="11"/>
      <c r="B2395" s="10"/>
      <c r="C2395" s="7"/>
      <c r="D2395" s="7"/>
      <c r="E2395" s="7"/>
      <c r="F2395" s="7"/>
      <c r="G2395" s="7"/>
      <c r="H2395" s="7"/>
      <c r="I2395" s="9"/>
      <c r="J2395" s="9"/>
      <c r="K2395" s="7"/>
      <c r="L2395" s="7"/>
      <c r="M2395" s="7"/>
      <c r="N2395" s="7"/>
      <c r="O2395" s="7"/>
      <c r="P2395" s="7"/>
      <c r="Q2395" s="7"/>
      <c r="R2395" s="7"/>
      <c r="S2395" s="7"/>
    </row>
    <row r="2396" spans="1:19" x14ac:dyDescent="0.2">
      <c r="A2396" s="11"/>
      <c r="B2396" s="10"/>
      <c r="C2396" s="7"/>
      <c r="D2396" s="7"/>
      <c r="E2396" s="7"/>
      <c r="F2396" s="7"/>
      <c r="G2396" s="7"/>
      <c r="H2396" s="7"/>
      <c r="I2396" s="9"/>
      <c r="J2396" s="9"/>
      <c r="K2396" s="7"/>
      <c r="L2396" s="7"/>
      <c r="M2396" s="7"/>
      <c r="N2396" s="7"/>
      <c r="O2396" s="7"/>
      <c r="P2396" s="7"/>
      <c r="Q2396" s="7"/>
      <c r="R2396" s="7"/>
      <c r="S2396" s="7"/>
    </row>
    <row r="2397" spans="1:19" x14ac:dyDescent="0.2">
      <c r="A2397" s="11"/>
      <c r="B2397" s="10"/>
      <c r="C2397" s="7"/>
      <c r="D2397" s="7"/>
      <c r="E2397" s="7"/>
      <c r="F2397" s="7"/>
      <c r="G2397" s="7"/>
      <c r="H2397" s="7"/>
      <c r="I2397" s="9"/>
      <c r="J2397" s="9"/>
      <c r="K2397" s="7"/>
      <c r="L2397" s="7"/>
      <c r="M2397" s="7"/>
      <c r="N2397" s="7"/>
      <c r="O2397" s="7"/>
      <c r="P2397" s="7"/>
      <c r="Q2397" s="7"/>
      <c r="R2397" s="7"/>
      <c r="S2397" s="7"/>
    </row>
    <row r="2398" spans="1:19" x14ac:dyDescent="0.2">
      <c r="A2398" s="11"/>
      <c r="B2398" s="10"/>
      <c r="C2398" s="7"/>
      <c r="D2398" s="7"/>
      <c r="E2398" s="7"/>
      <c r="F2398" s="7"/>
      <c r="G2398" s="7"/>
      <c r="H2398" s="7"/>
      <c r="I2398" s="9"/>
      <c r="J2398" s="9"/>
      <c r="K2398" s="7"/>
      <c r="L2398" s="7"/>
      <c r="M2398" s="7"/>
      <c r="N2398" s="7"/>
      <c r="O2398" s="7"/>
      <c r="P2398" s="7"/>
      <c r="Q2398" s="7"/>
      <c r="R2398" s="7"/>
      <c r="S2398" s="7"/>
    </row>
    <row r="2399" spans="1:19" x14ac:dyDescent="0.2">
      <c r="A2399" s="11"/>
      <c r="B2399" s="10"/>
      <c r="C2399" s="7"/>
      <c r="D2399" s="7"/>
      <c r="E2399" s="7"/>
      <c r="F2399" s="7"/>
      <c r="G2399" s="7"/>
      <c r="H2399" s="7"/>
      <c r="I2399" s="9"/>
      <c r="J2399" s="9"/>
      <c r="K2399" s="7"/>
      <c r="L2399" s="7"/>
      <c r="M2399" s="7"/>
      <c r="N2399" s="7"/>
      <c r="O2399" s="7"/>
      <c r="P2399" s="7"/>
      <c r="Q2399" s="7"/>
      <c r="R2399" s="7"/>
      <c r="S2399" s="7"/>
    </row>
    <row r="2400" spans="1:19" x14ac:dyDescent="0.2">
      <c r="A2400" s="11"/>
      <c r="B2400" s="10"/>
      <c r="C2400" s="7"/>
      <c r="D2400" s="7"/>
      <c r="E2400" s="7"/>
      <c r="F2400" s="7"/>
      <c r="G2400" s="7"/>
      <c r="H2400" s="7"/>
      <c r="I2400" s="9"/>
      <c r="J2400" s="9"/>
      <c r="K2400" s="7"/>
      <c r="L2400" s="7"/>
      <c r="M2400" s="7"/>
      <c r="N2400" s="7"/>
      <c r="O2400" s="7"/>
      <c r="P2400" s="7"/>
      <c r="Q2400" s="7"/>
      <c r="R2400" s="7"/>
      <c r="S2400" s="7"/>
    </row>
    <row r="2401" spans="1:19" x14ac:dyDescent="0.2">
      <c r="A2401" s="11"/>
      <c r="B2401" s="10"/>
      <c r="C2401" s="7"/>
      <c r="D2401" s="7"/>
      <c r="E2401" s="7"/>
      <c r="F2401" s="7"/>
      <c r="G2401" s="7"/>
      <c r="H2401" s="7"/>
      <c r="I2401" s="9"/>
      <c r="J2401" s="9"/>
      <c r="K2401" s="7"/>
      <c r="L2401" s="7"/>
      <c r="M2401" s="7"/>
      <c r="N2401" s="7"/>
      <c r="O2401" s="7"/>
      <c r="P2401" s="7"/>
      <c r="Q2401" s="7"/>
      <c r="R2401" s="7"/>
      <c r="S2401" s="7"/>
    </row>
    <row r="2402" spans="1:19" x14ac:dyDescent="0.2">
      <c r="A2402" s="11"/>
      <c r="B2402" s="10"/>
      <c r="C2402" s="7"/>
      <c r="D2402" s="7"/>
      <c r="E2402" s="7"/>
      <c r="F2402" s="7"/>
      <c r="G2402" s="7"/>
      <c r="H2402" s="7"/>
      <c r="I2402" s="9"/>
      <c r="J2402" s="9"/>
      <c r="K2402" s="7"/>
      <c r="L2402" s="7"/>
      <c r="M2402" s="7"/>
      <c r="N2402" s="7"/>
      <c r="O2402" s="7"/>
      <c r="P2402" s="7"/>
      <c r="Q2402" s="7"/>
      <c r="R2402" s="7"/>
      <c r="S2402" s="7"/>
    </row>
    <row r="2403" spans="1:19" x14ac:dyDescent="0.2">
      <c r="A2403" s="11"/>
      <c r="B2403" s="10"/>
      <c r="C2403" s="7"/>
      <c r="D2403" s="7"/>
      <c r="E2403" s="7"/>
      <c r="F2403" s="7"/>
      <c r="G2403" s="7"/>
      <c r="H2403" s="7"/>
      <c r="I2403" s="9"/>
      <c r="J2403" s="9"/>
      <c r="K2403" s="7"/>
      <c r="L2403" s="7"/>
      <c r="M2403" s="7"/>
      <c r="N2403" s="7"/>
      <c r="O2403" s="7"/>
      <c r="P2403" s="7"/>
      <c r="Q2403" s="7"/>
      <c r="R2403" s="7"/>
      <c r="S2403" s="7"/>
    </row>
    <row r="2404" spans="1:19" x14ac:dyDescent="0.2">
      <c r="A2404" s="11"/>
      <c r="B2404" s="10"/>
      <c r="C2404" s="7"/>
      <c r="D2404" s="7"/>
      <c r="E2404" s="7"/>
      <c r="F2404" s="7"/>
      <c r="G2404" s="7"/>
      <c r="H2404" s="7"/>
      <c r="I2404" s="9"/>
      <c r="J2404" s="9"/>
      <c r="K2404" s="7"/>
      <c r="L2404" s="7"/>
      <c r="M2404" s="7"/>
      <c r="N2404" s="7"/>
      <c r="O2404" s="7"/>
      <c r="P2404" s="7"/>
      <c r="Q2404" s="7"/>
      <c r="R2404" s="7"/>
      <c r="S2404" s="7"/>
    </row>
    <row r="2405" spans="1:19" x14ac:dyDescent="0.2">
      <c r="A2405" s="11"/>
      <c r="B2405" s="10"/>
      <c r="C2405" s="7"/>
      <c r="D2405" s="7"/>
      <c r="E2405" s="7"/>
      <c r="F2405" s="7"/>
      <c r="G2405" s="7"/>
      <c r="H2405" s="7"/>
      <c r="I2405" s="9"/>
      <c r="J2405" s="9"/>
      <c r="K2405" s="7"/>
      <c r="L2405" s="7"/>
      <c r="M2405" s="7"/>
      <c r="N2405" s="7"/>
      <c r="O2405" s="7"/>
      <c r="P2405" s="7"/>
      <c r="Q2405" s="7"/>
      <c r="R2405" s="7"/>
      <c r="S2405" s="7"/>
    </row>
    <row r="2406" spans="1:19" x14ac:dyDescent="0.2">
      <c r="A2406" s="11"/>
      <c r="B2406" s="10"/>
      <c r="C2406" s="7"/>
      <c r="D2406" s="7"/>
      <c r="E2406" s="7"/>
      <c r="F2406" s="7"/>
      <c r="G2406" s="7"/>
      <c r="H2406" s="7"/>
      <c r="I2406" s="9"/>
      <c r="J2406" s="9"/>
      <c r="K2406" s="7"/>
      <c r="L2406" s="7"/>
      <c r="M2406" s="7"/>
      <c r="N2406" s="7"/>
      <c r="O2406" s="7"/>
      <c r="P2406" s="7"/>
      <c r="Q2406" s="7"/>
      <c r="R2406" s="7"/>
      <c r="S2406" s="7"/>
    </row>
    <row r="2407" spans="1:19" x14ac:dyDescent="0.2">
      <c r="A2407" s="11"/>
      <c r="B2407" s="10"/>
      <c r="C2407" s="7"/>
      <c r="D2407" s="7"/>
      <c r="E2407" s="7"/>
      <c r="F2407" s="7"/>
      <c r="G2407" s="7"/>
      <c r="H2407" s="7"/>
      <c r="I2407" s="9"/>
      <c r="J2407" s="9"/>
      <c r="K2407" s="7"/>
      <c r="L2407" s="7"/>
      <c r="M2407" s="7"/>
      <c r="N2407" s="7"/>
      <c r="O2407" s="7"/>
      <c r="P2407" s="7"/>
      <c r="Q2407" s="7"/>
      <c r="R2407" s="7"/>
      <c r="S2407" s="7"/>
    </row>
    <row r="2408" spans="1:19" x14ac:dyDescent="0.2">
      <c r="A2408" s="11"/>
      <c r="B2408" s="10"/>
      <c r="C2408" s="7"/>
      <c r="D2408" s="7"/>
      <c r="E2408" s="7"/>
      <c r="F2408" s="7"/>
      <c r="G2408" s="7"/>
      <c r="H2408" s="7"/>
      <c r="I2408" s="9"/>
      <c r="J2408" s="9"/>
      <c r="K2408" s="7"/>
      <c r="L2408" s="7"/>
      <c r="M2408" s="7"/>
      <c r="N2408" s="7"/>
      <c r="O2408" s="7"/>
      <c r="P2408" s="7"/>
      <c r="Q2408" s="7"/>
      <c r="R2408" s="7"/>
      <c r="S2408" s="7"/>
    </row>
    <row r="2409" spans="1:19" x14ac:dyDescent="0.2">
      <c r="A2409" s="11"/>
      <c r="B2409" s="10"/>
      <c r="C2409" s="7"/>
      <c r="D2409" s="7"/>
      <c r="E2409" s="7"/>
      <c r="F2409" s="7"/>
      <c r="G2409" s="7"/>
      <c r="H2409" s="7"/>
      <c r="I2409" s="9"/>
      <c r="J2409" s="9"/>
      <c r="K2409" s="7"/>
      <c r="L2409" s="7"/>
      <c r="M2409" s="7"/>
      <c r="N2409" s="7"/>
      <c r="O2409" s="7"/>
      <c r="P2409" s="7"/>
      <c r="Q2409" s="7"/>
      <c r="R2409" s="7"/>
      <c r="S2409" s="7"/>
    </row>
    <row r="2410" spans="1:19" x14ac:dyDescent="0.2">
      <c r="A2410" s="11"/>
      <c r="B2410" s="10"/>
      <c r="C2410" s="7"/>
      <c r="D2410" s="7"/>
      <c r="E2410" s="7"/>
      <c r="F2410" s="7"/>
      <c r="G2410" s="7"/>
      <c r="H2410" s="7"/>
      <c r="I2410" s="9"/>
      <c r="J2410" s="9"/>
      <c r="K2410" s="7"/>
      <c r="L2410" s="7"/>
      <c r="M2410" s="7"/>
      <c r="N2410" s="7"/>
      <c r="O2410" s="7"/>
      <c r="P2410" s="7"/>
      <c r="Q2410" s="7"/>
      <c r="R2410" s="7"/>
      <c r="S2410" s="7"/>
    </row>
    <row r="2411" spans="1:19" x14ac:dyDescent="0.2">
      <c r="A2411" s="11"/>
      <c r="B2411" s="10"/>
      <c r="C2411" s="7"/>
      <c r="D2411" s="7"/>
      <c r="E2411" s="7"/>
      <c r="F2411" s="7"/>
      <c r="G2411" s="7"/>
      <c r="H2411" s="7"/>
      <c r="I2411" s="9"/>
      <c r="J2411" s="9"/>
      <c r="K2411" s="7"/>
      <c r="L2411" s="7"/>
      <c r="M2411" s="7"/>
      <c r="N2411" s="7"/>
      <c r="O2411" s="7"/>
      <c r="P2411" s="7"/>
      <c r="Q2411" s="7"/>
      <c r="R2411" s="7"/>
      <c r="S2411" s="7"/>
    </row>
    <row r="2412" spans="1:19" x14ac:dyDescent="0.2">
      <c r="A2412" s="11"/>
      <c r="B2412" s="10"/>
      <c r="C2412" s="7"/>
      <c r="D2412" s="7"/>
      <c r="E2412" s="7"/>
      <c r="F2412" s="7"/>
      <c r="G2412" s="7"/>
      <c r="H2412" s="7"/>
      <c r="I2412" s="9"/>
      <c r="J2412" s="9"/>
      <c r="K2412" s="7"/>
      <c r="L2412" s="7"/>
      <c r="M2412" s="7"/>
      <c r="N2412" s="7"/>
      <c r="O2412" s="7"/>
      <c r="P2412" s="7"/>
      <c r="Q2412" s="7"/>
      <c r="R2412" s="7"/>
      <c r="S2412" s="7"/>
    </row>
    <row r="2413" spans="1:19" x14ac:dyDescent="0.2">
      <c r="A2413" s="11"/>
      <c r="B2413" s="10"/>
      <c r="C2413" s="7"/>
      <c r="D2413" s="7"/>
      <c r="E2413" s="7"/>
      <c r="F2413" s="7"/>
      <c r="G2413" s="7"/>
      <c r="H2413" s="7"/>
      <c r="I2413" s="9"/>
      <c r="J2413" s="9"/>
      <c r="K2413" s="7"/>
      <c r="L2413" s="7"/>
      <c r="M2413" s="7"/>
      <c r="N2413" s="7"/>
      <c r="O2413" s="7"/>
      <c r="P2413" s="7"/>
      <c r="Q2413" s="7"/>
      <c r="R2413" s="7"/>
      <c r="S2413" s="7"/>
    </row>
    <row r="2414" spans="1:19" x14ac:dyDescent="0.2">
      <c r="A2414" s="11"/>
      <c r="B2414" s="10"/>
      <c r="C2414" s="7"/>
      <c r="D2414" s="7"/>
      <c r="E2414" s="7"/>
      <c r="F2414" s="7"/>
      <c r="G2414" s="7"/>
      <c r="H2414" s="7"/>
      <c r="I2414" s="9"/>
      <c r="J2414" s="9"/>
      <c r="K2414" s="7"/>
      <c r="L2414" s="7"/>
      <c r="M2414" s="7"/>
      <c r="N2414" s="7"/>
      <c r="O2414" s="7"/>
      <c r="P2414" s="7"/>
      <c r="Q2414" s="7"/>
      <c r="R2414" s="7"/>
      <c r="S2414" s="7"/>
    </row>
    <row r="2415" spans="1:19" x14ac:dyDescent="0.2">
      <c r="A2415" s="11"/>
      <c r="B2415" s="10"/>
      <c r="C2415" s="7"/>
      <c r="D2415" s="7"/>
      <c r="E2415" s="7"/>
      <c r="F2415" s="7"/>
      <c r="G2415" s="7"/>
      <c r="H2415" s="7"/>
      <c r="I2415" s="9"/>
      <c r="J2415" s="9"/>
      <c r="K2415" s="7"/>
      <c r="L2415" s="7"/>
      <c r="M2415" s="7"/>
      <c r="N2415" s="7"/>
      <c r="O2415" s="7"/>
      <c r="P2415" s="7"/>
      <c r="Q2415" s="7"/>
      <c r="R2415" s="7"/>
      <c r="S2415" s="7"/>
    </row>
    <row r="2416" spans="1:19" x14ac:dyDescent="0.2">
      <c r="A2416" s="11"/>
      <c r="B2416" s="10"/>
      <c r="C2416" s="7"/>
      <c r="D2416" s="7"/>
      <c r="E2416" s="7"/>
      <c r="F2416" s="7"/>
      <c r="G2416" s="7"/>
      <c r="H2416" s="7"/>
      <c r="I2416" s="9"/>
      <c r="J2416" s="9"/>
      <c r="K2416" s="7"/>
      <c r="L2416" s="7"/>
      <c r="M2416" s="7"/>
      <c r="N2416" s="7"/>
      <c r="O2416" s="7"/>
      <c r="P2416" s="7"/>
      <c r="Q2416" s="7"/>
      <c r="R2416" s="7"/>
      <c r="S2416" s="7"/>
    </row>
    <row r="2417" spans="1:19" x14ac:dyDescent="0.2">
      <c r="A2417" s="11"/>
      <c r="B2417" s="10"/>
      <c r="C2417" s="7"/>
      <c r="D2417" s="7"/>
      <c r="E2417" s="7"/>
      <c r="F2417" s="7"/>
      <c r="G2417" s="7"/>
      <c r="H2417" s="7"/>
      <c r="I2417" s="9"/>
      <c r="J2417" s="9"/>
      <c r="K2417" s="7"/>
      <c r="L2417" s="7"/>
      <c r="M2417" s="7"/>
      <c r="N2417" s="7"/>
      <c r="O2417" s="7"/>
      <c r="P2417" s="7"/>
      <c r="Q2417" s="7"/>
      <c r="R2417" s="7"/>
      <c r="S2417" s="7"/>
    </row>
    <row r="2418" spans="1:19" x14ac:dyDescent="0.2">
      <c r="A2418" s="11"/>
      <c r="B2418" s="10"/>
      <c r="C2418" s="7"/>
      <c r="D2418" s="7"/>
      <c r="E2418" s="7"/>
      <c r="F2418" s="7"/>
      <c r="G2418" s="7"/>
      <c r="H2418" s="7"/>
      <c r="I2418" s="9"/>
      <c r="J2418" s="9"/>
      <c r="K2418" s="7"/>
      <c r="L2418" s="7"/>
      <c r="M2418" s="7"/>
      <c r="N2418" s="7"/>
      <c r="O2418" s="7"/>
      <c r="P2418" s="7"/>
      <c r="Q2418" s="7"/>
      <c r="R2418" s="7"/>
      <c r="S2418" s="7"/>
    </row>
    <row r="2419" spans="1:19" x14ac:dyDescent="0.2">
      <c r="A2419" s="11"/>
      <c r="B2419" s="10"/>
      <c r="C2419" s="7"/>
      <c r="D2419" s="7"/>
      <c r="E2419" s="7"/>
      <c r="F2419" s="7"/>
      <c r="G2419" s="7"/>
      <c r="H2419" s="7"/>
      <c r="I2419" s="9"/>
      <c r="J2419" s="9"/>
      <c r="K2419" s="7"/>
      <c r="L2419" s="7"/>
      <c r="M2419" s="7"/>
      <c r="N2419" s="7"/>
      <c r="O2419" s="7"/>
      <c r="P2419" s="7"/>
      <c r="Q2419" s="7"/>
      <c r="R2419" s="7"/>
      <c r="S2419" s="7"/>
    </row>
    <row r="2420" spans="1:19" x14ac:dyDescent="0.2">
      <c r="A2420" s="11"/>
      <c r="B2420" s="10"/>
      <c r="C2420" s="7"/>
      <c r="D2420" s="7"/>
      <c r="E2420" s="7"/>
      <c r="F2420" s="7"/>
      <c r="G2420" s="7"/>
      <c r="H2420" s="7"/>
      <c r="I2420" s="9"/>
      <c r="J2420" s="9"/>
      <c r="K2420" s="7"/>
      <c r="L2420" s="7"/>
      <c r="M2420" s="7"/>
      <c r="N2420" s="7"/>
      <c r="O2420" s="7"/>
      <c r="P2420" s="7"/>
      <c r="Q2420" s="7"/>
      <c r="R2420" s="7"/>
      <c r="S2420" s="7"/>
    </row>
    <row r="2421" spans="1:19" x14ac:dyDescent="0.2">
      <c r="A2421" s="11"/>
      <c r="B2421" s="10"/>
      <c r="C2421" s="7"/>
      <c r="D2421" s="7"/>
      <c r="E2421" s="7"/>
      <c r="F2421" s="7"/>
      <c r="G2421" s="7"/>
      <c r="H2421" s="7"/>
      <c r="I2421" s="9"/>
      <c r="J2421" s="9"/>
      <c r="K2421" s="7"/>
      <c r="L2421" s="7"/>
      <c r="M2421" s="7"/>
      <c r="N2421" s="7"/>
      <c r="O2421" s="7"/>
      <c r="P2421" s="7"/>
      <c r="Q2421" s="7"/>
      <c r="R2421" s="7"/>
      <c r="S2421" s="7"/>
    </row>
    <row r="2422" spans="1:19" x14ac:dyDescent="0.2">
      <c r="A2422" s="11"/>
      <c r="B2422" s="10"/>
      <c r="C2422" s="7"/>
      <c r="D2422" s="7"/>
      <c r="E2422" s="7"/>
      <c r="F2422" s="7"/>
      <c r="G2422" s="7"/>
      <c r="H2422" s="7"/>
      <c r="I2422" s="9"/>
      <c r="J2422" s="9"/>
      <c r="K2422" s="7"/>
      <c r="L2422" s="7"/>
      <c r="M2422" s="7"/>
      <c r="N2422" s="7"/>
      <c r="O2422" s="7"/>
      <c r="P2422" s="7"/>
      <c r="Q2422" s="7"/>
      <c r="R2422" s="7"/>
      <c r="S2422" s="7"/>
    </row>
    <row r="2423" spans="1:19" x14ac:dyDescent="0.2">
      <c r="A2423" s="11"/>
      <c r="B2423" s="10"/>
      <c r="C2423" s="7"/>
      <c r="D2423" s="7"/>
      <c r="E2423" s="7"/>
      <c r="F2423" s="7"/>
      <c r="G2423" s="7"/>
      <c r="H2423" s="7"/>
      <c r="I2423" s="9"/>
      <c r="J2423" s="9"/>
      <c r="K2423" s="7"/>
      <c r="L2423" s="7"/>
      <c r="M2423" s="7"/>
      <c r="N2423" s="7"/>
      <c r="O2423" s="7"/>
      <c r="P2423" s="7"/>
      <c r="Q2423" s="7"/>
      <c r="R2423" s="7"/>
      <c r="S2423" s="7"/>
    </row>
    <row r="2424" spans="1:19" x14ac:dyDescent="0.2">
      <c r="A2424" s="11"/>
      <c r="B2424" s="10"/>
      <c r="C2424" s="7"/>
      <c r="D2424" s="7"/>
      <c r="E2424" s="7"/>
      <c r="F2424" s="7"/>
      <c r="G2424" s="7"/>
      <c r="H2424" s="7"/>
      <c r="I2424" s="9"/>
      <c r="J2424" s="9"/>
      <c r="K2424" s="7"/>
      <c r="L2424" s="7"/>
      <c r="M2424" s="7"/>
      <c r="N2424" s="7"/>
      <c r="O2424" s="7"/>
      <c r="P2424" s="7"/>
      <c r="Q2424" s="7"/>
      <c r="R2424" s="7"/>
      <c r="S2424" s="7"/>
    </row>
    <row r="2425" spans="1:19" x14ac:dyDescent="0.2">
      <c r="A2425" s="11"/>
      <c r="B2425" s="10"/>
      <c r="C2425" s="7"/>
      <c r="D2425" s="7"/>
      <c r="E2425" s="7"/>
      <c r="F2425" s="7"/>
      <c r="G2425" s="7"/>
      <c r="H2425" s="7"/>
      <c r="I2425" s="9"/>
      <c r="J2425" s="9"/>
      <c r="K2425" s="7"/>
      <c r="L2425" s="7"/>
      <c r="M2425" s="7"/>
      <c r="N2425" s="7"/>
      <c r="O2425" s="7"/>
      <c r="P2425" s="7"/>
      <c r="Q2425" s="7"/>
      <c r="R2425" s="7"/>
      <c r="S2425" s="7"/>
    </row>
    <row r="2426" spans="1:19" x14ac:dyDescent="0.2">
      <c r="A2426" s="11"/>
      <c r="B2426" s="10"/>
      <c r="C2426" s="7"/>
      <c r="D2426" s="7"/>
      <c r="E2426" s="7"/>
      <c r="F2426" s="7"/>
      <c r="G2426" s="7"/>
      <c r="H2426" s="7"/>
      <c r="I2426" s="9"/>
      <c r="J2426" s="9"/>
      <c r="K2426" s="7"/>
      <c r="L2426" s="7"/>
      <c r="M2426" s="7"/>
      <c r="N2426" s="7"/>
      <c r="O2426" s="7"/>
      <c r="P2426" s="7"/>
      <c r="Q2426" s="7"/>
      <c r="R2426" s="7"/>
      <c r="S2426" s="7"/>
    </row>
    <row r="2427" spans="1:19" x14ac:dyDescent="0.2">
      <c r="A2427" s="11"/>
      <c r="B2427" s="10"/>
      <c r="C2427" s="7"/>
      <c r="D2427" s="7"/>
      <c r="E2427" s="7"/>
      <c r="F2427" s="7"/>
      <c r="G2427" s="7"/>
      <c r="H2427" s="7"/>
      <c r="I2427" s="9"/>
      <c r="J2427" s="9"/>
      <c r="K2427" s="7"/>
      <c r="L2427" s="7"/>
      <c r="M2427" s="7"/>
      <c r="N2427" s="7"/>
      <c r="O2427" s="7"/>
      <c r="P2427" s="7"/>
      <c r="Q2427" s="7"/>
      <c r="R2427" s="7"/>
      <c r="S2427" s="7"/>
    </row>
    <row r="2428" spans="1:19" x14ac:dyDescent="0.2">
      <c r="A2428" s="11"/>
      <c r="B2428" s="10"/>
      <c r="C2428" s="7"/>
      <c r="D2428" s="7"/>
      <c r="E2428" s="7"/>
      <c r="F2428" s="7"/>
      <c r="G2428" s="7"/>
      <c r="H2428" s="7"/>
      <c r="I2428" s="9"/>
      <c r="J2428" s="9"/>
      <c r="K2428" s="7"/>
      <c r="L2428" s="7"/>
      <c r="M2428" s="7"/>
      <c r="N2428" s="7"/>
      <c r="O2428" s="7"/>
      <c r="P2428" s="7"/>
      <c r="Q2428" s="7"/>
      <c r="R2428" s="7"/>
      <c r="S2428" s="7"/>
    </row>
    <row r="2429" spans="1:19" x14ac:dyDescent="0.2">
      <c r="A2429" s="11"/>
      <c r="B2429" s="10"/>
      <c r="C2429" s="7"/>
      <c r="D2429" s="7"/>
      <c r="E2429" s="7"/>
      <c r="F2429" s="7"/>
      <c r="G2429" s="7"/>
      <c r="H2429" s="7"/>
      <c r="I2429" s="9"/>
      <c r="J2429" s="9"/>
      <c r="K2429" s="7"/>
      <c r="L2429" s="7"/>
      <c r="M2429" s="7"/>
      <c r="N2429" s="7"/>
      <c r="O2429" s="7"/>
      <c r="P2429" s="7"/>
      <c r="Q2429" s="7"/>
      <c r="R2429" s="7"/>
      <c r="S2429" s="7"/>
    </row>
    <row r="2430" spans="1:19" x14ac:dyDescent="0.2">
      <c r="A2430" s="11"/>
      <c r="B2430" s="10"/>
      <c r="C2430" s="7"/>
      <c r="D2430" s="7"/>
      <c r="E2430" s="7"/>
      <c r="F2430" s="7"/>
      <c r="G2430" s="7"/>
      <c r="H2430" s="7"/>
      <c r="I2430" s="9"/>
      <c r="J2430" s="9"/>
      <c r="K2430" s="7"/>
      <c r="L2430" s="7"/>
      <c r="M2430" s="7"/>
      <c r="N2430" s="7"/>
      <c r="O2430" s="7"/>
      <c r="P2430" s="7"/>
      <c r="Q2430" s="7"/>
      <c r="R2430" s="7"/>
      <c r="S2430" s="7"/>
    </row>
    <row r="2431" spans="1:19" x14ac:dyDescent="0.2">
      <c r="A2431" s="11"/>
      <c r="B2431" s="10"/>
      <c r="C2431" s="7"/>
      <c r="D2431" s="7"/>
      <c r="E2431" s="7"/>
      <c r="F2431" s="7"/>
      <c r="G2431" s="7"/>
      <c r="H2431" s="7"/>
      <c r="I2431" s="9"/>
      <c r="J2431" s="9"/>
      <c r="K2431" s="7"/>
      <c r="L2431" s="7"/>
      <c r="M2431" s="7"/>
      <c r="N2431" s="7"/>
      <c r="O2431" s="7"/>
      <c r="P2431" s="7"/>
      <c r="Q2431" s="7"/>
      <c r="R2431" s="7"/>
      <c r="S2431" s="7"/>
    </row>
    <row r="2432" spans="1:19" x14ac:dyDescent="0.2">
      <c r="A2432" s="11"/>
      <c r="B2432" s="10"/>
      <c r="C2432" s="7"/>
      <c r="D2432" s="7"/>
      <c r="E2432" s="7"/>
      <c r="F2432" s="7"/>
      <c r="G2432" s="7"/>
      <c r="H2432" s="7"/>
      <c r="I2432" s="9"/>
      <c r="J2432" s="9"/>
      <c r="K2432" s="7"/>
      <c r="L2432" s="7"/>
      <c r="M2432" s="7"/>
      <c r="N2432" s="7"/>
      <c r="O2432" s="7"/>
      <c r="P2432" s="7"/>
      <c r="Q2432" s="7"/>
      <c r="R2432" s="7"/>
      <c r="S2432" s="7"/>
    </row>
    <row r="2433" spans="1:19" x14ac:dyDescent="0.2">
      <c r="A2433" s="11"/>
      <c r="B2433" s="10"/>
      <c r="C2433" s="7"/>
      <c r="D2433" s="7"/>
      <c r="E2433" s="7"/>
      <c r="F2433" s="7"/>
      <c r="G2433" s="7"/>
      <c r="H2433" s="7"/>
      <c r="I2433" s="9"/>
      <c r="J2433" s="9"/>
      <c r="K2433" s="7"/>
      <c r="L2433" s="7"/>
      <c r="M2433" s="7"/>
      <c r="N2433" s="7"/>
      <c r="O2433" s="7"/>
      <c r="P2433" s="7"/>
      <c r="Q2433" s="7"/>
      <c r="R2433" s="7"/>
      <c r="S2433" s="7"/>
    </row>
    <row r="2434" spans="1:19" x14ac:dyDescent="0.2">
      <c r="A2434" s="11"/>
      <c r="B2434" s="10"/>
      <c r="C2434" s="7"/>
      <c r="D2434" s="7"/>
      <c r="E2434" s="7"/>
      <c r="F2434" s="7"/>
      <c r="G2434" s="7"/>
      <c r="H2434" s="7"/>
      <c r="I2434" s="9"/>
      <c r="J2434" s="9"/>
      <c r="K2434" s="7"/>
      <c r="L2434" s="7"/>
      <c r="M2434" s="7"/>
      <c r="N2434" s="7"/>
      <c r="O2434" s="7"/>
      <c r="P2434" s="7"/>
      <c r="Q2434" s="7"/>
      <c r="R2434" s="7"/>
      <c r="S2434" s="7"/>
    </row>
    <row r="2435" spans="1:19" x14ac:dyDescent="0.2">
      <c r="A2435" s="11"/>
      <c r="B2435" s="10"/>
      <c r="C2435" s="7"/>
      <c r="D2435" s="7"/>
      <c r="E2435" s="7"/>
      <c r="F2435" s="7"/>
      <c r="G2435" s="7"/>
      <c r="H2435" s="7"/>
      <c r="I2435" s="9"/>
      <c r="J2435" s="9"/>
      <c r="K2435" s="7"/>
      <c r="L2435" s="7"/>
      <c r="M2435" s="7"/>
      <c r="N2435" s="7"/>
      <c r="O2435" s="7"/>
      <c r="P2435" s="7"/>
      <c r="Q2435" s="7"/>
      <c r="R2435" s="7"/>
      <c r="S2435" s="7"/>
    </row>
    <row r="2436" spans="1:19" x14ac:dyDescent="0.2">
      <c r="A2436" s="11"/>
      <c r="B2436" s="10"/>
      <c r="C2436" s="7"/>
      <c r="D2436" s="7"/>
      <c r="E2436" s="7"/>
      <c r="F2436" s="7"/>
      <c r="G2436" s="7"/>
      <c r="H2436" s="7"/>
      <c r="I2436" s="9"/>
      <c r="J2436" s="9"/>
      <c r="K2436" s="7"/>
      <c r="L2436" s="7"/>
      <c r="M2436" s="7"/>
      <c r="N2436" s="7"/>
      <c r="O2436" s="7"/>
      <c r="P2436" s="7"/>
      <c r="Q2436" s="7"/>
      <c r="R2436" s="7"/>
      <c r="S2436" s="7"/>
    </row>
    <row r="2437" spans="1:19" x14ac:dyDescent="0.2">
      <c r="A2437" s="11"/>
      <c r="B2437" s="10"/>
      <c r="C2437" s="7"/>
      <c r="D2437" s="7"/>
      <c r="E2437" s="7"/>
      <c r="F2437" s="7"/>
      <c r="G2437" s="7"/>
      <c r="H2437" s="7"/>
      <c r="I2437" s="9"/>
      <c r="J2437" s="9"/>
      <c r="K2437" s="7"/>
      <c r="L2437" s="7"/>
      <c r="M2437" s="7"/>
      <c r="N2437" s="7"/>
      <c r="O2437" s="7"/>
      <c r="P2437" s="7"/>
      <c r="Q2437" s="7"/>
      <c r="R2437" s="7"/>
      <c r="S2437" s="7"/>
    </row>
    <row r="2438" spans="1:19" x14ac:dyDescent="0.2">
      <c r="A2438" s="11"/>
      <c r="B2438" s="10"/>
      <c r="C2438" s="7"/>
      <c r="D2438" s="7"/>
      <c r="E2438" s="7"/>
      <c r="F2438" s="7"/>
      <c r="G2438" s="7"/>
      <c r="H2438" s="7"/>
      <c r="I2438" s="9"/>
      <c r="J2438" s="9"/>
      <c r="K2438" s="7"/>
      <c r="L2438" s="7"/>
      <c r="M2438" s="7"/>
      <c r="N2438" s="7"/>
      <c r="O2438" s="7"/>
      <c r="P2438" s="7"/>
      <c r="Q2438" s="7"/>
      <c r="R2438" s="7"/>
      <c r="S2438" s="7"/>
    </row>
    <row r="2439" spans="1:19" x14ac:dyDescent="0.2">
      <c r="A2439" s="11"/>
      <c r="B2439" s="10"/>
      <c r="C2439" s="7"/>
      <c r="D2439" s="7"/>
      <c r="E2439" s="7"/>
      <c r="F2439" s="7"/>
      <c r="G2439" s="7"/>
      <c r="H2439" s="7"/>
      <c r="I2439" s="9"/>
      <c r="J2439" s="9"/>
      <c r="K2439" s="7"/>
      <c r="L2439" s="7"/>
      <c r="M2439" s="7"/>
      <c r="N2439" s="7"/>
      <c r="O2439" s="7"/>
      <c r="P2439" s="7"/>
      <c r="Q2439" s="7"/>
      <c r="R2439" s="7"/>
      <c r="S2439" s="7"/>
    </row>
    <row r="2440" spans="1:19" x14ac:dyDescent="0.2">
      <c r="A2440" s="11"/>
      <c r="B2440" s="10"/>
      <c r="C2440" s="7"/>
      <c r="D2440" s="7"/>
      <c r="E2440" s="7"/>
      <c r="F2440" s="7"/>
      <c r="G2440" s="7"/>
      <c r="H2440" s="7"/>
      <c r="I2440" s="9"/>
      <c r="J2440" s="9"/>
      <c r="K2440" s="7"/>
      <c r="L2440" s="7"/>
      <c r="M2440" s="7"/>
      <c r="N2440" s="7"/>
      <c r="O2440" s="7"/>
      <c r="P2440" s="7"/>
      <c r="Q2440" s="7"/>
      <c r="R2440" s="7"/>
      <c r="S2440" s="7"/>
    </row>
    <row r="2441" spans="1:19" x14ac:dyDescent="0.2">
      <c r="A2441" s="11"/>
      <c r="B2441" s="10"/>
      <c r="C2441" s="7"/>
      <c r="D2441" s="7"/>
      <c r="E2441" s="7"/>
      <c r="F2441" s="7"/>
      <c r="G2441" s="7"/>
      <c r="H2441" s="7"/>
      <c r="I2441" s="9"/>
      <c r="J2441" s="9"/>
      <c r="K2441" s="7"/>
      <c r="L2441" s="7"/>
      <c r="M2441" s="7"/>
      <c r="N2441" s="7"/>
      <c r="O2441" s="7"/>
      <c r="P2441" s="7"/>
      <c r="Q2441" s="7"/>
      <c r="R2441" s="7"/>
      <c r="S2441" s="7"/>
    </row>
    <row r="2442" spans="1:19" x14ac:dyDescent="0.2">
      <c r="A2442" s="11"/>
      <c r="B2442" s="10"/>
      <c r="C2442" s="7"/>
      <c r="D2442" s="7"/>
      <c r="E2442" s="7"/>
      <c r="F2442" s="7"/>
      <c r="G2442" s="7"/>
      <c r="H2442" s="7"/>
      <c r="I2442" s="9"/>
      <c r="J2442" s="9"/>
      <c r="K2442" s="7"/>
      <c r="L2442" s="7"/>
      <c r="M2442" s="7"/>
      <c r="N2442" s="7"/>
      <c r="O2442" s="7"/>
      <c r="P2442" s="7"/>
      <c r="Q2442" s="7"/>
      <c r="R2442" s="7"/>
      <c r="S2442" s="7"/>
    </row>
    <row r="2443" spans="1:19" x14ac:dyDescent="0.2">
      <c r="A2443" s="11"/>
      <c r="B2443" s="10"/>
      <c r="C2443" s="7"/>
      <c r="D2443" s="7"/>
      <c r="E2443" s="7"/>
      <c r="F2443" s="7"/>
      <c r="G2443" s="7"/>
      <c r="H2443" s="7"/>
      <c r="I2443" s="9"/>
      <c r="J2443" s="9"/>
      <c r="K2443" s="7"/>
      <c r="L2443" s="7"/>
      <c r="M2443" s="7"/>
      <c r="N2443" s="7"/>
      <c r="O2443" s="7"/>
      <c r="P2443" s="7"/>
      <c r="Q2443" s="7"/>
      <c r="R2443" s="7"/>
      <c r="S2443" s="7"/>
    </row>
    <row r="2444" spans="1:19" x14ac:dyDescent="0.2">
      <c r="A2444" s="11"/>
      <c r="B2444" s="10"/>
      <c r="C2444" s="7"/>
      <c r="D2444" s="7"/>
      <c r="E2444" s="7"/>
      <c r="F2444" s="7"/>
      <c r="G2444" s="7"/>
      <c r="H2444" s="7"/>
      <c r="I2444" s="9"/>
      <c r="J2444" s="9"/>
      <c r="K2444" s="7"/>
      <c r="L2444" s="7"/>
      <c r="M2444" s="7"/>
      <c r="N2444" s="7"/>
      <c r="O2444" s="7"/>
      <c r="P2444" s="7"/>
      <c r="Q2444" s="7"/>
      <c r="R2444" s="7"/>
      <c r="S2444" s="7"/>
    </row>
    <row r="2445" spans="1:19" x14ac:dyDescent="0.2">
      <c r="A2445" s="11"/>
      <c r="B2445" s="10"/>
      <c r="C2445" s="7"/>
      <c r="D2445" s="7"/>
      <c r="E2445" s="7"/>
      <c r="F2445" s="7"/>
      <c r="G2445" s="7"/>
      <c r="H2445" s="7"/>
      <c r="I2445" s="9"/>
      <c r="J2445" s="9"/>
      <c r="K2445" s="7"/>
      <c r="L2445" s="7"/>
      <c r="M2445" s="7"/>
      <c r="N2445" s="7"/>
      <c r="O2445" s="7"/>
      <c r="P2445" s="7"/>
      <c r="Q2445" s="7"/>
      <c r="R2445" s="7"/>
      <c r="S2445" s="7"/>
    </row>
    <row r="2446" spans="1:19" x14ac:dyDescent="0.2">
      <c r="A2446" s="11"/>
      <c r="B2446" s="10"/>
      <c r="C2446" s="7"/>
      <c r="D2446" s="7"/>
      <c r="E2446" s="7"/>
      <c r="F2446" s="7"/>
      <c r="G2446" s="7"/>
      <c r="H2446" s="7"/>
      <c r="I2446" s="9"/>
      <c r="J2446" s="9"/>
      <c r="K2446" s="7"/>
      <c r="L2446" s="7"/>
      <c r="M2446" s="7"/>
      <c r="N2446" s="7"/>
      <c r="O2446" s="7"/>
      <c r="P2446" s="7"/>
      <c r="Q2446" s="7"/>
      <c r="R2446" s="7"/>
      <c r="S2446" s="7"/>
    </row>
    <row r="2447" spans="1:19" x14ac:dyDescent="0.2">
      <c r="A2447" s="11"/>
      <c r="B2447" s="10"/>
      <c r="C2447" s="7"/>
      <c r="D2447" s="7"/>
      <c r="E2447" s="7"/>
      <c r="F2447" s="7"/>
      <c r="G2447" s="7"/>
      <c r="H2447" s="7"/>
      <c r="I2447" s="9"/>
      <c r="J2447" s="9"/>
      <c r="K2447" s="7"/>
      <c r="L2447" s="7"/>
      <c r="M2447" s="7"/>
      <c r="N2447" s="7"/>
      <c r="O2447" s="7"/>
      <c r="P2447" s="7"/>
      <c r="Q2447" s="7"/>
      <c r="R2447" s="7"/>
      <c r="S2447" s="7"/>
    </row>
    <row r="2448" spans="1:19" x14ac:dyDescent="0.2">
      <c r="A2448" s="11"/>
      <c r="B2448" s="10"/>
      <c r="C2448" s="7"/>
      <c r="D2448" s="7"/>
      <c r="E2448" s="7"/>
      <c r="F2448" s="7"/>
      <c r="G2448" s="7"/>
      <c r="H2448" s="7"/>
      <c r="I2448" s="9"/>
      <c r="J2448" s="9"/>
      <c r="K2448" s="7"/>
      <c r="L2448" s="7"/>
      <c r="M2448" s="7"/>
      <c r="N2448" s="7"/>
      <c r="O2448" s="7"/>
      <c r="P2448" s="7"/>
      <c r="Q2448" s="7"/>
      <c r="R2448" s="7"/>
      <c r="S2448" s="7"/>
    </row>
    <row r="2449" spans="1:19" x14ac:dyDescent="0.2">
      <c r="A2449" s="11"/>
      <c r="B2449" s="10"/>
      <c r="C2449" s="7"/>
      <c r="D2449" s="7"/>
      <c r="E2449" s="7"/>
      <c r="F2449" s="7"/>
      <c r="G2449" s="7"/>
      <c r="H2449" s="7"/>
      <c r="I2449" s="9"/>
      <c r="J2449" s="9"/>
      <c r="K2449" s="7"/>
      <c r="L2449" s="7"/>
      <c r="M2449" s="7"/>
      <c r="N2449" s="7"/>
      <c r="O2449" s="7"/>
      <c r="P2449" s="7"/>
      <c r="Q2449" s="7"/>
      <c r="R2449" s="7"/>
      <c r="S2449" s="7"/>
    </row>
    <row r="2450" spans="1:19" x14ac:dyDescent="0.2">
      <c r="A2450" s="11"/>
      <c r="B2450" s="10"/>
      <c r="C2450" s="7"/>
      <c r="D2450" s="7"/>
      <c r="E2450" s="7"/>
      <c r="F2450" s="7"/>
      <c r="G2450" s="7"/>
      <c r="H2450" s="7"/>
      <c r="I2450" s="9"/>
      <c r="J2450" s="9"/>
      <c r="K2450" s="7"/>
      <c r="L2450" s="7"/>
      <c r="M2450" s="7"/>
      <c r="N2450" s="7"/>
      <c r="O2450" s="7"/>
      <c r="P2450" s="7"/>
      <c r="Q2450" s="7"/>
      <c r="R2450" s="7"/>
      <c r="S2450" s="7"/>
    </row>
    <row r="2451" spans="1:19" x14ac:dyDescent="0.2">
      <c r="A2451" s="11"/>
      <c r="B2451" s="10"/>
      <c r="C2451" s="7"/>
      <c r="D2451" s="7"/>
      <c r="E2451" s="7"/>
      <c r="F2451" s="7"/>
      <c r="G2451" s="7"/>
      <c r="H2451" s="7"/>
      <c r="I2451" s="9"/>
      <c r="J2451" s="9"/>
      <c r="K2451" s="7"/>
      <c r="L2451" s="7"/>
      <c r="M2451" s="7"/>
      <c r="N2451" s="7"/>
      <c r="O2451" s="7"/>
      <c r="P2451" s="7"/>
      <c r="Q2451" s="7"/>
      <c r="R2451" s="7"/>
      <c r="S2451" s="7"/>
    </row>
    <row r="2452" spans="1:19" x14ac:dyDescent="0.2">
      <c r="A2452" s="11"/>
      <c r="B2452" s="10"/>
      <c r="C2452" s="7"/>
      <c r="D2452" s="7"/>
      <c r="E2452" s="7"/>
      <c r="F2452" s="7"/>
      <c r="G2452" s="7"/>
      <c r="H2452" s="7"/>
      <c r="I2452" s="9"/>
      <c r="J2452" s="9"/>
      <c r="K2452" s="7"/>
      <c r="L2452" s="7"/>
      <c r="M2452" s="7"/>
      <c r="N2452" s="7"/>
      <c r="O2452" s="7"/>
      <c r="P2452" s="7"/>
      <c r="Q2452" s="7"/>
      <c r="R2452" s="7"/>
      <c r="S2452" s="7"/>
    </row>
    <row r="2453" spans="1:19" x14ac:dyDescent="0.2">
      <c r="A2453" s="11"/>
      <c r="B2453" s="10"/>
      <c r="C2453" s="7"/>
      <c r="D2453" s="7"/>
      <c r="E2453" s="7"/>
      <c r="F2453" s="7"/>
      <c r="G2453" s="7"/>
      <c r="H2453" s="7"/>
      <c r="I2453" s="9"/>
      <c r="J2453" s="9"/>
      <c r="K2453" s="7"/>
      <c r="L2453" s="7"/>
      <c r="M2453" s="7"/>
      <c r="N2453" s="7"/>
      <c r="O2453" s="7"/>
      <c r="P2453" s="7"/>
      <c r="Q2453" s="7"/>
      <c r="R2453" s="7"/>
      <c r="S2453" s="7"/>
    </row>
    <row r="2454" spans="1:19" x14ac:dyDescent="0.2">
      <c r="A2454" s="11"/>
      <c r="B2454" s="10"/>
      <c r="C2454" s="7"/>
      <c r="D2454" s="7"/>
      <c r="E2454" s="7"/>
      <c r="F2454" s="7"/>
      <c r="G2454" s="7"/>
      <c r="H2454" s="7"/>
      <c r="I2454" s="9"/>
      <c r="J2454" s="9"/>
      <c r="K2454" s="7"/>
      <c r="L2454" s="7"/>
      <c r="M2454" s="7"/>
      <c r="N2454" s="7"/>
      <c r="O2454" s="7"/>
      <c r="P2454" s="7"/>
      <c r="Q2454" s="7"/>
      <c r="R2454" s="7"/>
      <c r="S2454" s="7"/>
    </row>
    <row r="2455" spans="1:19" x14ac:dyDescent="0.2">
      <c r="A2455" s="11"/>
      <c r="B2455" s="10"/>
      <c r="C2455" s="7"/>
      <c r="D2455" s="7"/>
      <c r="E2455" s="7"/>
      <c r="F2455" s="7"/>
      <c r="G2455" s="7"/>
      <c r="H2455" s="7"/>
      <c r="I2455" s="9"/>
      <c r="J2455" s="9"/>
      <c r="K2455" s="7"/>
      <c r="L2455" s="7"/>
      <c r="M2455" s="7"/>
      <c r="N2455" s="7"/>
      <c r="O2455" s="7"/>
      <c r="P2455" s="7"/>
      <c r="Q2455" s="7"/>
      <c r="R2455" s="7"/>
      <c r="S2455" s="7"/>
    </row>
    <row r="2456" spans="1:19" x14ac:dyDescent="0.2">
      <c r="A2456" s="11"/>
      <c r="B2456" s="10"/>
      <c r="C2456" s="7"/>
      <c r="D2456" s="7"/>
      <c r="E2456" s="7"/>
      <c r="F2456" s="7"/>
      <c r="G2456" s="7"/>
      <c r="H2456" s="7"/>
      <c r="I2456" s="9"/>
      <c r="J2456" s="9"/>
      <c r="K2456" s="7"/>
      <c r="L2456" s="7"/>
      <c r="M2456" s="7"/>
      <c r="N2456" s="7"/>
      <c r="O2456" s="7"/>
      <c r="P2456" s="7"/>
      <c r="Q2456" s="7"/>
      <c r="R2456" s="7"/>
      <c r="S2456" s="7"/>
    </row>
    <row r="2457" spans="1:19" x14ac:dyDescent="0.2">
      <c r="A2457" s="11"/>
      <c r="B2457" s="10"/>
      <c r="C2457" s="7"/>
      <c r="D2457" s="7"/>
      <c r="E2457" s="7"/>
      <c r="F2457" s="7"/>
      <c r="G2457" s="7"/>
      <c r="H2457" s="7"/>
      <c r="I2457" s="9"/>
      <c r="J2457" s="9"/>
      <c r="K2457" s="7"/>
      <c r="L2457" s="7"/>
      <c r="M2457" s="7"/>
      <c r="N2457" s="7"/>
      <c r="O2457" s="7"/>
      <c r="P2457" s="7"/>
      <c r="Q2457" s="7"/>
      <c r="R2457" s="7"/>
      <c r="S2457" s="7"/>
    </row>
    <row r="2458" spans="1:19" x14ac:dyDescent="0.2">
      <c r="A2458" s="11"/>
      <c r="B2458" s="10"/>
      <c r="C2458" s="7"/>
      <c r="D2458" s="7"/>
      <c r="E2458" s="7"/>
      <c r="F2458" s="7"/>
      <c r="G2458" s="7"/>
      <c r="H2458" s="7"/>
      <c r="I2458" s="9"/>
      <c r="J2458" s="9"/>
      <c r="K2458" s="7"/>
      <c r="L2458" s="7"/>
      <c r="M2458" s="7"/>
      <c r="N2458" s="7"/>
      <c r="O2458" s="7"/>
      <c r="P2458" s="7"/>
      <c r="Q2458" s="7"/>
      <c r="R2458" s="7"/>
      <c r="S2458" s="7"/>
    </row>
    <row r="2459" spans="1:19" x14ac:dyDescent="0.2">
      <c r="A2459" s="11"/>
      <c r="B2459" s="10"/>
      <c r="C2459" s="7"/>
      <c r="D2459" s="7"/>
      <c r="E2459" s="7"/>
      <c r="F2459" s="7"/>
      <c r="G2459" s="7"/>
      <c r="H2459" s="7"/>
      <c r="I2459" s="9"/>
      <c r="J2459" s="9"/>
      <c r="K2459" s="7"/>
      <c r="L2459" s="7"/>
      <c r="M2459" s="7"/>
      <c r="N2459" s="7"/>
      <c r="O2459" s="7"/>
      <c r="P2459" s="7"/>
      <c r="Q2459" s="7"/>
      <c r="R2459" s="7"/>
      <c r="S2459" s="7"/>
    </row>
    <row r="2460" spans="1:19" x14ac:dyDescent="0.2">
      <c r="A2460" s="11"/>
      <c r="B2460" s="10"/>
      <c r="C2460" s="7"/>
      <c r="D2460" s="7"/>
      <c r="E2460" s="7"/>
      <c r="F2460" s="7"/>
      <c r="G2460" s="7"/>
      <c r="H2460" s="7"/>
      <c r="I2460" s="9"/>
      <c r="J2460" s="9"/>
      <c r="K2460" s="7"/>
      <c r="L2460" s="7"/>
      <c r="M2460" s="7"/>
      <c r="N2460" s="7"/>
      <c r="O2460" s="7"/>
      <c r="P2460" s="7"/>
      <c r="Q2460" s="7"/>
      <c r="R2460" s="7"/>
      <c r="S2460" s="7"/>
    </row>
    <row r="2461" spans="1:19" x14ac:dyDescent="0.2">
      <c r="A2461" s="11"/>
      <c r="B2461" s="10"/>
      <c r="C2461" s="7"/>
      <c r="D2461" s="7"/>
      <c r="E2461" s="7"/>
      <c r="F2461" s="7"/>
      <c r="G2461" s="7"/>
      <c r="H2461" s="7"/>
      <c r="I2461" s="9"/>
      <c r="J2461" s="9"/>
      <c r="K2461" s="7"/>
      <c r="L2461" s="7"/>
      <c r="M2461" s="7"/>
      <c r="N2461" s="7"/>
      <c r="O2461" s="7"/>
      <c r="P2461" s="7"/>
      <c r="Q2461" s="7"/>
      <c r="R2461" s="7"/>
      <c r="S2461" s="7"/>
    </row>
    <row r="2462" spans="1:19" x14ac:dyDescent="0.2">
      <c r="A2462" s="11"/>
      <c r="B2462" s="10"/>
      <c r="C2462" s="7"/>
      <c r="D2462" s="7"/>
      <c r="E2462" s="7"/>
      <c r="F2462" s="7"/>
      <c r="G2462" s="7"/>
      <c r="H2462" s="7"/>
      <c r="I2462" s="9"/>
      <c r="J2462" s="9"/>
      <c r="K2462" s="7"/>
      <c r="L2462" s="7"/>
      <c r="M2462" s="7"/>
      <c r="N2462" s="7"/>
      <c r="O2462" s="7"/>
      <c r="P2462" s="7"/>
      <c r="Q2462" s="7"/>
      <c r="R2462" s="7"/>
      <c r="S2462" s="7"/>
    </row>
    <row r="2463" spans="1:19" x14ac:dyDescent="0.2">
      <c r="A2463" s="11"/>
      <c r="B2463" s="10"/>
      <c r="C2463" s="7"/>
      <c r="D2463" s="7"/>
      <c r="E2463" s="7"/>
      <c r="F2463" s="7"/>
      <c r="G2463" s="7"/>
      <c r="H2463" s="7"/>
      <c r="I2463" s="9"/>
      <c r="J2463" s="9"/>
      <c r="K2463" s="7"/>
      <c r="L2463" s="7"/>
      <c r="M2463" s="7"/>
      <c r="N2463" s="7"/>
      <c r="O2463" s="7"/>
      <c r="P2463" s="7"/>
      <c r="Q2463" s="7"/>
      <c r="R2463" s="7"/>
      <c r="S2463" s="7"/>
    </row>
    <row r="2464" spans="1:19" x14ac:dyDescent="0.2">
      <c r="A2464" s="11"/>
      <c r="B2464" s="10"/>
      <c r="C2464" s="7"/>
      <c r="D2464" s="7"/>
      <c r="E2464" s="7"/>
      <c r="F2464" s="7"/>
      <c r="G2464" s="7"/>
      <c r="H2464" s="7"/>
      <c r="I2464" s="9"/>
      <c r="J2464" s="9"/>
      <c r="K2464" s="7"/>
      <c r="L2464" s="7"/>
      <c r="M2464" s="7"/>
      <c r="N2464" s="7"/>
      <c r="O2464" s="7"/>
      <c r="P2464" s="7"/>
      <c r="Q2464" s="7"/>
      <c r="R2464" s="7"/>
      <c r="S2464" s="7"/>
    </row>
    <row r="2465" spans="1:19" x14ac:dyDescent="0.2">
      <c r="A2465" s="11"/>
      <c r="B2465" s="10"/>
      <c r="C2465" s="7"/>
      <c r="D2465" s="7"/>
      <c r="E2465" s="7"/>
      <c r="F2465" s="7"/>
      <c r="G2465" s="7"/>
      <c r="H2465" s="7"/>
      <c r="I2465" s="9"/>
      <c r="J2465" s="9"/>
      <c r="K2465" s="7"/>
      <c r="L2465" s="7"/>
      <c r="M2465" s="7"/>
      <c r="N2465" s="7"/>
      <c r="O2465" s="7"/>
      <c r="P2465" s="7"/>
      <c r="Q2465" s="7"/>
      <c r="R2465" s="7"/>
      <c r="S2465" s="7"/>
    </row>
    <row r="2466" spans="1:19" x14ac:dyDescent="0.2">
      <c r="A2466" s="11"/>
      <c r="B2466" s="10"/>
      <c r="C2466" s="7"/>
      <c r="D2466" s="7"/>
      <c r="E2466" s="7"/>
      <c r="F2466" s="7"/>
      <c r="G2466" s="7"/>
      <c r="H2466" s="7"/>
      <c r="I2466" s="9"/>
      <c r="J2466" s="9"/>
      <c r="K2466" s="7"/>
      <c r="L2466" s="7"/>
      <c r="M2466" s="7"/>
      <c r="N2466" s="7"/>
      <c r="O2466" s="7"/>
      <c r="P2466" s="7"/>
      <c r="Q2466" s="7"/>
      <c r="R2466" s="7"/>
      <c r="S2466" s="7"/>
    </row>
    <row r="2467" spans="1:19" x14ac:dyDescent="0.2">
      <c r="A2467" s="11"/>
      <c r="B2467" s="10"/>
      <c r="C2467" s="7"/>
      <c r="D2467" s="7"/>
      <c r="E2467" s="7"/>
      <c r="F2467" s="7"/>
      <c r="G2467" s="7"/>
      <c r="H2467" s="7"/>
      <c r="I2467" s="9"/>
      <c r="J2467" s="9"/>
      <c r="K2467" s="7"/>
      <c r="L2467" s="7"/>
      <c r="M2467" s="7"/>
      <c r="N2467" s="7"/>
      <c r="O2467" s="7"/>
      <c r="P2467" s="7"/>
      <c r="Q2467" s="7"/>
      <c r="R2467" s="7"/>
      <c r="S2467" s="7"/>
    </row>
    <row r="2468" spans="1:19" x14ac:dyDescent="0.2">
      <c r="A2468" s="11"/>
      <c r="B2468" s="10"/>
      <c r="C2468" s="7"/>
      <c r="D2468" s="7"/>
      <c r="E2468" s="7"/>
      <c r="F2468" s="7"/>
      <c r="G2468" s="7"/>
      <c r="H2468" s="7"/>
      <c r="I2468" s="9"/>
      <c r="J2468" s="9"/>
      <c r="K2468" s="7"/>
      <c r="L2468" s="7"/>
      <c r="M2468" s="7"/>
      <c r="N2468" s="7"/>
      <c r="O2468" s="7"/>
      <c r="P2468" s="7"/>
      <c r="Q2468" s="7"/>
      <c r="R2468" s="7"/>
      <c r="S2468" s="7"/>
    </row>
    <row r="2469" spans="1:19" x14ac:dyDescent="0.2">
      <c r="A2469" s="11"/>
      <c r="B2469" s="10"/>
      <c r="C2469" s="7"/>
      <c r="D2469" s="7"/>
      <c r="E2469" s="7"/>
      <c r="F2469" s="7"/>
      <c r="G2469" s="7"/>
      <c r="H2469" s="7"/>
      <c r="I2469" s="9"/>
      <c r="J2469" s="9"/>
      <c r="K2469" s="7"/>
      <c r="L2469" s="7"/>
      <c r="M2469" s="7"/>
      <c r="N2469" s="7"/>
      <c r="O2469" s="7"/>
      <c r="P2469" s="7"/>
      <c r="Q2469" s="7"/>
      <c r="R2469" s="7"/>
      <c r="S2469" s="7"/>
    </row>
    <row r="2470" spans="1:19" x14ac:dyDescent="0.2">
      <c r="A2470" s="11"/>
      <c r="B2470" s="10"/>
      <c r="C2470" s="7"/>
      <c r="D2470" s="7"/>
      <c r="E2470" s="7"/>
      <c r="F2470" s="7"/>
      <c r="G2470" s="7"/>
      <c r="H2470" s="7"/>
      <c r="I2470" s="9"/>
      <c r="J2470" s="9"/>
      <c r="K2470" s="7"/>
      <c r="L2470" s="7"/>
      <c r="M2470" s="7"/>
      <c r="N2470" s="7"/>
      <c r="O2470" s="7"/>
      <c r="P2470" s="7"/>
      <c r="Q2470" s="7"/>
      <c r="R2470" s="7"/>
      <c r="S2470" s="7"/>
    </row>
    <row r="2471" spans="1:19" x14ac:dyDescent="0.2">
      <c r="A2471" s="11"/>
      <c r="B2471" s="10"/>
      <c r="C2471" s="7"/>
      <c r="D2471" s="7"/>
      <c r="E2471" s="7"/>
      <c r="F2471" s="7"/>
      <c r="G2471" s="7"/>
      <c r="H2471" s="7"/>
      <c r="I2471" s="9"/>
      <c r="J2471" s="9"/>
      <c r="K2471" s="7"/>
      <c r="L2471" s="7"/>
      <c r="M2471" s="7"/>
      <c r="N2471" s="7"/>
      <c r="O2471" s="7"/>
      <c r="P2471" s="7"/>
      <c r="Q2471" s="7"/>
      <c r="R2471" s="7"/>
      <c r="S2471" s="7"/>
    </row>
    <row r="2472" spans="1:19" x14ac:dyDescent="0.2">
      <c r="A2472" s="11"/>
      <c r="B2472" s="10"/>
      <c r="C2472" s="7"/>
      <c r="D2472" s="7"/>
      <c r="E2472" s="7"/>
      <c r="F2472" s="7"/>
      <c r="G2472" s="7"/>
      <c r="H2472" s="7"/>
      <c r="I2472" s="9"/>
      <c r="J2472" s="9"/>
      <c r="K2472" s="7"/>
      <c r="L2472" s="7"/>
      <c r="M2472" s="7"/>
      <c r="N2472" s="7"/>
      <c r="O2472" s="7"/>
      <c r="P2472" s="7"/>
      <c r="Q2472" s="7"/>
      <c r="R2472" s="7"/>
      <c r="S2472" s="7"/>
    </row>
    <row r="2473" spans="1:19" x14ac:dyDescent="0.2">
      <c r="A2473" s="11"/>
      <c r="B2473" s="10"/>
      <c r="C2473" s="7"/>
      <c r="D2473" s="7"/>
      <c r="E2473" s="7"/>
      <c r="F2473" s="7"/>
      <c r="G2473" s="7"/>
      <c r="H2473" s="7"/>
      <c r="I2473" s="9"/>
      <c r="J2473" s="9"/>
      <c r="K2473" s="7"/>
      <c r="L2473" s="7"/>
      <c r="M2473" s="7"/>
      <c r="N2473" s="7"/>
      <c r="O2473" s="7"/>
      <c r="P2473" s="7"/>
      <c r="Q2473" s="7"/>
      <c r="R2473" s="7"/>
      <c r="S2473" s="7"/>
    </row>
    <row r="2474" spans="1:19" x14ac:dyDescent="0.2">
      <c r="A2474" s="11"/>
      <c r="B2474" s="10"/>
      <c r="C2474" s="7"/>
      <c r="D2474" s="7"/>
      <c r="E2474" s="7"/>
      <c r="F2474" s="7"/>
      <c r="G2474" s="7"/>
      <c r="H2474" s="7"/>
      <c r="I2474" s="9"/>
      <c r="J2474" s="9"/>
      <c r="K2474" s="7"/>
      <c r="L2474" s="7"/>
      <c r="M2474" s="7"/>
      <c r="N2474" s="7"/>
      <c r="O2474" s="7"/>
      <c r="P2474" s="7"/>
      <c r="Q2474" s="7"/>
      <c r="R2474" s="7"/>
      <c r="S2474" s="7"/>
    </row>
    <row r="2475" spans="1:19" x14ac:dyDescent="0.2">
      <c r="A2475" s="11"/>
      <c r="B2475" s="10"/>
      <c r="C2475" s="7"/>
      <c r="D2475" s="7"/>
      <c r="E2475" s="7"/>
      <c r="F2475" s="7"/>
      <c r="G2475" s="7"/>
      <c r="H2475" s="7"/>
      <c r="I2475" s="9"/>
      <c r="J2475" s="9"/>
      <c r="K2475" s="7"/>
      <c r="L2475" s="7"/>
      <c r="M2475" s="7"/>
      <c r="N2475" s="7"/>
      <c r="O2475" s="7"/>
      <c r="P2475" s="7"/>
      <c r="Q2475" s="7"/>
      <c r="R2475" s="7"/>
      <c r="S2475" s="7"/>
    </row>
    <row r="2476" spans="1:19" x14ac:dyDescent="0.2">
      <c r="A2476" s="11"/>
      <c r="B2476" s="10"/>
      <c r="C2476" s="7"/>
      <c r="D2476" s="7"/>
      <c r="E2476" s="7"/>
      <c r="F2476" s="7"/>
      <c r="G2476" s="7"/>
      <c r="H2476" s="7"/>
      <c r="I2476" s="9"/>
      <c r="J2476" s="9"/>
      <c r="K2476" s="7"/>
      <c r="L2476" s="7"/>
      <c r="M2476" s="7"/>
      <c r="N2476" s="7"/>
      <c r="O2476" s="7"/>
      <c r="P2476" s="7"/>
      <c r="Q2476" s="7"/>
      <c r="R2476" s="7"/>
      <c r="S2476" s="7"/>
    </row>
    <row r="2477" spans="1:19" x14ac:dyDescent="0.2">
      <c r="A2477" s="11"/>
      <c r="B2477" s="10"/>
      <c r="C2477" s="7"/>
      <c r="D2477" s="7"/>
      <c r="E2477" s="7"/>
      <c r="F2477" s="7"/>
      <c r="G2477" s="7"/>
      <c r="H2477" s="7"/>
      <c r="I2477" s="9"/>
      <c r="J2477" s="9"/>
      <c r="K2477" s="7"/>
      <c r="L2477" s="7"/>
      <c r="M2477" s="7"/>
      <c r="N2477" s="7"/>
      <c r="O2477" s="7"/>
      <c r="P2477" s="7"/>
      <c r="Q2477" s="7"/>
      <c r="R2477" s="7"/>
      <c r="S2477" s="7"/>
    </row>
    <row r="2478" spans="1:19" x14ac:dyDescent="0.2">
      <c r="A2478" s="11"/>
      <c r="B2478" s="10"/>
      <c r="C2478" s="7"/>
      <c r="D2478" s="7"/>
      <c r="E2478" s="7"/>
      <c r="F2478" s="7"/>
      <c r="G2478" s="7"/>
      <c r="H2478" s="7"/>
      <c r="I2478" s="9"/>
      <c r="J2478" s="9"/>
      <c r="K2478" s="7"/>
      <c r="L2478" s="7"/>
      <c r="M2478" s="7"/>
      <c r="N2478" s="7"/>
      <c r="O2478" s="7"/>
      <c r="P2478" s="7"/>
      <c r="Q2478" s="7"/>
      <c r="R2478" s="7"/>
      <c r="S2478" s="7"/>
    </row>
    <row r="2479" spans="1:19" x14ac:dyDescent="0.2">
      <c r="A2479" s="11"/>
      <c r="B2479" s="10"/>
      <c r="C2479" s="7"/>
      <c r="D2479" s="7"/>
      <c r="E2479" s="7"/>
      <c r="F2479" s="7"/>
      <c r="G2479" s="7"/>
      <c r="H2479" s="7"/>
      <c r="I2479" s="9"/>
      <c r="J2479" s="9"/>
      <c r="K2479" s="7"/>
      <c r="L2479" s="7"/>
      <c r="M2479" s="7"/>
      <c r="N2479" s="7"/>
      <c r="O2479" s="7"/>
      <c r="P2479" s="7"/>
      <c r="Q2479" s="7"/>
      <c r="R2479" s="7"/>
      <c r="S2479" s="7"/>
    </row>
    <row r="2480" spans="1:19" x14ac:dyDescent="0.2">
      <c r="A2480" s="11"/>
      <c r="B2480" s="10"/>
      <c r="C2480" s="7"/>
      <c r="D2480" s="7"/>
      <c r="E2480" s="7"/>
      <c r="F2480" s="7"/>
      <c r="G2480" s="7"/>
      <c r="H2480" s="7"/>
      <c r="I2480" s="9"/>
      <c r="J2480" s="9"/>
      <c r="K2480" s="7"/>
      <c r="L2480" s="7"/>
      <c r="M2480" s="7"/>
      <c r="N2480" s="7"/>
      <c r="O2480" s="7"/>
      <c r="P2480" s="7"/>
      <c r="Q2480" s="7"/>
      <c r="R2480" s="7"/>
      <c r="S2480" s="7"/>
    </row>
    <row r="2481" spans="1:19" x14ac:dyDescent="0.2">
      <c r="A2481" s="11"/>
      <c r="B2481" s="10"/>
      <c r="C2481" s="7"/>
      <c r="D2481" s="7"/>
      <c r="E2481" s="7"/>
      <c r="F2481" s="7"/>
      <c r="G2481" s="7"/>
      <c r="H2481" s="7"/>
      <c r="I2481" s="9"/>
      <c r="J2481" s="9"/>
      <c r="K2481" s="7"/>
      <c r="L2481" s="7"/>
      <c r="M2481" s="7"/>
      <c r="N2481" s="7"/>
      <c r="O2481" s="7"/>
      <c r="P2481" s="7"/>
      <c r="Q2481" s="7"/>
      <c r="R2481" s="7"/>
      <c r="S2481" s="7"/>
    </row>
    <row r="2482" spans="1:19" x14ac:dyDescent="0.2">
      <c r="A2482" s="11"/>
      <c r="B2482" s="10"/>
      <c r="C2482" s="7"/>
      <c r="D2482" s="7"/>
      <c r="E2482" s="7"/>
      <c r="F2482" s="7"/>
      <c r="G2482" s="7"/>
      <c r="H2482" s="7"/>
      <c r="I2482" s="9"/>
      <c r="J2482" s="9"/>
      <c r="K2482" s="7"/>
      <c r="L2482" s="7"/>
      <c r="M2482" s="7"/>
      <c r="N2482" s="7"/>
      <c r="O2482" s="7"/>
      <c r="P2482" s="7"/>
      <c r="Q2482" s="7"/>
      <c r="R2482" s="7"/>
      <c r="S2482" s="7"/>
    </row>
    <row r="2483" spans="1:19" x14ac:dyDescent="0.2">
      <c r="A2483" s="11"/>
      <c r="B2483" s="10"/>
      <c r="C2483" s="7"/>
      <c r="D2483" s="7"/>
      <c r="E2483" s="7"/>
      <c r="F2483" s="7"/>
      <c r="G2483" s="7"/>
      <c r="H2483" s="7"/>
      <c r="I2483" s="9"/>
      <c r="J2483" s="9"/>
      <c r="K2483" s="7"/>
      <c r="L2483" s="7"/>
      <c r="M2483" s="7"/>
      <c r="N2483" s="7"/>
      <c r="O2483" s="7"/>
      <c r="P2483" s="7"/>
      <c r="Q2483" s="7"/>
      <c r="R2483" s="7"/>
      <c r="S2483" s="7"/>
    </row>
    <row r="2484" spans="1:19" x14ac:dyDescent="0.2">
      <c r="A2484" s="11"/>
      <c r="B2484" s="10"/>
      <c r="C2484" s="7"/>
      <c r="D2484" s="7"/>
      <c r="E2484" s="7"/>
      <c r="F2484" s="7"/>
      <c r="G2484" s="7"/>
      <c r="H2484" s="7"/>
      <c r="I2484" s="9"/>
      <c r="J2484" s="9"/>
      <c r="K2484" s="7"/>
      <c r="L2484" s="7"/>
      <c r="M2484" s="7"/>
      <c r="N2484" s="7"/>
      <c r="O2484" s="7"/>
      <c r="P2484" s="7"/>
      <c r="Q2484" s="7"/>
      <c r="R2484" s="7"/>
      <c r="S2484" s="7"/>
    </row>
    <row r="2485" spans="1:19" x14ac:dyDescent="0.2">
      <c r="A2485" s="11"/>
      <c r="B2485" s="10"/>
      <c r="C2485" s="7"/>
      <c r="D2485" s="7"/>
      <c r="E2485" s="7"/>
      <c r="F2485" s="7"/>
      <c r="G2485" s="7"/>
      <c r="H2485" s="7"/>
      <c r="I2485" s="9"/>
      <c r="J2485" s="9"/>
      <c r="K2485" s="7"/>
      <c r="L2485" s="7"/>
      <c r="M2485" s="7"/>
      <c r="N2485" s="7"/>
      <c r="O2485" s="7"/>
      <c r="P2485" s="7"/>
      <c r="Q2485" s="7"/>
      <c r="R2485" s="7"/>
      <c r="S2485" s="7"/>
    </row>
    <row r="2486" spans="1:19" x14ac:dyDescent="0.2">
      <c r="A2486" s="11"/>
      <c r="B2486" s="10"/>
      <c r="C2486" s="7"/>
      <c r="D2486" s="7"/>
      <c r="E2486" s="7"/>
      <c r="F2486" s="7"/>
      <c r="G2486" s="7"/>
      <c r="H2486" s="7"/>
      <c r="I2486" s="9"/>
      <c r="J2486" s="9"/>
      <c r="K2486" s="7"/>
      <c r="L2486" s="7"/>
      <c r="M2486" s="7"/>
      <c r="N2486" s="7"/>
      <c r="O2486" s="7"/>
      <c r="P2486" s="7"/>
      <c r="Q2486" s="7"/>
      <c r="R2486" s="7"/>
      <c r="S2486" s="7"/>
    </row>
    <row r="2487" spans="1:19" x14ac:dyDescent="0.2">
      <c r="A2487" s="11"/>
      <c r="B2487" s="10"/>
      <c r="C2487" s="7"/>
      <c r="D2487" s="7"/>
      <c r="E2487" s="7"/>
      <c r="F2487" s="7"/>
      <c r="G2487" s="7"/>
      <c r="H2487" s="7"/>
      <c r="I2487" s="9"/>
      <c r="J2487" s="9"/>
      <c r="K2487" s="7"/>
      <c r="L2487" s="7"/>
      <c r="M2487" s="7"/>
      <c r="N2487" s="7"/>
      <c r="O2487" s="7"/>
      <c r="P2487" s="7"/>
      <c r="Q2487" s="7"/>
      <c r="R2487" s="7"/>
      <c r="S2487" s="7"/>
    </row>
    <row r="2488" spans="1:19" x14ac:dyDescent="0.2">
      <c r="A2488" s="11"/>
      <c r="B2488" s="10"/>
      <c r="C2488" s="7"/>
      <c r="D2488" s="7"/>
      <c r="E2488" s="7"/>
      <c r="F2488" s="7"/>
      <c r="G2488" s="7"/>
      <c r="H2488" s="7"/>
      <c r="I2488" s="9"/>
      <c r="J2488" s="9"/>
      <c r="K2488" s="7"/>
      <c r="L2488" s="7"/>
      <c r="M2488" s="7"/>
      <c r="N2488" s="7"/>
      <c r="O2488" s="7"/>
      <c r="P2488" s="7"/>
      <c r="Q2488" s="7"/>
      <c r="R2488" s="7"/>
      <c r="S2488" s="7"/>
    </row>
    <row r="2489" spans="1:19" x14ac:dyDescent="0.2">
      <c r="A2489" s="11"/>
      <c r="B2489" s="10"/>
      <c r="C2489" s="7"/>
      <c r="D2489" s="7"/>
      <c r="E2489" s="7"/>
      <c r="F2489" s="7"/>
      <c r="G2489" s="7"/>
      <c r="H2489" s="7"/>
      <c r="I2489" s="9"/>
      <c r="J2489" s="9"/>
      <c r="K2489" s="7"/>
      <c r="L2489" s="7"/>
      <c r="M2489" s="7"/>
      <c r="N2489" s="7"/>
      <c r="O2489" s="7"/>
      <c r="P2489" s="7"/>
      <c r="Q2489" s="7"/>
      <c r="R2489" s="7"/>
      <c r="S2489" s="7"/>
    </row>
    <row r="2490" spans="1:19" x14ac:dyDescent="0.2">
      <c r="A2490" s="11"/>
      <c r="B2490" s="10"/>
      <c r="C2490" s="7"/>
      <c r="D2490" s="7"/>
      <c r="E2490" s="7"/>
      <c r="F2490" s="7"/>
      <c r="G2490" s="7"/>
      <c r="H2490" s="7"/>
      <c r="I2490" s="9"/>
      <c r="J2490" s="9"/>
      <c r="K2490" s="7"/>
      <c r="L2490" s="7"/>
      <c r="M2490" s="7"/>
      <c r="N2490" s="7"/>
      <c r="O2490" s="7"/>
      <c r="P2490" s="7"/>
      <c r="Q2490" s="7"/>
      <c r="R2490" s="7"/>
      <c r="S2490" s="7"/>
    </row>
    <row r="2491" spans="1:19" x14ac:dyDescent="0.2">
      <c r="A2491" s="11"/>
      <c r="B2491" s="10"/>
      <c r="C2491" s="7"/>
      <c r="D2491" s="7"/>
      <c r="E2491" s="7"/>
      <c r="F2491" s="7"/>
      <c r="G2491" s="7"/>
      <c r="H2491" s="7"/>
      <c r="I2491" s="9"/>
      <c r="J2491" s="9"/>
      <c r="K2491" s="7"/>
      <c r="L2491" s="7"/>
      <c r="M2491" s="7"/>
      <c r="N2491" s="7"/>
      <c r="O2491" s="7"/>
      <c r="P2491" s="7"/>
      <c r="Q2491" s="7"/>
      <c r="R2491" s="7"/>
      <c r="S2491" s="7"/>
    </row>
    <row r="2492" spans="1:19" x14ac:dyDescent="0.2">
      <c r="A2492" s="11"/>
      <c r="B2492" s="10"/>
      <c r="C2492" s="7"/>
      <c r="D2492" s="7"/>
      <c r="E2492" s="7"/>
      <c r="F2492" s="7"/>
      <c r="G2492" s="7"/>
      <c r="H2492" s="7"/>
      <c r="I2492" s="9"/>
      <c r="J2492" s="9"/>
      <c r="K2492" s="7"/>
      <c r="L2492" s="7"/>
      <c r="M2492" s="7"/>
      <c r="N2492" s="7"/>
      <c r="O2492" s="7"/>
      <c r="P2492" s="7"/>
      <c r="Q2492" s="7"/>
      <c r="R2492" s="7"/>
      <c r="S2492" s="7"/>
    </row>
    <row r="2493" spans="1:19" x14ac:dyDescent="0.2">
      <c r="A2493" s="11"/>
      <c r="B2493" s="10"/>
      <c r="C2493" s="7"/>
      <c r="D2493" s="7"/>
      <c r="E2493" s="7"/>
      <c r="F2493" s="7"/>
      <c r="G2493" s="7"/>
      <c r="H2493" s="7"/>
      <c r="I2493" s="9"/>
      <c r="J2493" s="9"/>
      <c r="K2493" s="7"/>
      <c r="L2493" s="7"/>
      <c r="M2493" s="7"/>
      <c r="N2493" s="7"/>
      <c r="O2493" s="7"/>
      <c r="P2493" s="7"/>
      <c r="Q2493" s="7"/>
      <c r="R2493" s="7"/>
      <c r="S2493" s="7"/>
    </row>
    <row r="2494" spans="1:19" x14ac:dyDescent="0.2">
      <c r="A2494" s="11"/>
      <c r="B2494" s="10"/>
      <c r="C2494" s="7"/>
      <c r="D2494" s="7"/>
      <c r="E2494" s="7"/>
      <c r="F2494" s="7"/>
      <c r="G2494" s="7"/>
      <c r="H2494" s="7"/>
      <c r="I2494" s="9"/>
      <c r="J2494" s="9"/>
      <c r="K2494" s="7"/>
      <c r="L2494" s="7"/>
      <c r="M2494" s="7"/>
      <c r="N2494" s="7"/>
      <c r="O2494" s="7"/>
      <c r="P2494" s="7"/>
      <c r="Q2494" s="7"/>
      <c r="R2494" s="7"/>
      <c r="S2494" s="7"/>
    </row>
    <row r="2495" spans="1:19" x14ac:dyDescent="0.2">
      <c r="A2495" s="11"/>
      <c r="B2495" s="10"/>
      <c r="C2495" s="7"/>
      <c r="D2495" s="7"/>
      <c r="E2495" s="7"/>
      <c r="F2495" s="7"/>
      <c r="G2495" s="7"/>
      <c r="H2495" s="7"/>
      <c r="I2495" s="9"/>
      <c r="J2495" s="9"/>
      <c r="K2495" s="7"/>
      <c r="L2495" s="7"/>
      <c r="M2495" s="7"/>
      <c r="N2495" s="7"/>
      <c r="O2495" s="7"/>
      <c r="P2495" s="7"/>
      <c r="Q2495" s="7"/>
      <c r="R2495" s="7"/>
      <c r="S2495" s="7"/>
    </row>
    <row r="2496" spans="1:19" x14ac:dyDescent="0.2">
      <c r="A2496" s="11"/>
      <c r="B2496" s="10"/>
      <c r="C2496" s="7"/>
      <c r="D2496" s="7"/>
      <c r="E2496" s="7"/>
      <c r="F2496" s="7"/>
      <c r="G2496" s="7"/>
      <c r="H2496" s="7"/>
      <c r="I2496" s="9"/>
      <c r="J2496" s="9"/>
      <c r="K2496" s="7"/>
      <c r="L2496" s="7"/>
      <c r="M2496" s="7"/>
      <c r="N2496" s="7"/>
      <c r="O2496" s="7"/>
      <c r="P2496" s="7"/>
      <c r="Q2496" s="7"/>
      <c r="R2496" s="7"/>
      <c r="S2496" s="7"/>
    </row>
    <row r="2497" spans="1:19" x14ac:dyDescent="0.2">
      <c r="A2497" s="11"/>
      <c r="B2497" s="10"/>
      <c r="C2497" s="7"/>
      <c r="D2497" s="7"/>
      <c r="E2497" s="7"/>
      <c r="F2497" s="7"/>
      <c r="G2497" s="7"/>
      <c r="H2497" s="7"/>
      <c r="I2497" s="9"/>
      <c r="J2497" s="9"/>
      <c r="K2497" s="7"/>
      <c r="L2497" s="7"/>
      <c r="M2497" s="7"/>
      <c r="N2497" s="7"/>
      <c r="O2497" s="7"/>
      <c r="P2497" s="7"/>
      <c r="Q2497" s="7"/>
      <c r="R2497" s="7"/>
      <c r="S2497" s="7"/>
    </row>
    <row r="2498" spans="1:19" x14ac:dyDescent="0.2">
      <c r="A2498" s="11"/>
      <c r="B2498" s="10"/>
      <c r="C2498" s="7"/>
      <c r="D2498" s="7"/>
      <c r="E2498" s="7"/>
      <c r="F2498" s="7"/>
      <c r="G2498" s="7"/>
      <c r="H2498" s="7"/>
      <c r="I2498" s="9"/>
      <c r="J2498" s="9"/>
      <c r="K2498" s="7"/>
      <c r="L2498" s="7"/>
      <c r="M2498" s="7"/>
      <c r="N2498" s="7"/>
      <c r="O2498" s="7"/>
      <c r="P2498" s="7"/>
      <c r="Q2498" s="7"/>
      <c r="R2498" s="7"/>
      <c r="S2498" s="7"/>
    </row>
    <row r="2499" spans="1:19" x14ac:dyDescent="0.2">
      <c r="A2499" s="11"/>
      <c r="B2499" s="10"/>
      <c r="C2499" s="7"/>
      <c r="D2499" s="7"/>
      <c r="E2499" s="7"/>
      <c r="F2499" s="7"/>
      <c r="G2499" s="7"/>
      <c r="H2499" s="7"/>
      <c r="I2499" s="9"/>
      <c r="J2499" s="9"/>
      <c r="K2499" s="7"/>
      <c r="L2499" s="7"/>
      <c r="M2499" s="7"/>
      <c r="N2499" s="7"/>
      <c r="O2499" s="7"/>
      <c r="P2499" s="7"/>
      <c r="Q2499" s="7"/>
      <c r="R2499" s="7"/>
      <c r="S2499" s="7"/>
    </row>
    <row r="2500" spans="1:19" x14ac:dyDescent="0.2">
      <c r="A2500" s="11"/>
      <c r="B2500" s="10"/>
      <c r="C2500" s="7"/>
      <c r="D2500" s="7"/>
      <c r="E2500" s="7"/>
      <c r="F2500" s="7"/>
      <c r="G2500" s="7"/>
      <c r="H2500" s="7"/>
      <c r="I2500" s="9"/>
      <c r="J2500" s="9"/>
      <c r="K2500" s="7"/>
      <c r="L2500" s="7"/>
      <c r="M2500" s="7"/>
      <c r="N2500" s="7"/>
      <c r="O2500" s="7"/>
      <c r="P2500" s="7"/>
      <c r="Q2500" s="7"/>
      <c r="R2500" s="7"/>
      <c r="S2500" s="7"/>
    </row>
    <row r="2501" spans="1:19" x14ac:dyDescent="0.2">
      <c r="A2501" s="11"/>
      <c r="B2501" s="10"/>
      <c r="C2501" s="7"/>
      <c r="D2501" s="7"/>
      <c r="E2501" s="7"/>
      <c r="F2501" s="7"/>
      <c r="G2501" s="7"/>
      <c r="H2501" s="7"/>
      <c r="I2501" s="9"/>
      <c r="J2501" s="9"/>
      <c r="K2501" s="7"/>
      <c r="L2501" s="7"/>
      <c r="M2501" s="7"/>
      <c r="N2501" s="7"/>
      <c r="O2501" s="7"/>
      <c r="P2501" s="7"/>
      <c r="Q2501" s="7"/>
      <c r="R2501" s="7"/>
      <c r="S2501" s="7"/>
    </row>
    <row r="2502" spans="1:19" x14ac:dyDescent="0.2">
      <c r="A2502" s="11"/>
      <c r="B2502" s="10"/>
      <c r="C2502" s="7"/>
      <c r="D2502" s="7"/>
      <c r="E2502" s="7"/>
      <c r="F2502" s="7"/>
      <c r="G2502" s="7"/>
      <c r="H2502" s="7"/>
      <c r="I2502" s="9"/>
      <c r="J2502" s="9"/>
      <c r="K2502" s="7"/>
      <c r="L2502" s="7"/>
      <c r="M2502" s="7"/>
      <c r="N2502" s="7"/>
      <c r="O2502" s="7"/>
      <c r="P2502" s="7"/>
      <c r="Q2502" s="7"/>
      <c r="R2502" s="7"/>
      <c r="S2502" s="7"/>
    </row>
    <row r="2503" spans="1:19" x14ac:dyDescent="0.2">
      <c r="A2503" s="11"/>
      <c r="B2503" s="10"/>
      <c r="C2503" s="7"/>
      <c r="D2503" s="7"/>
      <c r="E2503" s="7"/>
      <c r="F2503" s="7"/>
      <c r="G2503" s="7"/>
      <c r="H2503" s="7"/>
      <c r="I2503" s="9"/>
      <c r="J2503" s="9"/>
      <c r="K2503" s="7"/>
      <c r="L2503" s="7"/>
      <c r="M2503" s="7"/>
      <c r="N2503" s="7"/>
      <c r="O2503" s="7"/>
      <c r="P2503" s="7"/>
      <c r="Q2503" s="7"/>
      <c r="R2503" s="7"/>
      <c r="S2503" s="7"/>
    </row>
    <row r="2504" spans="1:19" x14ac:dyDescent="0.2">
      <c r="A2504" s="11"/>
      <c r="B2504" s="10"/>
      <c r="C2504" s="7"/>
      <c r="D2504" s="7"/>
      <c r="E2504" s="7"/>
      <c r="F2504" s="7"/>
      <c r="G2504" s="7"/>
      <c r="H2504" s="7"/>
      <c r="I2504" s="9"/>
      <c r="J2504" s="9"/>
      <c r="K2504" s="7"/>
      <c r="L2504" s="7"/>
      <c r="M2504" s="7"/>
      <c r="N2504" s="7"/>
      <c r="O2504" s="7"/>
      <c r="P2504" s="7"/>
      <c r="Q2504" s="7"/>
      <c r="R2504" s="7"/>
      <c r="S2504" s="7"/>
    </row>
    <row r="2505" spans="1:19" x14ac:dyDescent="0.2">
      <c r="A2505" s="11"/>
      <c r="B2505" s="10"/>
      <c r="C2505" s="7"/>
      <c r="D2505" s="7"/>
      <c r="E2505" s="7"/>
      <c r="F2505" s="7"/>
      <c r="G2505" s="7"/>
      <c r="H2505" s="7"/>
      <c r="I2505" s="9"/>
      <c r="J2505" s="9"/>
      <c r="K2505" s="7"/>
      <c r="L2505" s="7"/>
      <c r="M2505" s="7"/>
      <c r="N2505" s="7"/>
      <c r="O2505" s="7"/>
      <c r="P2505" s="7"/>
      <c r="Q2505" s="7"/>
      <c r="R2505" s="7"/>
      <c r="S2505" s="7"/>
    </row>
    <row r="2506" spans="1:19" x14ac:dyDescent="0.2">
      <c r="A2506" s="11"/>
      <c r="B2506" s="10"/>
      <c r="C2506" s="7"/>
      <c r="D2506" s="7"/>
      <c r="E2506" s="7"/>
      <c r="F2506" s="7"/>
      <c r="G2506" s="7"/>
      <c r="H2506" s="7"/>
      <c r="I2506" s="9"/>
      <c r="J2506" s="9"/>
      <c r="K2506" s="7"/>
      <c r="L2506" s="7"/>
      <c r="M2506" s="7"/>
      <c r="N2506" s="7"/>
      <c r="O2506" s="7"/>
      <c r="P2506" s="7"/>
      <c r="Q2506" s="7"/>
      <c r="R2506" s="7"/>
      <c r="S2506" s="7"/>
    </row>
    <row r="2507" spans="1:19" x14ac:dyDescent="0.2">
      <c r="A2507" s="11"/>
      <c r="B2507" s="10"/>
      <c r="C2507" s="7"/>
      <c r="D2507" s="7"/>
      <c r="E2507" s="7"/>
      <c r="F2507" s="7"/>
      <c r="G2507" s="7"/>
      <c r="H2507" s="7"/>
      <c r="I2507" s="9"/>
      <c r="J2507" s="9"/>
      <c r="K2507" s="7"/>
      <c r="L2507" s="7"/>
      <c r="M2507" s="7"/>
      <c r="N2507" s="7"/>
      <c r="O2507" s="7"/>
      <c r="P2507" s="7"/>
      <c r="Q2507" s="7"/>
      <c r="R2507" s="7"/>
      <c r="S2507" s="7"/>
    </row>
    <row r="2508" spans="1:19" x14ac:dyDescent="0.2">
      <c r="A2508" s="11"/>
      <c r="B2508" s="10"/>
      <c r="C2508" s="7"/>
      <c r="D2508" s="7"/>
      <c r="E2508" s="7"/>
      <c r="F2508" s="7"/>
      <c r="G2508" s="7"/>
      <c r="H2508" s="7"/>
      <c r="I2508" s="9"/>
      <c r="J2508" s="9"/>
      <c r="K2508" s="7"/>
      <c r="L2508" s="7"/>
      <c r="M2508" s="7"/>
      <c r="N2508" s="7"/>
      <c r="O2508" s="7"/>
      <c r="P2508" s="7"/>
      <c r="Q2508" s="7"/>
      <c r="R2508" s="7"/>
      <c r="S2508" s="7"/>
    </row>
    <row r="2509" spans="1:19" x14ac:dyDescent="0.2">
      <c r="A2509" s="11"/>
      <c r="B2509" s="10"/>
      <c r="C2509" s="7"/>
      <c r="D2509" s="7"/>
      <c r="E2509" s="7"/>
      <c r="F2509" s="7"/>
      <c r="G2509" s="7"/>
      <c r="H2509" s="7"/>
      <c r="I2509" s="9"/>
      <c r="J2509" s="9"/>
      <c r="K2509" s="7"/>
      <c r="L2509" s="7"/>
      <c r="M2509" s="7"/>
      <c r="N2509" s="7"/>
      <c r="O2509" s="7"/>
      <c r="P2509" s="7"/>
      <c r="Q2509" s="7"/>
      <c r="R2509" s="7"/>
      <c r="S2509" s="7"/>
    </row>
    <row r="2510" spans="1:19" x14ac:dyDescent="0.2">
      <c r="A2510" s="11"/>
      <c r="B2510" s="10"/>
      <c r="C2510" s="7"/>
      <c r="D2510" s="7"/>
      <c r="E2510" s="7"/>
      <c r="F2510" s="7"/>
      <c r="G2510" s="7"/>
      <c r="H2510" s="7"/>
      <c r="I2510" s="9"/>
      <c r="J2510" s="9"/>
      <c r="K2510" s="7"/>
      <c r="L2510" s="7"/>
      <c r="M2510" s="7"/>
      <c r="N2510" s="7"/>
      <c r="O2510" s="7"/>
      <c r="P2510" s="7"/>
      <c r="Q2510" s="7"/>
      <c r="R2510" s="7"/>
      <c r="S2510" s="7"/>
    </row>
    <row r="2511" spans="1:19" x14ac:dyDescent="0.2">
      <c r="A2511" s="11"/>
      <c r="B2511" s="10"/>
      <c r="C2511" s="7"/>
      <c r="D2511" s="7"/>
      <c r="E2511" s="7"/>
      <c r="F2511" s="7"/>
      <c r="G2511" s="7"/>
      <c r="H2511" s="7"/>
      <c r="I2511" s="9"/>
      <c r="J2511" s="9"/>
      <c r="K2511" s="7"/>
      <c r="L2511" s="7"/>
      <c r="M2511" s="7"/>
      <c r="N2511" s="7"/>
      <c r="O2511" s="7"/>
      <c r="P2511" s="7"/>
      <c r="Q2511" s="7"/>
      <c r="R2511" s="7"/>
      <c r="S2511" s="7"/>
    </row>
    <row r="2512" spans="1:19" x14ac:dyDescent="0.2">
      <c r="A2512" s="11"/>
      <c r="B2512" s="10"/>
      <c r="C2512" s="7"/>
      <c r="D2512" s="7"/>
      <c r="E2512" s="7"/>
      <c r="F2512" s="7"/>
      <c r="G2512" s="7"/>
      <c r="H2512" s="7"/>
      <c r="I2512" s="9"/>
      <c r="J2512" s="9"/>
      <c r="K2512" s="7"/>
      <c r="L2512" s="7"/>
      <c r="M2512" s="7"/>
      <c r="N2512" s="7"/>
      <c r="O2512" s="7"/>
      <c r="P2512" s="7"/>
      <c r="Q2512" s="7"/>
      <c r="R2512" s="7"/>
      <c r="S2512" s="7"/>
    </row>
    <row r="2513" spans="1:19" x14ac:dyDescent="0.2">
      <c r="A2513" s="11"/>
      <c r="B2513" s="10"/>
      <c r="C2513" s="7"/>
      <c r="D2513" s="7"/>
      <c r="E2513" s="7"/>
      <c r="F2513" s="7"/>
      <c r="G2513" s="7"/>
      <c r="H2513" s="7"/>
      <c r="I2513" s="9"/>
      <c r="J2513" s="9"/>
      <c r="K2513" s="7"/>
      <c r="L2513" s="7"/>
      <c r="M2513" s="7"/>
      <c r="N2513" s="7"/>
      <c r="O2513" s="7"/>
      <c r="P2513" s="7"/>
      <c r="Q2513" s="7"/>
      <c r="R2513" s="7"/>
      <c r="S2513" s="7"/>
    </row>
    <row r="2514" spans="1:19" x14ac:dyDescent="0.2">
      <c r="A2514" s="11"/>
      <c r="B2514" s="10"/>
      <c r="C2514" s="7"/>
      <c r="D2514" s="7"/>
      <c r="E2514" s="7"/>
      <c r="F2514" s="7"/>
      <c r="G2514" s="7"/>
      <c r="H2514" s="7"/>
      <c r="I2514" s="9"/>
      <c r="J2514" s="9"/>
      <c r="K2514" s="7"/>
      <c r="L2514" s="7"/>
      <c r="M2514" s="7"/>
      <c r="N2514" s="7"/>
      <c r="O2514" s="7"/>
      <c r="P2514" s="7"/>
      <c r="Q2514" s="7"/>
      <c r="R2514" s="7"/>
      <c r="S2514" s="7"/>
    </row>
    <row r="2515" spans="1:19" x14ac:dyDescent="0.2">
      <c r="A2515" s="11"/>
      <c r="B2515" s="10"/>
      <c r="C2515" s="7"/>
      <c r="D2515" s="7"/>
      <c r="E2515" s="7"/>
      <c r="F2515" s="7"/>
      <c r="G2515" s="7"/>
      <c r="H2515" s="7"/>
      <c r="I2515" s="9"/>
      <c r="J2515" s="9"/>
      <c r="K2515" s="7"/>
      <c r="L2515" s="7"/>
      <c r="M2515" s="7"/>
      <c r="N2515" s="7"/>
      <c r="O2515" s="7"/>
      <c r="P2515" s="7"/>
      <c r="Q2515" s="7"/>
      <c r="R2515" s="7"/>
      <c r="S2515" s="7"/>
    </row>
    <row r="2516" spans="1:19" x14ac:dyDescent="0.2">
      <c r="A2516" s="11"/>
      <c r="B2516" s="10"/>
      <c r="C2516" s="7"/>
      <c r="D2516" s="7"/>
      <c r="E2516" s="7"/>
      <c r="F2516" s="7"/>
      <c r="G2516" s="7"/>
      <c r="H2516" s="7"/>
      <c r="I2516" s="9"/>
      <c r="J2516" s="9"/>
      <c r="K2516" s="7"/>
      <c r="L2516" s="7"/>
      <c r="M2516" s="7"/>
      <c r="N2516" s="7"/>
      <c r="O2516" s="7"/>
      <c r="P2516" s="7"/>
      <c r="Q2516" s="7"/>
      <c r="R2516" s="7"/>
      <c r="S2516" s="7"/>
    </row>
    <row r="2517" spans="1:19" x14ac:dyDescent="0.2">
      <c r="A2517" s="11"/>
      <c r="B2517" s="10"/>
      <c r="C2517" s="7"/>
      <c r="D2517" s="7"/>
      <c r="E2517" s="7"/>
      <c r="F2517" s="7"/>
      <c r="G2517" s="7"/>
      <c r="H2517" s="7"/>
      <c r="I2517" s="9"/>
      <c r="J2517" s="9"/>
      <c r="K2517" s="7"/>
      <c r="L2517" s="7"/>
      <c r="M2517" s="7"/>
      <c r="N2517" s="7"/>
      <c r="O2517" s="7"/>
      <c r="P2517" s="7"/>
      <c r="Q2517" s="7"/>
      <c r="R2517" s="7"/>
      <c r="S2517" s="7"/>
    </row>
    <row r="2518" spans="1:19" x14ac:dyDescent="0.2">
      <c r="A2518" s="11"/>
      <c r="B2518" s="10"/>
      <c r="C2518" s="7"/>
      <c r="D2518" s="7"/>
      <c r="E2518" s="7"/>
      <c r="F2518" s="7"/>
      <c r="G2518" s="7"/>
      <c r="H2518" s="7"/>
      <c r="I2518" s="9"/>
      <c r="J2518" s="9"/>
      <c r="K2518" s="7"/>
      <c r="L2518" s="7"/>
      <c r="M2518" s="7"/>
      <c r="N2518" s="7"/>
      <c r="O2518" s="7"/>
      <c r="P2518" s="7"/>
      <c r="Q2518" s="7"/>
      <c r="R2518" s="7"/>
      <c r="S2518" s="7"/>
    </row>
    <row r="2519" spans="1:19" x14ac:dyDescent="0.2">
      <c r="A2519" s="11"/>
      <c r="B2519" s="10"/>
      <c r="C2519" s="7"/>
      <c r="D2519" s="7"/>
      <c r="E2519" s="7"/>
      <c r="F2519" s="7"/>
      <c r="G2519" s="7"/>
      <c r="H2519" s="7"/>
      <c r="I2519" s="9"/>
      <c r="J2519" s="9"/>
      <c r="K2519" s="7"/>
      <c r="L2519" s="7"/>
      <c r="M2519" s="7"/>
      <c r="N2519" s="7"/>
      <c r="O2519" s="7"/>
      <c r="P2519" s="7"/>
      <c r="Q2519" s="7"/>
      <c r="R2519" s="7"/>
      <c r="S2519" s="7"/>
    </row>
    <row r="2520" spans="1:19" x14ac:dyDescent="0.2">
      <c r="A2520" s="11"/>
      <c r="B2520" s="10"/>
      <c r="C2520" s="7"/>
      <c r="D2520" s="7"/>
      <c r="E2520" s="7"/>
      <c r="F2520" s="7"/>
      <c r="G2520" s="7"/>
      <c r="H2520" s="7"/>
      <c r="I2520" s="9"/>
      <c r="J2520" s="9"/>
      <c r="K2520" s="7"/>
      <c r="L2520" s="7"/>
      <c r="M2520" s="7"/>
      <c r="N2520" s="7"/>
      <c r="O2520" s="7"/>
      <c r="P2520" s="7"/>
      <c r="Q2520" s="7"/>
      <c r="R2520" s="7"/>
      <c r="S2520" s="7"/>
    </row>
    <row r="2521" spans="1:19" x14ac:dyDescent="0.2">
      <c r="A2521" s="11"/>
      <c r="B2521" s="10"/>
      <c r="C2521" s="7"/>
      <c r="D2521" s="7"/>
      <c r="E2521" s="7"/>
      <c r="F2521" s="7"/>
      <c r="G2521" s="7"/>
      <c r="H2521" s="7"/>
      <c r="I2521" s="9"/>
      <c r="J2521" s="9"/>
      <c r="K2521" s="7"/>
      <c r="L2521" s="7"/>
      <c r="M2521" s="7"/>
      <c r="N2521" s="7"/>
      <c r="O2521" s="7"/>
      <c r="P2521" s="7"/>
      <c r="Q2521" s="7"/>
      <c r="R2521" s="7"/>
      <c r="S2521" s="7"/>
    </row>
    <row r="2522" spans="1:19" x14ac:dyDescent="0.2">
      <c r="A2522" s="11"/>
      <c r="B2522" s="10"/>
      <c r="C2522" s="7"/>
      <c r="D2522" s="7"/>
      <c r="E2522" s="7"/>
      <c r="F2522" s="7"/>
      <c r="G2522" s="7"/>
      <c r="H2522" s="7"/>
      <c r="I2522" s="9"/>
      <c r="J2522" s="9"/>
      <c r="K2522" s="7"/>
      <c r="L2522" s="7"/>
      <c r="M2522" s="7"/>
      <c r="N2522" s="7"/>
      <c r="O2522" s="7"/>
      <c r="P2522" s="7"/>
      <c r="Q2522" s="7"/>
      <c r="R2522" s="7"/>
      <c r="S2522" s="7"/>
    </row>
    <row r="2523" spans="1:19" x14ac:dyDescent="0.2">
      <c r="A2523" s="11"/>
      <c r="B2523" s="10"/>
      <c r="C2523" s="7"/>
      <c r="D2523" s="7"/>
      <c r="E2523" s="7"/>
      <c r="F2523" s="7"/>
      <c r="G2523" s="7"/>
      <c r="H2523" s="7"/>
      <c r="I2523" s="9"/>
      <c r="J2523" s="9"/>
      <c r="K2523" s="7"/>
      <c r="L2523" s="7"/>
      <c r="M2523" s="7"/>
      <c r="N2523" s="7"/>
      <c r="O2523" s="7"/>
      <c r="P2523" s="7"/>
      <c r="Q2523" s="7"/>
      <c r="R2523" s="7"/>
      <c r="S2523" s="7"/>
    </row>
    <row r="2524" spans="1:19" x14ac:dyDescent="0.2">
      <c r="A2524" s="11"/>
      <c r="B2524" s="10"/>
      <c r="C2524" s="7"/>
      <c r="D2524" s="7"/>
      <c r="E2524" s="7"/>
      <c r="F2524" s="7"/>
      <c r="G2524" s="7"/>
      <c r="H2524" s="7"/>
      <c r="I2524" s="9"/>
      <c r="J2524" s="9"/>
      <c r="K2524" s="7"/>
      <c r="L2524" s="7"/>
      <c r="M2524" s="7"/>
      <c r="N2524" s="7"/>
      <c r="O2524" s="7"/>
      <c r="P2524" s="7"/>
      <c r="Q2524" s="7"/>
      <c r="R2524" s="7"/>
      <c r="S2524" s="7"/>
    </row>
    <row r="2525" spans="1:19" x14ac:dyDescent="0.2">
      <c r="A2525" s="11"/>
      <c r="B2525" s="10"/>
      <c r="C2525" s="7"/>
      <c r="D2525" s="7"/>
      <c r="E2525" s="7"/>
      <c r="F2525" s="7"/>
      <c r="G2525" s="7"/>
      <c r="H2525" s="7"/>
      <c r="I2525" s="9"/>
      <c r="J2525" s="9"/>
      <c r="K2525" s="7"/>
      <c r="L2525" s="7"/>
      <c r="M2525" s="7"/>
      <c r="N2525" s="7"/>
      <c r="O2525" s="7"/>
      <c r="P2525" s="7"/>
      <c r="Q2525" s="7"/>
      <c r="R2525" s="7"/>
      <c r="S2525" s="7"/>
    </row>
    <row r="2526" spans="1:19" x14ac:dyDescent="0.2">
      <c r="A2526" s="11"/>
      <c r="B2526" s="10"/>
      <c r="C2526" s="7"/>
      <c r="D2526" s="7"/>
      <c r="E2526" s="7"/>
      <c r="F2526" s="7"/>
      <c r="G2526" s="7"/>
      <c r="H2526" s="7"/>
      <c r="I2526" s="9"/>
      <c r="J2526" s="9"/>
      <c r="K2526" s="7"/>
      <c r="L2526" s="7"/>
      <c r="M2526" s="7"/>
      <c r="N2526" s="7"/>
      <c r="O2526" s="7"/>
      <c r="P2526" s="7"/>
      <c r="Q2526" s="7"/>
      <c r="R2526" s="7"/>
      <c r="S2526" s="7"/>
    </row>
    <row r="2527" spans="1:19" x14ac:dyDescent="0.2">
      <c r="A2527" s="11"/>
      <c r="B2527" s="10"/>
      <c r="C2527" s="7"/>
      <c r="D2527" s="7"/>
      <c r="E2527" s="7"/>
      <c r="F2527" s="7"/>
      <c r="G2527" s="7"/>
      <c r="H2527" s="7"/>
      <c r="I2527" s="9"/>
      <c r="J2527" s="9"/>
      <c r="K2527" s="7"/>
      <c r="L2527" s="7"/>
      <c r="M2527" s="7"/>
      <c r="N2527" s="7"/>
      <c r="O2527" s="7"/>
      <c r="P2527" s="7"/>
      <c r="Q2527" s="7"/>
      <c r="R2527" s="7"/>
      <c r="S2527" s="7"/>
    </row>
    <row r="2528" spans="1:19" x14ac:dyDescent="0.2">
      <c r="A2528" s="11"/>
      <c r="B2528" s="10"/>
      <c r="C2528" s="7"/>
      <c r="D2528" s="7"/>
      <c r="E2528" s="7"/>
      <c r="F2528" s="7"/>
      <c r="G2528" s="7"/>
      <c r="H2528" s="7"/>
      <c r="I2528" s="9"/>
      <c r="J2528" s="9"/>
      <c r="K2528" s="7"/>
      <c r="L2528" s="7"/>
      <c r="M2528" s="7"/>
      <c r="N2528" s="7"/>
      <c r="O2528" s="7"/>
      <c r="P2528" s="7"/>
      <c r="Q2528" s="7"/>
      <c r="R2528" s="7"/>
      <c r="S2528" s="7"/>
    </row>
    <row r="2529" spans="1:19" x14ac:dyDescent="0.2">
      <c r="A2529" s="11"/>
      <c r="B2529" s="10"/>
      <c r="C2529" s="7"/>
      <c r="D2529" s="7"/>
      <c r="E2529" s="7"/>
      <c r="F2529" s="7"/>
      <c r="G2529" s="7"/>
      <c r="H2529" s="7"/>
      <c r="I2529" s="9"/>
      <c r="J2529" s="9"/>
      <c r="K2529" s="7"/>
      <c r="L2529" s="7"/>
      <c r="M2529" s="7"/>
      <c r="N2529" s="7"/>
      <c r="O2529" s="7"/>
      <c r="P2529" s="7"/>
      <c r="Q2529" s="7"/>
      <c r="R2529" s="7"/>
      <c r="S2529" s="7"/>
    </row>
    <row r="2530" spans="1:19" x14ac:dyDescent="0.2">
      <c r="A2530" s="11"/>
      <c r="B2530" s="10"/>
      <c r="C2530" s="7"/>
      <c r="D2530" s="7"/>
      <c r="E2530" s="7"/>
      <c r="F2530" s="7"/>
      <c r="G2530" s="7"/>
      <c r="H2530" s="7"/>
      <c r="I2530" s="9"/>
      <c r="J2530" s="9"/>
      <c r="K2530" s="7"/>
      <c r="L2530" s="7"/>
      <c r="M2530" s="7"/>
      <c r="N2530" s="7"/>
      <c r="O2530" s="7"/>
      <c r="P2530" s="7"/>
      <c r="Q2530" s="7"/>
      <c r="R2530" s="7"/>
      <c r="S2530" s="7"/>
    </row>
    <row r="2531" spans="1:19" x14ac:dyDescent="0.2">
      <c r="A2531" s="11"/>
      <c r="B2531" s="10"/>
      <c r="C2531" s="7"/>
      <c r="D2531" s="7"/>
      <c r="E2531" s="7"/>
      <c r="F2531" s="7"/>
      <c r="G2531" s="7"/>
      <c r="H2531" s="7"/>
      <c r="I2531" s="9"/>
      <c r="J2531" s="9"/>
      <c r="K2531" s="7"/>
      <c r="L2531" s="7"/>
      <c r="M2531" s="7"/>
      <c r="N2531" s="7"/>
      <c r="O2531" s="7"/>
      <c r="P2531" s="7"/>
      <c r="Q2531" s="7"/>
      <c r="R2531" s="7"/>
      <c r="S2531" s="7"/>
    </row>
    <row r="2532" spans="1:19" x14ac:dyDescent="0.2">
      <c r="A2532" s="11"/>
      <c r="B2532" s="10"/>
      <c r="C2532" s="7"/>
      <c r="D2532" s="7"/>
      <c r="E2532" s="7"/>
      <c r="F2532" s="7"/>
      <c r="G2532" s="7"/>
      <c r="H2532" s="7"/>
      <c r="I2532" s="9"/>
      <c r="J2532" s="9"/>
      <c r="K2532" s="7"/>
      <c r="L2532" s="7"/>
      <c r="M2532" s="7"/>
      <c r="N2532" s="7"/>
      <c r="O2532" s="7"/>
      <c r="P2532" s="7"/>
      <c r="Q2532" s="7"/>
      <c r="R2532" s="7"/>
      <c r="S2532" s="7"/>
    </row>
    <row r="2533" spans="1:19" x14ac:dyDescent="0.2">
      <c r="A2533" s="11"/>
      <c r="B2533" s="10"/>
      <c r="C2533" s="7"/>
      <c r="D2533" s="7"/>
      <c r="E2533" s="7"/>
      <c r="F2533" s="7"/>
      <c r="G2533" s="7"/>
      <c r="H2533" s="7"/>
      <c r="I2533" s="9"/>
      <c r="J2533" s="9"/>
      <c r="K2533" s="7"/>
      <c r="L2533" s="7"/>
      <c r="M2533" s="7"/>
      <c r="N2533" s="7"/>
      <c r="O2533" s="7"/>
      <c r="P2533" s="7"/>
      <c r="Q2533" s="7"/>
      <c r="R2533" s="7"/>
      <c r="S2533" s="7"/>
    </row>
    <row r="2534" spans="1:19" x14ac:dyDescent="0.2">
      <c r="A2534" s="11"/>
      <c r="B2534" s="10"/>
      <c r="C2534" s="7"/>
      <c r="D2534" s="7"/>
      <c r="E2534" s="7"/>
      <c r="F2534" s="7"/>
      <c r="G2534" s="7"/>
      <c r="H2534" s="7"/>
      <c r="I2534" s="9"/>
      <c r="J2534" s="9"/>
      <c r="K2534" s="7"/>
      <c r="L2534" s="7"/>
      <c r="M2534" s="7"/>
      <c r="N2534" s="7"/>
      <c r="O2534" s="7"/>
      <c r="P2534" s="7"/>
      <c r="Q2534" s="7"/>
      <c r="R2534" s="7"/>
      <c r="S2534" s="7"/>
    </row>
    <row r="2535" spans="1:19" x14ac:dyDescent="0.2">
      <c r="A2535" s="11"/>
      <c r="B2535" s="10"/>
      <c r="C2535" s="7"/>
      <c r="D2535" s="7"/>
      <c r="E2535" s="7"/>
      <c r="F2535" s="7"/>
      <c r="G2535" s="7"/>
      <c r="H2535" s="7"/>
      <c r="I2535" s="9"/>
      <c r="J2535" s="9"/>
      <c r="K2535" s="7"/>
      <c r="L2535" s="7"/>
      <c r="M2535" s="7"/>
      <c r="N2535" s="7"/>
      <c r="O2535" s="7"/>
      <c r="P2535" s="7"/>
      <c r="Q2535" s="7"/>
      <c r="R2535" s="7"/>
      <c r="S2535" s="7"/>
    </row>
    <row r="2536" spans="1:19" x14ac:dyDescent="0.2">
      <c r="A2536" s="11"/>
      <c r="B2536" s="10"/>
      <c r="C2536" s="7"/>
      <c r="D2536" s="7"/>
      <c r="E2536" s="7"/>
      <c r="F2536" s="7"/>
      <c r="G2536" s="7"/>
      <c r="H2536" s="7"/>
      <c r="I2536" s="9"/>
      <c r="J2536" s="9"/>
      <c r="K2536" s="7"/>
      <c r="L2536" s="7"/>
      <c r="M2536" s="7"/>
      <c r="N2536" s="7"/>
      <c r="O2536" s="7"/>
      <c r="P2536" s="7"/>
      <c r="Q2536" s="7"/>
      <c r="R2536" s="7"/>
      <c r="S2536" s="7"/>
    </row>
    <row r="2537" spans="1:19" x14ac:dyDescent="0.2">
      <c r="A2537" s="11"/>
      <c r="B2537" s="10"/>
      <c r="C2537" s="7"/>
      <c r="D2537" s="7"/>
      <c r="E2537" s="7"/>
      <c r="F2537" s="7"/>
      <c r="G2537" s="7"/>
      <c r="H2537" s="7"/>
      <c r="I2537" s="9"/>
      <c r="J2537" s="9"/>
      <c r="K2537" s="7"/>
      <c r="L2537" s="7"/>
      <c r="M2537" s="7"/>
      <c r="N2537" s="7"/>
      <c r="O2537" s="7"/>
      <c r="P2537" s="7"/>
      <c r="Q2537" s="7"/>
      <c r="R2537" s="7"/>
      <c r="S2537" s="7"/>
    </row>
    <row r="2538" spans="1:19" x14ac:dyDescent="0.2">
      <c r="A2538" s="11"/>
      <c r="B2538" s="10"/>
      <c r="C2538" s="7"/>
      <c r="D2538" s="7"/>
      <c r="E2538" s="7"/>
      <c r="F2538" s="7"/>
      <c r="G2538" s="7"/>
      <c r="H2538" s="7"/>
      <c r="I2538" s="9"/>
      <c r="J2538" s="9"/>
      <c r="K2538" s="7"/>
      <c r="L2538" s="7"/>
      <c r="M2538" s="7"/>
      <c r="N2538" s="7"/>
      <c r="O2538" s="7"/>
      <c r="P2538" s="7"/>
      <c r="Q2538" s="7"/>
      <c r="R2538" s="7"/>
      <c r="S2538" s="7"/>
    </row>
    <row r="2539" spans="1:19" x14ac:dyDescent="0.2">
      <c r="A2539" s="11"/>
      <c r="B2539" s="10"/>
      <c r="C2539" s="7"/>
      <c r="D2539" s="7"/>
      <c r="E2539" s="7"/>
      <c r="F2539" s="7"/>
      <c r="G2539" s="7"/>
      <c r="H2539" s="7"/>
      <c r="I2539" s="9"/>
      <c r="J2539" s="9"/>
      <c r="K2539" s="7"/>
      <c r="L2539" s="7"/>
      <c r="M2539" s="7"/>
      <c r="N2539" s="7"/>
      <c r="O2539" s="7"/>
      <c r="P2539" s="7"/>
      <c r="Q2539" s="7"/>
      <c r="R2539" s="7"/>
      <c r="S2539" s="7"/>
    </row>
    <row r="2540" spans="1:19" x14ac:dyDescent="0.2">
      <c r="A2540" s="11"/>
      <c r="B2540" s="10"/>
      <c r="C2540" s="7"/>
      <c r="D2540" s="7"/>
      <c r="E2540" s="7"/>
      <c r="F2540" s="7"/>
      <c r="G2540" s="7"/>
      <c r="H2540" s="7"/>
      <c r="I2540" s="9"/>
      <c r="J2540" s="9"/>
      <c r="K2540" s="7"/>
      <c r="L2540" s="7"/>
      <c r="M2540" s="7"/>
      <c r="N2540" s="7"/>
      <c r="O2540" s="7"/>
      <c r="P2540" s="7"/>
      <c r="Q2540" s="7"/>
      <c r="R2540" s="7"/>
      <c r="S2540" s="7"/>
    </row>
    <row r="2541" spans="1:19" x14ac:dyDescent="0.2">
      <c r="A2541" s="11"/>
      <c r="B2541" s="10"/>
      <c r="C2541" s="7"/>
      <c r="D2541" s="7"/>
      <c r="E2541" s="7"/>
      <c r="F2541" s="7"/>
      <c r="G2541" s="7"/>
      <c r="H2541" s="7"/>
      <c r="I2541" s="9"/>
      <c r="J2541" s="9"/>
      <c r="K2541" s="7"/>
      <c r="L2541" s="7"/>
      <c r="M2541" s="7"/>
      <c r="N2541" s="7"/>
      <c r="O2541" s="7"/>
      <c r="P2541" s="7"/>
      <c r="Q2541" s="7"/>
      <c r="R2541" s="7"/>
      <c r="S2541" s="7"/>
    </row>
    <row r="2542" spans="1:19" x14ac:dyDescent="0.2">
      <c r="A2542" s="11"/>
      <c r="B2542" s="10"/>
      <c r="C2542" s="7"/>
      <c r="D2542" s="7"/>
      <c r="E2542" s="7"/>
      <c r="F2542" s="7"/>
      <c r="G2542" s="7"/>
      <c r="H2542" s="7"/>
      <c r="I2542" s="9"/>
      <c r="J2542" s="9"/>
      <c r="K2542" s="7"/>
      <c r="L2542" s="7"/>
      <c r="M2542" s="7"/>
      <c r="N2542" s="7"/>
      <c r="O2542" s="7"/>
      <c r="P2542" s="7"/>
      <c r="Q2542" s="7"/>
      <c r="R2542" s="7"/>
      <c r="S2542" s="7"/>
    </row>
    <row r="2543" spans="1:19" x14ac:dyDescent="0.2">
      <c r="A2543" s="11"/>
      <c r="B2543" s="10"/>
      <c r="C2543" s="7"/>
      <c r="D2543" s="7"/>
      <c r="E2543" s="7"/>
      <c r="F2543" s="7"/>
      <c r="G2543" s="7"/>
      <c r="H2543" s="7"/>
      <c r="I2543" s="9"/>
      <c r="J2543" s="9"/>
      <c r="K2543" s="7"/>
      <c r="L2543" s="7"/>
      <c r="M2543" s="7"/>
      <c r="N2543" s="7"/>
      <c r="O2543" s="7"/>
      <c r="P2543" s="7"/>
      <c r="Q2543" s="7"/>
      <c r="R2543" s="7"/>
      <c r="S2543" s="7"/>
    </row>
    <row r="2544" spans="1:19" x14ac:dyDescent="0.2">
      <c r="A2544" s="11"/>
      <c r="B2544" s="10"/>
      <c r="C2544" s="7"/>
      <c r="D2544" s="7"/>
      <c r="E2544" s="7"/>
      <c r="F2544" s="7"/>
      <c r="G2544" s="7"/>
      <c r="H2544" s="7"/>
      <c r="I2544" s="9"/>
      <c r="J2544" s="9"/>
      <c r="K2544" s="7"/>
      <c r="L2544" s="7"/>
      <c r="M2544" s="7"/>
      <c r="N2544" s="7"/>
      <c r="O2544" s="7"/>
      <c r="P2544" s="7"/>
      <c r="Q2544" s="7"/>
      <c r="R2544" s="7"/>
      <c r="S2544" s="7"/>
    </row>
    <row r="2545" spans="1:19" x14ac:dyDescent="0.2">
      <c r="A2545" s="11"/>
      <c r="B2545" s="10"/>
      <c r="C2545" s="7"/>
      <c r="D2545" s="7"/>
      <c r="E2545" s="7"/>
      <c r="F2545" s="7"/>
      <c r="G2545" s="7"/>
      <c r="H2545" s="7"/>
      <c r="I2545" s="9"/>
      <c r="J2545" s="9"/>
      <c r="K2545" s="7"/>
      <c r="L2545" s="7"/>
      <c r="M2545" s="7"/>
      <c r="N2545" s="7"/>
      <c r="O2545" s="7"/>
      <c r="P2545" s="7"/>
      <c r="Q2545" s="7"/>
      <c r="R2545" s="7"/>
      <c r="S2545" s="7"/>
    </row>
    <row r="2546" spans="1:19" x14ac:dyDescent="0.2">
      <c r="A2546" s="11"/>
      <c r="B2546" s="10"/>
      <c r="C2546" s="7"/>
      <c r="D2546" s="7"/>
      <c r="E2546" s="7"/>
      <c r="F2546" s="7"/>
      <c r="G2546" s="7"/>
      <c r="H2546" s="7"/>
      <c r="I2546" s="9"/>
      <c r="J2546" s="9"/>
      <c r="K2546" s="7"/>
      <c r="L2546" s="7"/>
      <c r="M2546" s="7"/>
      <c r="N2546" s="7"/>
      <c r="O2546" s="7"/>
      <c r="P2546" s="7"/>
      <c r="Q2546" s="7"/>
      <c r="R2546" s="7"/>
      <c r="S2546" s="7"/>
    </row>
    <row r="2547" spans="1:19" x14ac:dyDescent="0.2">
      <c r="A2547" s="11"/>
      <c r="B2547" s="10"/>
      <c r="C2547" s="7"/>
      <c r="D2547" s="7"/>
      <c r="E2547" s="7"/>
      <c r="F2547" s="7"/>
      <c r="G2547" s="7"/>
      <c r="H2547" s="7"/>
      <c r="I2547" s="9"/>
      <c r="J2547" s="9"/>
      <c r="K2547" s="7"/>
      <c r="L2547" s="7"/>
      <c r="M2547" s="7"/>
      <c r="N2547" s="7"/>
      <c r="O2547" s="7"/>
      <c r="P2547" s="7"/>
      <c r="Q2547" s="7"/>
      <c r="R2547" s="7"/>
      <c r="S2547" s="7"/>
    </row>
    <row r="2548" spans="1:19" x14ac:dyDescent="0.2">
      <c r="A2548" s="11"/>
      <c r="B2548" s="10"/>
      <c r="C2548" s="7"/>
      <c r="D2548" s="7"/>
      <c r="E2548" s="7"/>
      <c r="F2548" s="7"/>
      <c r="G2548" s="7"/>
      <c r="H2548" s="7"/>
      <c r="I2548" s="9"/>
      <c r="J2548" s="9"/>
      <c r="K2548" s="7"/>
      <c r="L2548" s="7"/>
      <c r="M2548" s="7"/>
      <c r="N2548" s="7"/>
      <c r="O2548" s="7"/>
      <c r="P2548" s="7"/>
      <c r="Q2548" s="7"/>
      <c r="R2548" s="7"/>
      <c r="S2548" s="7"/>
    </row>
    <row r="2549" spans="1:19" x14ac:dyDescent="0.2">
      <c r="A2549" s="11"/>
      <c r="B2549" s="10"/>
      <c r="C2549" s="7"/>
      <c r="D2549" s="7"/>
      <c r="E2549" s="7"/>
      <c r="F2549" s="7"/>
      <c r="G2549" s="7"/>
      <c r="H2549" s="7"/>
      <c r="I2549" s="9"/>
      <c r="J2549" s="9"/>
      <c r="K2549" s="7"/>
      <c r="L2549" s="7"/>
      <c r="M2549" s="7"/>
      <c r="N2549" s="7"/>
      <c r="O2549" s="7"/>
      <c r="P2549" s="7"/>
      <c r="Q2549" s="7"/>
      <c r="R2549" s="7"/>
      <c r="S2549" s="7"/>
    </row>
    <row r="2550" spans="1:19" x14ac:dyDescent="0.2">
      <c r="A2550" s="11"/>
      <c r="B2550" s="10"/>
      <c r="C2550" s="7"/>
      <c r="D2550" s="7"/>
      <c r="E2550" s="7"/>
      <c r="F2550" s="7"/>
      <c r="G2550" s="7"/>
      <c r="H2550" s="7"/>
      <c r="I2550" s="9"/>
      <c r="J2550" s="9"/>
      <c r="K2550" s="7"/>
      <c r="L2550" s="7"/>
      <c r="M2550" s="7"/>
      <c r="N2550" s="7"/>
      <c r="O2550" s="7"/>
      <c r="P2550" s="7"/>
      <c r="Q2550" s="7"/>
      <c r="R2550" s="7"/>
      <c r="S2550" s="7"/>
    </row>
    <row r="2551" spans="1:19" x14ac:dyDescent="0.2">
      <c r="A2551" s="11"/>
      <c r="B2551" s="10"/>
      <c r="C2551" s="7"/>
      <c r="D2551" s="7"/>
      <c r="E2551" s="7"/>
      <c r="F2551" s="7"/>
      <c r="G2551" s="7"/>
      <c r="H2551" s="7"/>
      <c r="I2551" s="9"/>
      <c r="J2551" s="9"/>
      <c r="K2551" s="7"/>
      <c r="L2551" s="7"/>
      <c r="M2551" s="7"/>
      <c r="N2551" s="7"/>
      <c r="O2551" s="7"/>
      <c r="P2551" s="7"/>
      <c r="Q2551" s="7"/>
      <c r="R2551" s="7"/>
      <c r="S2551" s="7"/>
    </row>
    <row r="2552" spans="1:19" x14ac:dyDescent="0.2">
      <c r="A2552" s="11"/>
      <c r="B2552" s="10"/>
      <c r="C2552" s="7"/>
      <c r="D2552" s="7"/>
      <c r="E2552" s="7"/>
      <c r="F2552" s="7"/>
      <c r="G2552" s="7"/>
      <c r="H2552" s="7"/>
      <c r="I2552" s="9"/>
      <c r="J2552" s="9"/>
      <c r="K2552" s="7"/>
      <c r="L2552" s="7"/>
      <c r="M2552" s="7"/>
      <c r="N2552" s="7"/>
      <c r="O2552" s="7"/>
      <c r="P2552" s="7"/>
      <c r="Q2552" s="7"/>
      <c r="R2552" s="7"/>
      <c r="S2552" s="7"/>
    </row>
    <row r="2553" spans="1:19" x14ac:dyDescent="0.2">
      <c r="A2553" s="11"/>
      <c r="B2553" s="10"/>
      <c r="C2553" s="7"/>
      <c r="D2553" s="7"/>
      <c r="E2553" s="7"/>
      <c r="F2553" s="7"/>
      <c r="G2553" s="7"/>
      <c r="H2553" s="7"/>
      <c r="I2553" s="9"/>
      <c r="J2553" s="9"/>
      <c r="K2553" s="7"/>
      <c r="L2553" s="7"/>
      <c r="M2553" s="7"/>
      <c r="N2553" s="7"/>
      <c r="O2553" s="7"/>
      <c r="P2553" s="7"/>
      <c r="Q2553" s="7"/>
      <c r="R2553" s="7"/>
      <c r="S2553" s="7"/>
    </row>
    <row r="2554" spans="1:19" x14ac:dyDescent="0.2">
      <c r="A2554" s="11"/>
      <c r="B2554" s="10"/>
      <c r="C2554" s="7"/>
      <c r="D2554" s="7"/>
      <c r="E2554" s="7"/>
      <c r="F2554" s="7"/>
      <c r="G2554" s="7"/>
      <c r="H2554" s="7"/>
      <c r="I2554" s="9"/>
      <c r="J2554" s="9"/>
      <c r="K2554" s="7"/>
      <c r="L2554" s="7"/>
      <c r="M2554" s="7"/>
      <c r="N2554" s="7"/>
      <c r="O2554" s="7"/>
      <c r="P2554" s="7"/>
      <c r="Q2554" s="7"/>
      <c r="R2554" s="7"/>
      <c r="S2554" s="7"/>
    </row>
    <row r="2555" spans="1:19" x14ac:dyDescent="0.2">
      <c r="A2555" s="11"/>
      <c r="B2555" s="10"/>
      <c r="C2555" s="7"/>
      <c r="D2555" s="7"/>
      <c r="E2555" s="7"/>
      <c r="F2555" s="7"/>
      <c r="G2555" s="7"/>
      <c r="H2555" s="7"/>
      <c r="I2555" s="9"/>
      <c r="J2555" s="9"/>
      <c r="K2555" s="7"/>
      <c r="L2555" s="7"/>
      <c r="M2555" s="7"/>
      <c r="N2555" s="7"/>
      <c r="O2555" s="7"/>
      <c r="P2555" s="7"/>
      <c r="Q2555" s="7"/>
      <c r="R2555" s="7"/>
      <c r="S2555" s="7"/>
    </row>
    <row r="2556" spans="1:19" x14ac:dyDescent="0.2">
      <c r="A2556" s="11"/>
      <c r="B2556" s="10"/>
      <c r="C2556" s="7"/>
      <c r="D2556" s="7"/>
      <c r="E2556" s="7"/>
      <c r="F2556" s="7"/>
      <c r="G2556" s="7"/>
      <c r="H2556" s="7"/>
      <c r="I2556" s="9"/>
      <c r="J2556" s="9"/>
      <c r="K2556" s="7"/>
      <c r="L2556" s="7"/>
      <c r="M2556" s="7"/>
      <c r="N2556" s="7"/>
      <c r="O2556" s="7"/>
      <c r="P2556" s="7"/>
      <c r="Q2556" s="7"/>
      <c r="R2556" s="7"/>
      <c r="S2556" s="7"/>
    </row>
    <row r="2557" spans="1:19" x14ac:dyDescent="0.2">
      <c r="A2557" s="11"/>
      <c r="B2557" s="10"/>
      <c r="C2557" s="7"/>
      <c r="D2557" s="7"/>
      <c r="E2557" s="7"/>
      <c r="F2557" s="7"/>
      <c r="G2557" s="7"/>
      <c r="H2557" s="7"/>
      <c r="I2557" s="9"/>
      <c r="J2557" s="9"/>
      <c r="K2557" s="7"/>
      <c r="L2557" s="7"/>
      <c r="M2557" s="7"/>
      <c r="N2557" s="7"/>
      <c r="O2557" s="7"/>
      <c r="P2557" s="7"/>
      <c r="Q2557" s="7"/>
      <c r="R2557" s="7"/>
      <c r="S2557" s="7"/>
    </row>
    <row r="2558" spans="1:19" x14ac:dyDescent="0.2">
      <c r="A2558" s="11"/>
      <c r="B2558" s="10"/>
      <c r="C2558" s="7"/>
      <c r="D2558" s="7"/>
      <c r="E2558" s="7"/>
      <c r="F2558" s="7"/>
      <c r="G2558" s="7"/>
      <c r="H2558" s="7"/>
      <c r="I2558" s="9"/>
      <c r="J2558" s="9"/>
      <c r="K2558" s="7"/>
      <c r="L2558" s="7"/>
      <c r="M2558" s="7"/>
      <c r="N2558" s="7"/>
      <c r="O2558" s="7"/>
      <c r="P2558" s="7"/>
      <c r="Q2558" s="7"/>
      <c r="R2558" s="7"/>
      <c r="S2558" s="7"/>
    </row>
    <row r="2559" spans="1:19" x14ac:dyDescent="0.2">
      <c r="A2559" s="11"/>
      <c r="B2559" s="10"/>
      <c r="C2559" s="7"/>
      <c r="D2559" s="7"/>
      <c r="E2559" s="7"/>
      <c r="F2559" s="7"/>
      <c r="G2559" s="7"/>
      <c r="H2559" s="7"/>
      <c r="I2559" s="9"/>
      <c r="J2559" s="9"/>
      <c r="K2559" s="7"/>
      <c r="L2559" s="7"/>
      <c r="M2559" s="7"/>
      <c r="N2559" s="7"/>
      <c r="O2559" s="7"/>
      <c r="P2559" s="7"/>
      <c r="Q2559" s="7"/>
      <c r="R2559" s="7"/>
      <c r="S2559" s="7"/>
    </row>
    <row r="2560" spans="1:19" x14ac:dyDescent="0.2">
      <c r="A2560" s="11"/>
      <c r="B2560" s="10"/>
      <c r="C2560" s="7"/>
      <c r="D2560" s="7"/>
      <c r="E2560" s="7"/>
      <c r="F2560" s="7"/>
      <c r="G2560" s="7"/>
      <c r="H2560" s="7"/>
      <c r="I2560" s="9"/>
      <c r="J2560" s="9"/>
      <c r="K2560" s="7"/>
      <c r="L2560" s="7"/>
      <c r="M2560" s="7"/>
      <c r="N2560" s="7"/>
      <c r="O2560" s="7"/>
      <c r="P2560" s="7"/>
      <c r="Q2560" s="7"/>
      <c r="R2560" s="7"/>
      <c r="S2560" s="7"/>
    </row>
    <row r="2561" spans="1:19" x14ac:dyDescent="0.2">
      <c r="A2561" s="11"/>
      <c r="B2561" s="10"/>
      <c r="C2561" s="7"/>
      <c r="D2561" s="7"/>
      <c r="E2561" s="7"/>
      <c r="F2561" s="7"/>
      <c r="G2561" s="7"/>
      <c r="H2561" s="7"/>
      <c r="I2561" s="9"/>
      <c r="J2561" s="9"/>
      <c r="K2561" s="7"/>
      <c r="L2561" s="7"/>
      <c r="M2561" s="7"/>
      <c r="N2561" s="7"/>
      <c r="O2561" s="7"/>
      <c r="P2561" s="7"/>
      <c r="Q2561" s="7"/>
      <c r="R2561" s="7"/>
      <c r="S2561" s="7"/>
    </row>
    <row r="2562" spans="1:19" x14ac:dyDescent="0.2">
      <c r="A2562" s="11"/>
      <c r="B2562" s="10"/>
      <c r="C2562" s="7"/>
      <c r="D2562" s="7"/>
      <c r="E2562" s="7"/>
      <c r="F2562" s="7"/>
      <c r="G2562" s="7"/>
      <c r="H2562" s="7"/>
      <c r="I2562" s="9"/>
      <c r="J2562" s="9"/>
      <c r="K2562" s="7"/>
      <c r="L2562" s="7"/>
      <c r="M2562" s="7"/>
      <c r="N2562" s="7"/>
      <c r="O2562" s="7"/>
      <c r="P2562" s="7"/>
      <c r="Q2562" s="7"/>
      <c r="R2562" s="7"/>
      <c r="S2562" s="7"/>
    </row>
    <row r="2563" spans="1:19" x14ac:dyDescent="0.2">
      <c r="A2563" s="11"/>
      <c r="B2563" s="10"/>
      <c r="C2563" s="7"/>
      <c r="D2563" s="7"/>
      <c r="E2563" s="7"/>
      <c r="F2563" s="7"/>
      <c r="G2563" s="7"/>
      <c r="H2563" s="7"/>
      <c r="I2563" s="9"/>
      <c r="J2563" s="9"/>
      <c r="K2563" s="7"/>
      <c r="L2563" s="7"/>
      <c r="M2563" s="7"/>
      <c r="N2563" s="7"/>
      <c r="O2563" s="7"/>
      <c r="P2563" s="7"/>
      <c r="Q2563" s="7"/>
      <c r="R2563" s="7"/>
      <c r="S2563" s="7"/>
    </row>
    <row r="2564" spans="1:19" x14ac:dyDescent="0.2">
      <c r="A2564" s="11"/>
      <c r="B2564" s="10"/>
      <c r="C2564" s="7"/>
      <c r="D2564" s="7"/>
      <c r="E2564" s="7"/>
      <c r="F2564" s="7"/>
      <c r="G2564" s="7"/>
      <c r="H2564" s="7"/>
      <c r="I2564" s="9"/>
      <c r="J2564" s="9"/>
      <c r="K2564" s="7"/>
      <c r="L2564" s="7"/>
      <c r="M2564" s="7"/>
      <c r="N2564" s="7"/>
      <c r="O2564" s="7"/>
      <c r="P2564" s="7"/>
      <c r="Q2564" s="7"/>
      <c r="R2564" s="7"/>
      <c r="S2564" s="7"/>
    </row>
    <row r="2565" spans="1:19" x14ac:dyDescent="0.2">
      <c r="A2565" s="11"/>
      <c r="B2565" s="10"/>
      <c r="C2565" s="7"/>
      <c r="D2565" s="7"/>
      <c r="E2565" s="7"/>
      <c r="F2565" s="7"/>
      <c r="G2565" s="7"/>
      <c r="H2565" s="7"/>
      <c r="I2565" s="9"/>
      <c r="J2565" s="9"/>
      <c r="K2565" s="7"/>
      <c r="L2565" s="7"/>
      <c r="M2565" s="7"/>
      <c r="N2565" s="7"/>
      <c r="O2565" s="7"/>
      <c r="P2565" s="7"/>
      <c r="Q2565" s="7"/>
      <c r="R2565" s="7"/>
      <c r="S2565" s="7"/>
    </row>
    <row r="2566" spans="1:19" x14ac:dyDescent="0.2">
      <c r="A2566" s="11"/>
      <c r="B2566" s="10"/>
      <c r="C2566" s="7"/>
      <c r="D2566" s="7"/>
      <c r="E2566" s="7"/>
      <c r="F2566" s="7"/>
      <c r="G2566" s="7"/>
      <c r="H2566" s="7"/>
      <c r="I2566" s="9"/>
      <c r="J2566" s="9"/>
      <c r="K2566" s="7"/>
      <c r="L2566" s="7"/>
      <c r="M2566" s="7"/>
      <c r="N2566" s="7"/>
      <c r="O2566" s="7"/>
      <c r="P2566" s="7"/>
      <c r="Q2566" s="7"/>
      <c r="R2566" s="7"/>
      <c r="S2566" s="7"/>
    </row>
    <row r="2567" spans="1:19" x14ac:dyDescent="0.2">
      <c r="A2567" s="11"/>
      <c r="B2567" s="10"/>
      <c r="C2567" s="7"/>
      <c r="D2567" s="7"/>
      <c r="E2567" s="7"/>
      <c r="F2567" s="7"/>
      <c r="G2567" s="7"/>
      <c r="H2567" s="7"/>
      <c r="I2567" s="9"/>
      <c r="J2567" s="9"/>
      <c r="K2567" s="7"/>
      <c r="L2567" s="7"/>
      <c r="M2567" s="7"/>
      <c r="N2567" s="7"/>
      <c r="O2567" s="7"/>
      <c r="P2567" s="7"/>
      <c r="Q2567" s="7"/>
      <c r="R2567" s="7"/>
      <c r="S2567" s="7"/>
    </row>
    <row r="2568" spans="1:19" x14ac:dyDescent="0.2">
      <c r="A2568" s="11"/>
      <c r="B2568" s="10"/>
      <c r="C2568" s="7"/>
      <c r="D2568" s="7"/>
      <c r="E2568" s="7"/>
      <c r="F2568" s="7"/>
      <c r="G2568" s="7"/>
      <c r="H2568" s="7"/>
      <c r="I2568" s="9"/>
      <c r="J2568" s="9"/>
      <c r="K2568" s="7"/>
      <c r="L2568" s="7"/>
      <c r="M2568" s="7"/>
      <c r="N2568" s="7"/>
      <c r="O2568" s="7"/>
      <c r="P2568" s="7"/>
      <c r="Q2568" s="7"/>
      <c r="R2568" s="7"/>
      <c r="S2568" s="7"/>
    </row>
    <row r="2569" spans="1:19" x14ac:dyDescent="0.2">
      <c r="A2569" s="11"/>
      <c r="B2569" s="10"/>
      <c r="C2569" s="7"/>
      <c r="D2569" s="7"/>
      <c r="E2569" s="7"/>
      <c r="F2569" s="7"/>
      <c r="G2569" s="7"/>
      <c r="H2569" s="7"/>
      <c r="I2569" s="9"/>
      <c r="J2569" s="9"/>
      <c r="K2569" s="7"/>
      <c r="L2569" s="7"/>
      <c r="M2569" s="7"/>
      <c r="N2569" s="7"/>
      <c r="O2569" s="7"/>
      <c r="P2569" s="7"/>
      <c r="Q2569" s="7"/>
      <c r="R2569" s="7"/>
      <c r="S2569" s="7"/>
    </row>
    <row r="2570" spans="1:19" x14ac:dyDescent="0.2">
      <c r="A2570" s="11"/>
      <c r="B2570" s="10"/>
      <c r="C2570" s="7"/>
      <c r="D2570" s="7"/>
      <c r="E2570" s="7"/>
      <c r="F2570" s="7"/>
      <c r="G2570" s="7"/>
      <c r="H2570" s="7"/>
      <c r="I2570" s="9"/>
      <c r="J2570" s="9"/>
      <c r="K2570" s="7"/>
      <c r="L2570" s="7"/>
      <c r="M2570" s="7"/>
      <c r="N2570" s="7"/>
      <c r="O2570" s="7"/>
      <c r="P2570" s="7"/>
      <c r="Q2570" s="7"/>
      <c r="R2570" s="7"/>
      <c r="S2570" s="7"/>
    </row>
    <row r="2571" spans="1:19" x14ac:dyDescent="0.2">
      <c r="A2571" s="11"/>
      <c r="B2571" s="10"/>
      <c r="C2571" s="7"/>
      <c r="D2571" s="7"/>
      <c r="E2571" s="7"/>
      <c r="F2571" s="7"/>
      <c r="G2571" s="7"/>
      <c r="H2571" s="7"/>
      <c r="I2571" s="9"/>
      <c r="J2571" s="9"/>
      <c r="K2571" s="7"/>
      <c r="L2571" s="7"/>
      <c r="M2571" s="7"/>
      <c r="N2571" s="7"/>
      <c r="O2571" s="7"/>
      <c r="P2571" s="7"/>
      <c r="Q2571" s="7"/>
      <c r="R2571" s="7"/>
      <c r="S2571" s="7"/>
    </row>
    <row r="2572" spans="1:19" x14ac:dyDescent="0.2">
      <c r="A2572" s="11"/>
      <c r="B2572" s="10"/>
      <c r="C2572" s="7"/>
      <c r="D2572" s="7"/>
      <c r="E2572" s="7"/>
      <c r="F2572" s="7"/>
      <c r="G2572" s="7"/>
      <c r="H2572" s="7"/>
      <c r="I2572" s="9"/>
      <c r="J2572" s="9"/>
      <c r="K2572" s="7"/>
      <c r="L2572" s="7"/>
      <c r="M2572" s="7"/>
      <c r="N2572" s="7"/>
      <c r="O2572" s="7"/>
      <c r="P2572" s="7"/>
      <c r="Q2572" s="7"/>
      <c r="R2572" s="7"/>
      <c r="S2572" s="7"/>
    </row>
    <row r="2573" spans="1:19" x14ac:dyDescent="0.2">
      <c r="A2573" s="11"/>
      <c r="B2573" s="10"/>
      <c r="C2573" s="7"/>
      <c r="D2573" s="7"/>
      <c r="E2573" s="7"/>
      <c r="F2573" s="7"/>
      <c r="G2573" s="7"/>
      <c r="H2573" s="7"/>
      <c r="I2573" s="9"/>
      <c r="J2573" s="9"/>
      <c r="K2573" s="7"/>
      <c r="L2573" s="7"/>
      <c r="M2573" s="7"/>
      <c r="N2573" s="7"/>
      <c r="O2573" s="7"/>
      <c r="P2573" s="7"/>
      <c r="Q2573" s="7"/>
      <c r="R2573" s="7"/>
      <c r="S2573" s="7"/>
    </row>
    <row r="2574" spans="1:19" x14ac:dyDescent="0.2">
      <c r="A2574" s="11"/>
      <c r="B2574" s="10"/>
      <c r="C2574" s="7"/>
      <c r="D2574" s="7"/>
      <c r="E2574" s="7"/>
      <c r="F2574" s="7"/>
      <c r="G2574" s="7"/>
      <c r="H2574" s="7"/>
      <c r="I2574" s="9"/>
      <c r="J2574" s="9"/>
      <c r="K2574" s="7"/>
      <c r="L2574" s="7"/>
      <c r="M2574" s="7"/>
      <c r="N2574" s="7"/>
      <c r="O2574" s="7"/>
      <c r="P2574" s="7"/>
      <c r="Q2574" s="7"/>
      <c r="R2574" s="7"/>
      <c r="S2574" s="7"/>
    </row>
    <row r="2575" spans="1:19" x14ac:dyDescent="0.2">
      <c r="A2575" s="11"/>
      <c r="B2575" s="10"/>
      <c r="C2575" s="7"/>
      <c r="D2575" s="7"/>
      <c r="E2575" s="7"/>
      <c r="F2575" s="7"/>
      <c r="G2575" s="7"/>
      <c r="H2575" s="7"/>
      <c r="I2575" s="9"/>
      <c r="J2575" s="9"/>
      <c r="K2575" s="7"/>
      <c r="L2575" s="7"/>
      <c r="M2575" s="7"/>
      <c r="N2575" s="7"/>
      <c r="O2575" s="7"/>
      <c r="P2575" s="7"/>
      <c r="Q2575" s="7"/>
      <c r="R2575" s="7"/>
      <c r="S2575" s="7"/>
    </row>
    <row r="2576" spans="1:19" x14ac:dyDescent="0.2">
      <c r="A2576" s="11"/>
      <c r="B2576" s="10"/>
      <c r="C2576" s="7"/>
      <c r="D2576" s="7"/>
      <c r="E2576" s="7"/>
      <c r="F2576" s="7"/>
      <c r="G2576" s="7"/>
      <c r="H2576" s="7"/>
      <c r="I2576" s="9"/>
      <c r="J2576" s="9"/>
      <c r="K2576" s="7"/>
      <c r="L2576" s="7"/>
      <c r="M2576" s="7"/>
      <c r="N2576" s="7"/>
      <c r="O2576" s="7"/>
      <c r="P2576" s="7"/>
      <c r="Q2576" s="7"/>
      <c r="R2576" s="7"/>
      <c r="S2576" s="7"/>
    </row>
    <row r="2577" spans="1:19" x14ac:dyDescent="0.2">
      <c r="A2577" s="11"/>
      <c r="B2577" s="10"/>
      <c r="C2577" s="7"/>
      <c r="D2577" s="7"/>
      <c r="E2577" s="7"/>
      <c r="F2577" s="7"/>
      <c r="G2577" s="7"/>
      <c r="H2577" s="7"/>
      <c r="I2577" s="9"/>
      <c r="J2577" s="9"/>
      <c r="K2577" s="7"/>
      <c r="L2577" s="7"/>
      <c r="M2577" s="7"/>
      <c r="N2577" s="7"/>
      <c r="O2577" s="7"/>
      <c r="P2577" s="7"/>
      <c r="Q2577" s="7"/>
      <c r="R2577" s="7"/>
      <c r="S2577" s="7"/>
    </row>
    <row r="2578" spans="1:19" x14ac:dyDescent="0.2">
      <c r="A2578" s="11"/>
      <c r="B2578" s="10"/>
      <c r="C2578" s="7"/>
      <c r="D2578" s="7"/>
      <c r="E2578" s="7"/>
      <c r="F2578" s="7"/>
      <c r="G2578" s="7"/>
      <c r="H2578" s="7"/>
      <c r="I2578" s="9"/>
      <c r="J2578" s="9"/>
      <c r="K2578" s="7"/>
      <c r="L2578" s="7"/>
      <c r="M2578" s="7"/>
      <c r="N2578" s="7"/>
      <c r="O2578" s="7"/>
      <c r="P2578" s="7"/>
      <c r="Q2578" s="7"/>
      <c r="R2578" s="7"/>
      <c r="S2578" s="7"/>
    </row>
    <row r="2579" spans="1:19" x14ac:dyDescent="0.2">
      <c r="A2579" s="11"/>
      <c r="B2579" s="10"/>
      <c r="C2579" s="7"/>
      <c r="D2579" s="7"/>
      <c r="E2579" s="7"/>
      <c r="F2579" s="7"/>
      <c r="G2579" s="7"/>
      <c r="H2579" s="7"/>
      <c r="I2579" s="9"/>
      <c r="J2579" s="9"/>
      <c r="K2579" s="7"/>
      <c r="L2579" s="7"/>
      <c r="M2579" s="7"/>
      <c r="N2579" s="7"/>
      <c r="O2579" s="7"/>
      <c r="P2579" s="7"/>
      <c r="Q2579" s="7"/>
      <c r="R2579" s="7"/>
      <c r="S2579" s="7"/>
    </row>
    <row r="2580" spans="1:19" x14ac:dyDescent="0.2">
      <c r="A2580" s="11"/>
      <c r="B2580" s="10"/>
      <c r="C2580" s="7"/>
      <c r="D2580" s="7"/>
      <c r="E2580" s="7"/>
      <c r="F2580" s="7"/>
      <c r="G2580" s="7"/>
      <c r="H2580" s="7"/>
      <c r="I2580" s="9"/>
      <c r="J2580" s="9"/>
      <c r="K2580" s="7"/>
      <c r="L2580" s="7"/>
      <c r="M2580" s="7"/>
      <c r="N2580" s="7"/>
      <c r="O2580" s="7"/>
      <c r="P2580" s="7"/>
      <c r="Q2580" s="7"/>
      <c r="R2580" s="7"/>
      <c r="S2580" s="7"/>
    </row>
    <row r="2581" spans="1:19" x14ac:dyDescent="0.2">
      <c r="A2581" s="11"/>
      <c r="B2581" s="10"/>
      <c r="C2581" s="7"/>
      <c r="D2581" s="7"/>
      <c r="E2581" s="7"/>
      <c r="F2581" s="7"/>
      <c r="G2581" s="7"/>
      <c r="H2581" s="7"/>
      <c r="I2581" s="9"/>
      <c r="J2581" s="9"/>
      <c r="K2581" s="7"/>
      <c r="L2581" s="7"/>
      <c r="M2581" s="7"/>
      <c r="N2581" s="7"/>
      <c r="O2581" s="7"/>
      <c r="P2581" s="7"/>
      <c r="Q2581" s="7"/>
      <c r="R2581" s="7"/>
      <c r="S2581" s="7"/>
    </row>
    <row r="2582" spans="1:19" x14ac:dyDescent="0.2">
      <c r="A2582" s="11"/>
      <c r="B2582" s="10"/>
      <c r="C2582" s="7"/>
      <c r="D2582" s="7"/>
      <c r="E2582" s="7"/>
      <c r="F2582" s="7"/>
      <c r="G2582" s="7"/>
      <c r="H2582" s="7"/>
      <c r="I2582" s="9"/>
      <c r="J2582" s="9"/>
      <c r="K2582" s="7"/>
      <c r="L2582" s="7"/>
      <c r="M2582" s="7"/>
      <c r="N2582" s="7"/>
      <c r="O2582" s="7"/>
      <c r="P2582" s="7"/>
      <c r="Q2582" s="7"/>
      <c r="R2582" s="7"/>
      <c r="S2582" s="7"/>
    </row>
    <row r="2583" spans="1:19" x14ac:dyDescent="0.2">
      <c r="A2583" s="11"/>
      <c r="B2583" s="10"/>
      <c r="C2583" s="7"/>
      <c r="D2583" s="7"/>
      <c r="E2583" s="7"/>
      <c r="F2583" s="7"/>
      <c r="G2583" s="7"/>
      <c r="H2583" s="7"/>
      <c r="I2583" s="9"/>
      <c r="J2583" s="9"/>
      <c r="K2583" s="7"/>
      <c r="L2583" s="7"/>
      <c r="M2583" s="7"/>
      <c r="N2583" s="7"/>
      <c r="O2583" s="7"/>
      <c r="P2583" s="7"/>
      <c r="Q2583" s="7"/>
      <c r="R2583" s="7"/>
      <c r="S2583" s="7"/>
    </row>
    <row r="2584" spans="1:19" x14ac:dyDescent="0.2">
      <c r="A2584" s="11"/>
      <c r="B2584" s="10"/>
      <c r="C2584" s="7"/>
      <c r="D2584" s="7"/>
      <c r="E2584" s="7"/>
      <c r="F2584" s="7"/>
      <c r="G2584" s="7"/>
      <c r="H2584" s="7"/>
      <c r="I2584" s="9"/>
      <c r="J2584" s="9"/>
      <c r="K2584" s="7"/>
      <c r="L2584" s="7"/>
      <c r="M2584" s="7"/>
      <c r="N2584" s="7"/>
      <c r="O2584" s="7"/>
      <c r="P2584" s="7"/>
      <c r="Q2584" s="7"/>
      <c r="R2584" s="7"/>
      <c r="S2584" s="7"/>
    </row>
    <row r="2585" spans="1:19" x14ac:dyDescent="0.2">
      <c r="A2585" s="11"/>
      <c r="B2585" s="10"/>
      <c r="C2585" s="7"/>
      <c r="D2585" s="7"/>
      <c r="E2585" s="7"/>
      <c r="F2585" s="7"/>
      <c r="G2585" s="7"/>
      <c r="H2585" s="7"/>
      <c r="I2585" s="9"/>
      <c r="J2585" s="9"/>
      <c r="K2585" s="7"/>
      <c r="L2585" s="7"/>
      <c r="M2585" s="7"/>
      <c r="N2585" s="7"/>
      <c r="O2585" s="7"/>
      <c r="P2585" s="7"/>
      <c r="Q2585" s="7"/>
      <c r="R2585" s="7"/>
      <c r="S2585" s="7"/>
    </row>
    <row r="2586" spans="1:19" x14ac:dyDescent="0.2">
      <c r="A2586" s="11"/>
      <c r="B2586" s="10"/>
      <c r="C2586" s="7"/>
      <c r="D2586" s="7"/>
      <c r="E2586" s="7"/>
      <c r="F2586" s="7"/>
      <c r="G2586" s="7"/>
      <c r="H2586" s="7"/>
      <c r="I2586" s="9"/>
      <c r="J2586" s="9"/>
      <c r="K2586" s="7"/>
      <c r="L2586" s="7"/>
      <c r="M2586" s="7"/>
      <c r="N2586" s="7"/>
      <c r="O2586" s="7"/>
      <c r="P2586" s="7"/>
      <c r="Q2586" s="7"/>
      <c r="R2586" s="7"/>
      <c r="S2586" s="7"/>
    </row>
    <row r="2587" spans="1:19" x14ac:dyDescent="0.2">
      <c r="A2587" s="11"/>
      <c r="B2587" s="10"/>
      <c r="C2587" s="7"/>
      <c r="D2587" s="7"/>
      <c r="E2587" s="7"/>
      <c r="F2587" s="7"/>
      <c r="G2587" s="7"/>
      <c r="H2587" s="7"/>
      <c r="I2587" s="9"/>
      <c r="J2587" s="9"/>
      <c r="K2587" s="7"/>
      <c r="L2587" s="7"/>
      <c r="M2587" s="7"/>
      <c r="N2587" s="7"/>
      <c r="O2587" s="7"/>
      <c r="P2587" s="7"/>
      <c r="Q2587" s="7"/>
      <c r="R2587" s="7"/>
      <c r="S2587" s="7"/>
    </row>
    <row r="2588" spans="1:19" x14ac:dyDescent="0.2">
      <c r="A2588" s="11"/>
      <c r="B2588" s="10"/>
      <c r="C2588" s="7"/>
      <c r="D2588" s="7"/>
      <c r="E2588" s="7"/>
      <c r="F2588" s="7"/>
      <c r="G2588" s="7"/>
      <c r="H2588" s="7"/>
      <c r="I2588" s="9"/>
      <c r="J2588" s="9"/>
      <c r="K2588" s="7"/>
      <c r="L2588" s="7"/>
      <c r="M2588" s="7"/>
      <c r="N2588" s="7"/>
      <c r="O2588" s="7"/>
      <c r="P2588" s="7"/>
      <c r="Q2588" s="7"/>
      <c r="R2588" s="7"/>
      <c r="S2588" s="7"/>
    </row>
    <row r="2589" spans="1:19" x14ac:dyDescent="0.2">
      <c r="A2589" s="11"/>
      <c r="B2589" s="10"/>
      <c r="C2589" s="7"/>
      <c r="D2589" s="7"/>
      <c r="E2589" s="7"/>
      <c r="F2589" s="7"/>
      <c r="G2589" s="7"/>
      <c r="H2589" s="7"/>
      <c r="I2589" s="9"/>
      <c r="J2589" s="9"/>
      <c r="K2589" s="7"/>
      <c r="L2589" s="7"/>
      <c r="M2589" s="7"/>
      <c r="N2589" s="7"/>
      <c r="O2589" s="7"/>
      <c r="P2589" s="7"/>
      <c r="Q2589" s="7"/>
      <c r="R2589" s="7"/>
      <c r="S2589" s="7"/>
    </row>
    <row r="2590" spans="1:19" x14ac:dyDescent="0.2">
      <c r="A2590" s="11"/>
      <c r="B2590" s="10"/>
      <c r="C2590" s="7"/>
      <c r="D2590" s="7"/>
      <c r="E2590" s="7"/>
      <c r="F2590" s="7"/>
      <c r="G2590" s="7"/>
      <c r="H2590" s="7"/>
      <c r="I2590" s="9"/>
      <c r="J2590" s="9"/>
      <c r="K2590" s="7"/>
      <c r="L2590" s="7"/>
      <c r="M2590" s="7"/>
      <c r="N2590" s="7"/>
      <c r="O2590" s="7"/>
      <c r="P2590" s="7"/>
      <c r="Q2590" s="7"/>
      <c r="R2590" s="7"/>
      <c r="S2590" s="7"/>
    </row>
    <row r="2591" spans="1:19" x14ac:dyDescent="0.2">
      <c r="A2591" s="11"/>
      <c r="B2591" s="10"/>
      <c r="C2591" s="7"/>
      <c r="D2591" s="7"/>
      <c r="E2591" s="7"/>
      <c r="F2591" s="7"/>
      <c r="G2591" s="7"/>
      <c r="H2591" s="7"/>
      <c r="I2591" s="9"/>
      <c r="J2591" s="9"/>
      <c r="K2591" s="7"/>
      <c r="L2591" s="7"/>
      <c r="M2591" s="7"/>
      <c r="N2591" s="7"/>
      <c r="O2591" s="7"/>
      <c r="P2591" s="7"/>
      <c r="Q2591" s="7"/>
      <c r="R2591" s="7"/>
      <c r="S2591" s="7"/>
    </row>
    <row r="2592" spans="1:19" x14ac:dyDescent="0.2">
      <c r="A2592" s="11"/>
      <c r="B2592" s="10"/>
      <c r="C2592" s="7"/>
      <c r="D2592" s="7"/>
      <c r="E2592" s="7"/>
      <c r="F2592" s="7"/>
      <c r="G2592" s="7"/>
      <c r="H2592" s="7"/>
      <c r="I2592" s="9"/>
      <c r="J2592" s="9"/>
      <c r="K2592" s="7"/>
      <c r="L2592" s="7"/>
      <c r="M2592" s="7"/>
      <c r="N2592" s="7"/>
      <c r="O2592" s="7"/>
      <c r="P2592" s="7"/>
      <c r="Q2592" s="7"/>
      <c r="R2592" s="7"/>
      <c r="S2592" s="7"/>
    </row>
    <row r="2593" spans="1:19" x14ac:dyDescent="0.2">
      <c r="A2593" s="11"/>
      <c r="B2593" s="10"/>
      <c r="C2593" s="7"/>
      <c r="D2593" s="7"/>
      <c r="E2593" s="7"/>
      <c r="F2593" s="7"/>
      <c r="G2593" s="7"/>
      <c r="H2593" s="7"/>
      <c r="I2593" s="9"/>
      <c r="J2593" s="9"/>
      <c r="K2593" s="7"/>
      <c r="L2593" s="7"/>
      <c r="M2593" s="7"/>
      <c r="N2593" s="7"/>
      <c r="O2593" s="7"/>
      <c r="P2593" s="7"/>
      <c r="Q2593" s="7"/>
      <c r="R2593" s="7"/>
      <c r="S2593" s="7"/>
    </row>
    <row r="2594" spans="1:19" x14ac:dyDescent="0.2">
      <c r="A2594" s="11"/>
      <c r="B2594" s="10"/>
      <c r="C2594" s="7"/>
      <c r="D2594" s="7"/>
      <c r="E2594" s="7"/>
      <c r="F2594" s="7"/>
      <c r="G2594" s="7"/>
      <c r="H2594" s="7"/>
      <c r="I2594" s="9"/>
      <c r="J2594" s="9"/>
      <c r="K2594" s="7"/>
      <c r="L2594" s="7"/>
      <c r="M2594" s="7"/>
      <c r="N2594" s="7"/>
      <c r="O2594" s="7"/>
      <c r="P2594" s="7"/>
      <c r="Q2594" s="7"/>
      <c r="R2594" s="7"/>
      <c r="S2594" s="7"/>
    </row>
    <row r="2595" spans="1:19" x14ac:dyDescent="0.2">
      <c r="A2595" s="11"/>
      <c r="B2595" s="10"/>
      <c r="C2595" s="7"/>
      <c r="D2595" s="7"/>
      <c r="E2595" s="7"/>
      <c r="F2595" s="7"/>
      <c r="G2595" s="7"/>
      <c r="H2595" s="7"/>
      <c r="I2595" s="9"/>
      <c r="J2595" s="9"/>
      <c r="K2595" s="7"/>
      <c r="L2595" s="7"/>
      <c r="M2595" s="7"/>
      <c r="N2595" s="7"/>
      <c r="O2595" s="7"/>
      <c r="P2595" s="7"/>
      <c r="Q2595" s="7"/>
      <c r="R2595" s="7"/>
      <c r="S2595" s="7"/>
    </row>
    <row r="2596" spans="1:19" x14ac:dyDescent="0.2">
      <c r="A2596" s="11"/>
      <c r="B2596" s="10"/>
      <c r="C2596" s="7"/>
      <c r="D2596" s="7"/>
      <c r="E2596" s="7"/>
      <c r="F2596" s="7"/>
      <c r="G2596" s="7"/>
      <c r="H2596" s="7"/>
      <c r="I2596" s="9"/>
      <c r="J2596" s="9"/>
      <c r="K2596" s="7"/>
      <c r="L2596" s="7"/>
      <c r="M2596" s="7"/>
      <c r="N2596" s="7"/>
      <c r="O2596" s="7"/>
      <c r="P2596" s="7"/>
      <c r="Q2596" s="7"/>
      <c r="R2596" s="7"/>
      <c r="S2596" s="7"/>
    </row>
    <row r="2597" spans="1:19" x14ac:dyDescent="0.2">
      <c r="A2597" s="11"/>
      <c r="B2597" s="10"/>
      <c r="C2597" s="7"/>
      <c r="D2597" s="7"/>
      <c r="E2597" s="7"/>
      <c r="F2597" s="7"/>
      <c r="G2597" s="7"/>
      <c r="H2597" s="7"/>
      <c r="I2597" s="9"/>
      <c r="J2597" s="9"/>
      <c r="K2597" s="7"/>
      <c r="L2597" s="7"/>
      <c r="M2597" s="7"/>
      <c r="N2597" s="7"/>
      <c r="O2597" s="7"/>
      <c r="P2597" s="7"/>
      <c r="Q2597" s="7"/>
      <c r="R2597" s="7"/>
      <c r="S2597" s="7"/>
    </row>
    <row r="2598" spans="1:19" x14ac:dyDescent="0.2">
      <c r="A2598" s="11"/>
      <c r="B2598" s="10"/>
      <c r="C2598" s="7"/>
      <c r="D2598" s="7"/>
      <c r="E2598" s="7"/>
      <c r="F2598" s="7"/>
      <c r="G2598" s="7"/>
      <c r="H2598" s="7"/>
      <c r="I2598" s="9"/>
      <c r="J2598" s="9"/>
      <c r="K2598" s="7"/>
      <c r="L2598" s="7"/>
      <c r="M2598" s="7"/>
      <c r="N2598" s="7"/>
      <c r="O2598" s="7"/>
      <c r="P2598" s="7"/>
      <c r="Q2598" s="7"/>
      <c r="R2598" s="7"/>
      <c r="S2598" s="7"/>
    </row>
    <row r="2599" spans="1:19" x14ac:dyDescent="0.2">
      <c r="A2599" s="11"/>
      <c r="B2599" s="10"/>
      <c r="C2599" s="7"/>
      <c r="D2599" s="7"/>
      <c r="E2599" s="7"/>
      <c r="F2599" s="7"/>
      <c r="G2599" s="7"/>
      <c r="H2599" s="7"/>
      <c r="I2599" s="9"/>
      <c r="J2599" s="9"/>
      <c r="K2599" s="7"/>
      <c r="L2599" s="7"/>
      <c r="M2599" s="7"/>
      <c r="N2599" s="7"/>
      <c r="O2599" s="7"/>
      <c r="P2599" s="7"/>
      <c r="Q2599" s="7"/>
      <c r="R2599" s="7"/>
      <c r="S2599" s="7"/>
    </row>
    <row r="2600" spans="1:19" x14ac:dyDescent="0.2">
      <c r="A2600" s="11"/>
      <c r="B2600" s="10"/>
      <c r="C2600" s="7"/>
      <c r="D2600" s="7"/>
      <c r="E2600" s="7"/>
      <c r="F2600" s="7"/>
      <c r="G2600" s="7"/>
      <c r="H2600" s="7"/>
      <c r="I2600" s="9"/>
      <c r="J2600" s="9"/>
      <c r="K2600" s="7"/>
      <c r="L2600" s="7"/>
      <c r="M2600" s="7"/>
      <c r="N2600" s="7"/>
      <c r="O2600" s="7"/>
      <c r="P2600" s="7"/>
      <c r="Q2600" s="7"/>
      <c r="R2600" s="7"/>
      <c r="S2600" s="7"/>
    </row>
    <row r="2601" spans="1:19" x14ac:dyDescent="0.2">
      <c r="A2601" s="11"/>
      <c r="B2601" s="10"/>
      <c r="C2601" s="7"/>
      <c r="D2601" s="7"/>
      <c r="E2601" s="7"/>
      <c r="F2601" s="7"/>
      <c r="G2601" s="7"/>
      <c r="H2601" s="7"/>
      <c r="I2601" s="9"/>
      <c r="J2601" s="9"/>
      <c r="K2601" s="7"/>
      <c r="L2601" s="7"/>
      <c r="M2601" s="7"/>
      <c r="N2601" s="7"/>
      <c r="O2601" s="7"/>
      <c r="P2601" s="7"/>
      <c r="Q2601" s="7"/>
      <c r="R2601" s="7"/>
      <c r="S2601" s="7"/>
    </row>
    <row r="2602" spans="1:19" x14ac:dyDescent="0.2">
      <c r="A2602" s="11"/>
      <c r="B2602" s="10"/>
      <c r="C2602" s="7"/>
      <c r="D2602" s="7"/>
      <c r="E2602" s="7"/>
      <c r="F2602" s="7"/>
      <c r="G2602" s="7"/>
      <c r="H2602" s="7"/>
      <c r="I2602" s="9"/>
      <c r="J2602" s="9"/>
      <c r="K2602" s="7"/>
      <c r="L2602" s="7"/>
      <c r="M2602" s="7"/>
      <c r="N2602" s="7"/>
      <c r="O2602" s="7"/>
      <c r="P2602" s="7"/>
      <c r="Q2602" s="7"/>
      <c r="R2602" s="7"/>
      <c r="S2602" s="7"/>
    </row>
    <row r="2603" spans="1:19" x14ac:dyDescent="0.2">
      <c r="A2603" s="11"/>
      <c r="B2603" s="10"/>
      <c r="C2603" s="7"/>
      <c r="D2603" s="7"/>
      <c r="E2603" s="7"/>
      <c r="F2603" s="7"/>
      <c r="G2603" s="7"/>
      <c r="H2603" s="7"/>
      <c r="I2603" s="9"/>
      <c r="J2603" s="9"/>
      <c r="K2603" s="7"/>
      <c r="L2603" s="7"/>
      <c r="M2603" s="7"/>
      <c r="N2603" s="7"/>
      <c r="O2603" s="7"/>
      <c r="P2603" s="7"/>
      <c r="Q2603" s="7"/>
      <c r="R2603" s="7"/>
      <c r="S2603" s="7"/>
    </row>
    <row r="2604" spans="1:19" x14ac:dyDescent="0.2">
      <c r="A2604" s="11"/>
      <c r="B2604" s="10"/>
      <c r="C2604" s="7"/>
      <c r="D2604" s="7"/>
      <c r="E2604" s="7"/>
      <c r="F2604" s="7"/>
      <c r="G2604" s="7"/>
      <c r="H2604" s="7"/>
      <c r="I2604" s="9"/>
      <c r="J2604" s="9"/>
      <c r="K2604" s="7"/>
      <c r="L2604" s="7"/>
      <c r="M2604" s="7"/>
      <c r="N2604" s="7"/>
      <c r="O2604" s="7"/>
      <c r="P2604" s="7"/>
      <c r="Q2604" s="7"/>
      <c r="R2604" s="7"/>
      <c r="S2604" s="7"/>
    </row>
    <row r="2605" spans="1:19" x14ac:dyDescent="0.2">
      <c r="A2605" s="11"/>
      <c r="B2605" s="10"/>
      <c r="C2605" s="7"/>
      <c r="D2605" s="7"/>
      <c r="E2605" s="7"/>
      <c r="F2605" s="7"/>
      <c r="G2605" s="7"/>
      <c r="H2605" s="7"/>
      <c r="I2605" s="9"/>
      <c r="J2605" s="9"/>
      <c r="K2605" s="7"/>
      <c r="L2605" s="7"/>
      <c r="M2605" s="7"/>
      <c r="N2605" s="7"/>
      <c r="O2605" s="7"/>
      <c r="P2605" s="7"/>
      <c r="Q2605" s="7"/>
      <c r="R2605" s="7"/>
      <c r="S2605" s="7"/>
    </row>
    <row r="2606" spans="1:19" x14ac:dyDescent="0.2">
      <c r="A2606" s="11"/>
      <c r="B2606" s="10"/>
      <c r="C2606" s="7"/>
      <c r="D2606" s="7"/>
      <c r="E2606" s="7"/>
      <c r="F2606" s="7"/>
      <c r="G2606" s="7"/>
      <c r="H2606" s="7"/>
      <c r="I2606" s="9"/>
      <c r="J2606" s="9"/>
      <c r="K2606" s="7"/>
      <c r="L2606" s="7"/>
      <c r="M2606" s="7"/>
      <c r="N2606" s="7"/>
      <c r="O2606" s="7"/>
      <c r="P2606" s="7"/>
      <c r="Q2606" s="7"/>
      <c r="R2606" s="7"/>
      <c r="S2606" s="7"/>
    </row>
    <row r="2607" spans="1:19" x14ac:dyDescent="0.2">
      <c r="A2607" s="11"/>
      <c r="B2607" s="10"/>
      <c r="C2607" s="7"/>
      <c r="D2607" s="7"/>
      <c r="E2607" s="7"/>
      <c r="F2607" s="7"/>
      <c r="G2607" s="7"/>
      <c r="H2607" s="7"/>
      <c r="I2607" s="9"/>
      <c r="J2607" s="9"/>
      <c r="K2607" s="7"/>
      <c r="L2607" s="7"/>
      <c r="M2607" s="7"/>
      <c r="N2607" s="7"/>
      <c r="O2607" s="7"/>
      <c r="P2607" s="7"/>
      <c r="Q2607" s="7"/>
      <c r="R2607" s="7"/>
      <c r="S2607" s="7"/>
    </row>
    <row r="2608" spans="1:19" x14ac:dyDescent="0.2">
      <c r="A2608" s="11"/>
      <c r="B2608" s="10"/>
      <c r="C2608" s="7"/>
      <c r="D2608" s="7"/>
      <c r="E2608" s="7"/>
      <c r="F2608" s="7"/>
      <c r="G2608" s="7"/>
      <c r="H2608" s="7"/>
      <c r="I2608" s="9"/>
      <c r="J2608" s="9"/>
      <c r="K2608" s="7"/>
      <c r="L2608" s="7"/>
      <c r="M2608" s="7"/>
      <c r="N2608" s="7"/>
      <c r="O2608" s="7"/>
      <c r="P2608" s="7"/>
      <c r="Q2608" s="7"/>
      <c r="R2608" s="7"/>
      <c r="S2608" s="7"/>
    </row>
    <row r="2609" spans="1:19" x14ac:dyDescent="0.2">
      <c r="A2609" s="11"/>
      <c r="B2609" s="10"/>
      <c r="C2609" s="7"/>
      <c r="D2609" s="7"/>
      <c r="E2609" s="7"/>
      <c r="F2609" s="7"/>
      <c r="G2609" s="7"/>
      <c r="H2609" s="7"/>
      <c r="I2609" s="9"/>
      <c r="J2609" s="9"/>
      <c r="K2609" s="7"/>
      <c r="L2609" s="7"/>
      <c r="M2609" s="7"/>
      <c r="N2609" s="7"/>
      <c r="O2609" s="7"/>
      <c r="P2609" s="7"/>
      <c r="Q2609" s="7"/>
      <c r="R2609" s="7"/>
      <c r="S2609" s="7"/>
    </row>
    <row r="2610" spans="1:19" x14ac:dyDescent="0.2">
      <c r="A2610" s="11"/>
      <c r="B2610" s="10"/>
      <c r="C2610" s="7"/>
      <c r="D2610" s="7"/>
      <c r="E2610" s="7"/>
      <c r="F2610" s="7"/>
      <c r="G2610" s="7"/>
      <c r="H2610" s="7"/>
      <c r="I2610" s="9"/>
      <c r="J2610" s="9"/>
      <c r="K2610" s="7"/>
      <c r="L2610" s="7"/>
      <c r="M2610" s="7"/>
      <c r="N2610" s="7"/>
      <c r="O2610" s="7"/>
      <c r="P2610" s="7"/>
      <c r="Q2610" s="7"/>
      <c r="R2610" s="7"/>
      <c r="S2610" s="7"/>
    </row>
    <row r="2611" spans="1:19" x14ac:dyDescent="0.2">
      <c r="A2611" s="11"/>
      <c r="B2611" s="10"/>
      <c r="C2611" s="7"/>
      <c r="D2611" s="7"/>
      <c r="E2611" s="7"/>
      <c r="F2611" s="7"/>
      <c r="G2611" s="7"/>
      <c r="H2611" s="7"/>
      <c r="I2611" s="9"/>
      <c r="J2611" s="9"/>
      <c r="K2611" s="7"/>
      <c r="L2611" s="7"/>
      <c r="M2611" s="7"/>
      <c r="N2611" s="7"/>
      <c r="O2611" s="7"/>
      <c r="P2611" s="7"/>
      <c r="Q2611" s="7"/>
      <c r="R2611" s="7"/>
      <c r="S2611" s="7"/>
    </row>
    <row r="2612" spans="1:19" x14ac:dyDescent="0.2">
      <c r="A2612" s="11"/>
      <c r="B2612" s="10"/>
      <c r="C2612" s="7"/>
      <c r="D2612" s="7"/>
      <c r="E2612" s="7"/>
      <c r="F2612" s="7"/>
      <c r="G2612" s="7"/>
      <c r="H2612" s="7"/>
      <c r="I2612" s="9"/>
      <c r="J2612" s="9"/>
      <c r="K2612" s="7"/>
      <c r="L2612" s="7"/>
      <c r="M2612" s="7"/>
      <c r="N2612" s="7"/>
      <c r="O2612" s="7"/>
      <c r="P2612" s="7"/>
      <c r="Q2612" s="7"/>
      <c r="R2612" s="7"/>
      <c r="S2612" s="7"/>
    </row>
    <row r="2613" spans="1:19" x14ac:dyDescent="0.2">
      <c r="A2613" s="11"/>
      <c r="B2613" s="10"/>
      <c r="C2613" s="7"/>
      <c r="D2613" s="7"/>
      <c r="E2613" s="7"/>
      <c r="F2613" s="7"/>
      <c r="G2613" s="7"/>
      <c r="H2613" s="7"/>
      <c r="I2613" s="9"/>
      <c r="J2613" s="9"/>
      <c r="K2613" s="7"/>
      <c r="L2613" s="7"/>
      <c r="M2613" s="7"/>
      <c r="N2613" s="7"/>
      <c r="O2613" s="7"/>
      <c r="P2613" s="7"/>
      <c r="Q2613" s="7"/>
      <c r="R2613" s="7"/>
      <c r="S2613" s="7"/>
    </row>
    <row r="2614" spans="1:19" x14ac:dyDescent="0.2">
      <c r="A2614" s="11"/>
      <c r="B2614" s="10"/>
      <c r="C2614" s="7"/>
      <c r="D2614" s="7"/>
      <c r="E2614" s="7"/>
      <c r="F2614" s="7"/>
      <c r="G2614" s="7"/>
      <c r="H2614" s="7"/>
      <c r="I2614" s="9"/>
      <c r="J2614" s="9"/>
      <c r="K2614" s="7"/>
      <c r="L2614" s="7"/>
      <c r="M2614" s="7"/>
      <c r="N2614" s="7"/>
      <c r="O2614" s="7"/>
      <c r="P2614" s="7"/>
      <c r="Q2614" s="7"/>
      <c r="R2614" s="7"/>
      <c r="S2614" s="7"/>
    </row>
    <row r="2615" spans="1:19" x14ac:dyDescent="0.2">
      <c r="A2615" s="11"/>
      <c r="B2615" s="10"/>
      <c r="C2615" s="7"/>
      <c r="D2615" s="7"/>
      <c r="E2615" s="7"/>
      <c r="F2615" s="7"/>
      <c r="G2615" s="7"/>
      <c r="H2615" s="7"/>
      <c r="I2615" s="9"/>
      <c r="J2615" s="9"/>
      <c r="K2615" s="7"/>
      <c r="L2615" s="7"/>
      <c r="M2615" s="7"/>
      <c r="N2615" s="7"/>
      <c r="O2615" s="7"/>
      <c r="P2615" s="7"/>
      <c r="Q2615" s="7"/>
      <c r="R2615" s="7"/>
      <c r="S2615" s="7"/>
    </row>
    <row r="2616" spans="1:19" x14ac:dyDescent="0.2">
      <c r="A2616" s="11"/>
      <c r="B2616" s="10"/>
      <c r="C2616" s="7"/>
      <c r="D2616" s="7"/>
      <c r="E2616" s="7"/>
      <c r="F2616" s="7"/>
      <c r="G2616" s="7"/>
      <c r="H2616" s="7"/>
      <c r="I2616" s="9"/>
      <c r="J2616" s="9"/>
      <c r="K2616" s="7"/>
      <c r="L2616" s="7"/>
      <c r="M2616" s="7"/>
      <c r="N2616" s="7"/>
      <c r="O2616" s="7"/>
      <c r="P2616" s="7"/>
      <c r="Q2616" s="7"/>
      <c r="R2616" s="7"/>
      <c r="S2616" s="7"/>
    </row>
    <row r="2617" spans="1:19" x14ac:dyDescent="0.2">
      <c r="A2617" s="11"/>
      <c r="B2617" s="10"/>
      <c r="C2617" s="7"/>
      <c r="D2617" s="7"/>
      <c r="E2617" s="7"/>
      <c r="F2617" s="7"/>
      <c r="G2617" s="7"/>
      <c r="H2617" s="7"/>
      <c r="I2617" s="9"/>
      <c r="J2617" s="9"/>
      <c r="K2617" s="7"/>
      <c r="L2617" s="7"/>
      <c r="M2617" s="7"/>
      <c r="N2617" s="7"/>
      <c r="O2617" s="7"/>
      <c r="P2617" s="7"/>
      <c r="Q2617" s="7"/>
      <c r="R2617" s="7"/>
      <c r="S2617" s="7"/>
    </row>
    <row r="2618" spans="1:19" x14ac:dyDescent="0.2">
      <c r="A2618" s="11"/>
      <c r="B2618" s="10"/>
      <c r="C2618" s="7"/>
      <c r="D2618" s="7"/>
      <c r="E2618" s="7"/>
      <c r="F2618" s="7"/>
      <c r="G2618" s="7"/>
      <c r="H2618" s="7"/>
      <c r="I2618" s="9"/>
      <c r="J2618" s="9"/>
      <c r="K2618" s="7"/>
      <c r="L2618" s="7"/>
      <c r="M2618" s="7"/>
      <c r="N2618" s="7"/>
      <c r="O2618" s="7"/>
      <c r="P2618" s="7"/>
      <c r="Q2618" s="7"/>
      <c r="R2618" s="7"/>
      <c r="S2618" s="7"/>
    </row>
    <row r="2619" spans="1:19" x14ac:dyDescent="0.2">
      <c r="A2619" s="11"/>
      <c r="B2619" s="10"/>
      <c r="C2619" s="7"/>
      <c r="D2619" s="7"/>
      <c r="E2619" s="7"/>
      <c r="F2619" s="7"/>
      <c r="G2619" s="7"/>
      <c r="H2619" s="7"/>
      <c r="I2619" s="9"/>
      <c r="J2619" s="9"/>
      <c r="K2619" s="7"/>
      <c r="L2619" s="7"/>
      <c r="M2619" s="7"/>
      <c r="N2619" s="7"/>
      <c r="O2619" s="7"/>
      <c r="P2619" s="7"/>
      <c r="Q2619" s="7"/>
      <c r="R2619" s="7"/>
      <c r="S2619" s="7"/>
    </row>
    <row r="2620" spans="1:19" x14ac:dyDescent="0.2">
      <c r="A2620" s="11"/>
      <c r="B2620" s="10"/>
      <c r="C2620" s="7"/>
      <c r="D2620" s="7"/>
      <c r="E2620" s="7"/>
      <c r="F2620" s="7"/>
      <c r="G2620" s="7"/>
      <c r="H2620" s="7"/>
      <c r="I2620" s="9"/>
      <c r="J2620" s="9"/>
      <c r="K2620" s="7"/>
      <c r="L2620" s="7"/>
      <c r="M2620" s="7"/>
      <c r="N2620" s="7"/>
      <c r="O2620" s="7"/>
      <c r="P2620" s="7"/>
      <c r="Q2620" s="7"/>
      <c r="R2620" s="7"/>
      <c r="S2620" s="7"/>
    </row>
    <row r="2621" spans="1:19" x14ac:dyDescent="0.2">
      <c r="A2621" s="11"/>
      <c r="B2621" s="10"/>
      <c r="C2621" s="7"/>
      <c r="D2621" s="7"/>
      <c r="E2621" s="7"/>
      <c r="F2621" s="7"/>
      <c r="G2621" s="7"/>
      <c r="H2621" s="7"/>
      <c r="I2621" s="9"/>
      <c r="J2621" s="9"/>
      <c r="K2621" s="7"/>
      <c r="L2621" s="7"/>
      <c r="M2621" s="7"/>
      <c r="N2621" s="7"/>
      <c r="O2621" s="7"/>
      <c r="P2621" s="7"/>
      <c r="Q2621" s="7"/>
      <c r="R2621" s="7"/>
      <c r="S2621" s="7"/>
    </row>
    <row r="2622" spans="1:19" x14ac:dyDescent="0.2">
      <c r="A2622" s="11"/>
      <c r="B2622" s="10"/>
      <c r="C2622" s="7"/>
      <c r="D2622" s="7"/>
      <c r="E2622" s="7"/>
      <c r="F2622" s="7"/>
      <c r="G2622" s="7"/>
      <c r="H2622" s="7"/>
      <c r="I2622" s="9"/>
      <c r="J2622" s="9"/>
      <c r="K2622" s="7"/>
      <c r="L2622" s="7"/>
      <c r="M2622" s="7"/>
      <c r="N2622" s="7"/>
      <c r="O2622" s="7"/>
      <c r="P2622" s="7"/>
      <c r="Q2622" s="7"/>
      <c r="R2622" s="7"/>
      <c r="S2622" s="7"/>
    </row>
    <row r="2623" spans="1:19" x14ac:dyDescent="0.2">
      <c r="A2623" s="11"/>
      <c r="B2623" s="10"/>
      <c r="C2623" s="7"/>
      <c r="D2623" s="7"/>
      <c r="E2623" s="7"/>
      <c r="F2623" s="7"/>
      <c r="G2623" s="7"/>
      <c r="H2623" s="7"/>
      <c r="I2623" s="9"/>
      <c r="J2623" s="9"/>
      <c r="K2623" s="7"/>
      <c r="L2623" s="7"/>
      <c r="M2623" s="7"/>
      <c r="N2623" s="7"/>
      <c r="O2623" s="7"/>
      <c r="P2623" s="7"/>
      <c r="Q2623" s="7"/>
      <c r="R2623" s="7"/>
      <c r="S2623" s="7"/>
    </row>
    <row r="2624" spans="1:19" x14ac:dyDescent="0.2">
      <c r="A2624" s="11"/>
      <c r="B2624" s="10"/>
      <c r="C2624" s="7"/>
      <c r="D2624" s="7"/>
      <c r="E2624" s="7"/>
      <c r="F2624" s="7"/>
      <c r="G2624" s="7"/>
      <c r="H2624" s="7"/>
      <c r="I2624" s="9"/>
      <c r="J2624" s="9"/>
      <c r="K2624" s="7"/>
      <c r="L2624" s="7"/>
      <c r="M2624" s="7"/>
      <c r="N2624" s="7"/>
      <c r="O2624" s="7"/>
      <c r="P2624" s="7"/>
      <c r="Q2624" s="7"/>
      <c r="R2624" s="7"/>
      <c r="S2624" s="7"/>
    </row>
    <row r="2625" spans="1:19" x14ac:dyDescent="0.2">
      <c r="A2625" s="11"/>
      <c r="B2625" s="10"/>
      <c r="C2625" s="7"/>
      <c r="D2625" s="7"/>
      <c r="E2625" s="7"/>
      <c r="F2625" s="7"/>
      <c r="G2625" s="7"/>
      <c r="H2625" s="7"/>
      <c r="I2625" s="9"/>
      <c r="J2625" s="9"/>
      <c r="K2625" s="7"/>
      <c r="L2625" s="7"/>
      <c r="M2625" s="7"/>
      <c r="N2625" s="7"/>
      <c r="O2625" s="7"/>
      <c r="P2625" s="7"/>
      <c r="Q2625" s="7"/>
      <c r="R2625" s="7"/>
      <c r="S2625" s="7"/>
    </row>
    <row r="2626" spans="1:19" x14ac:dyDescent="0.2">
      <c r="A2626" s="11"/>
      <c r="B2626" s="10"/>
      <c r="C2626" s="7"/>
      <c r="D2626" s="7"/>
      <c r="E2626" s="7"/>
      <c r="F2626" s="7"/>
      <c r="G2626" s="7"/>
      <c r="H2626" s="7"/>
      <c r="I2626" s="9"/>
      <c r="J2626" s="9"/>
      <c r="K2626" s="7"/>
      <c r="L2626" s="7"/>
      <c r="M2626" s="7"/>
      <c r="N2626" s="7"/>
      <c r="O2626" s="7"/>
      <c r="P2626" s="7"/>
      <c r="Q2626" s="7"/>
      <c r="R2626" s="7"/>
      <c r="S2626" s="7"/>
    </row>
    <row r="2627" spans="1:19" x14ac:dyDescent="0.2">
      <c r="A2627" s="11"/>
      <c r="B2627" s="10"/>
      <c r="C2627" s="7"/>
      <c r="D2627" s="7"/>
      <c r="E2627" s="7"/>
      <c r="F2627" s="7"/>
      <c r="G2627" s="7"/>
      <c r="H2627" s="7"/>
      <c r="I2627" s="9"/>
      <c r="J2627" s="9"/>
      <c r="K2627" s="7"/>
      <c r="L2627" s="7"/>
      <c r="M2627" s="7"/>
      <c r="N2627" s="7"/>
      <c r="O2627" s="7"/>
      <c r="P2627" s="7"/>
      <c r="Q2627" s="7"/>
      <c r="R2627" s="7"/>
      <c r="S2627" s="7"/>
    </row>
    <row r="2628" spans="1:19" x14ac:dyDescent="0.2">
      <c r="A2628" s="11"/>
      <c r="B2628" s="10"/>
      <c r="C2628" s="7"/>
      <c r="D2628" s="7"/>
      <c r="E2628" s="7"/>
      <c r="F2628" s="7"/>
      <c r="G2628" s="7"/>
      <c r="H2628" s="7"/>
      <c r="I2628" s="9"/>
      <c r="J2628" s="9"/>
      <c r="K2628" s="7"/>
      <c r="L2628" s="7"/>
      <c r="M2628" s="7"/>
      <c r="N2628" s="7"/>
      <c r="O2628" s="7"/>
      <c r="P2628" s="7"/>
      <c r="Q2628" s="7"/>
      <c r="R2628" s="7"/>
      <c r="S2628" s="7"/>
    </row>
    <row r="2629" spans="1:19" x14ac:dyDescent="0.2">
      <c r="A2629" s="11"/>
      <c r="B2629" s="10"/>
      <c r="C2629" s="7"/>
      <c r="D2629" s="7"/>
      <c r="E2629" s="7"/>
      <c r="F2629" s="7"/>
      <c r="G2629" s="7"/>
      <c r="H2629" s="7"/>
      <c r="I2629" s="9"/>
      <c r="J2629" s="9"/>
      <c r="K2629" s="7"/>
      <c r="L2629" s="7"/>
      <c r="M2629" s="7"/>
      <c r="N2629" s="7"/>
      <c r="O2629" s="7"/>
      <c r="P2629" s="7"/>
      <c r="Q2629" s="7"/>
      <c r="R2629" s="7"/>
      <c r="S2629" s="7"/>
    </row>
    <row r="2630" spans="1:19" x14ac:dyDescent="0.2">
      <c r="A2630" s="11"/>
      <c r="B2630" s="10"/>
      <c r="C2630" s="7"/>
      <c r="D2630" s="7"/>
      <c r="E2630" s="7"/>
      <c r="F2630" s="7"/>
      <c r="G2630" s="7"/>
      <c r="H2630" s="7"/>
      <c r="I2630" s="9"/>
      <c r="J2630" s="9"/>
      <c r="K2630" s="7"/>
      <c r="L2630" s="7"/>
      <c r="M2630" s="7"/>
      <c r="N2630" s="7"/>
      <c r="O2630" s="7"/>
      <c r="P2630" s="7"/>
      <c r="Q2630" s="7"/>
      <c r="R2630" s="7"/>
      <c r="S2630" s="7"/>
    </row>
    <row r="2631" spans="1:19" x14ac:dyDescent="0.2">
      <c r="A2631" s="11"/>
      <c r="B2631" s="10"/>
      <c r="C2631" s="7"/>
      <c r="D2631" s="7"/>
      <c r="E2631" s="7"/>
      <c r="F2631" s="7"/>
      <c r="G2631" s="7"/>
      <c r="H2631" s="7"/>
      <c r="I2631" s="9"/>
      <c r="J2631" s="9"/>
      <c r="K2631" s="7"/>
      <c r="L2631" s="7"/>
      <c r="M2631" s="7"/>
      <c r="N2631" s="7"/>
      <c r="O2631" s="7"/>
      <c r="P2631" s="7"/>
      <c r="Q2631" s="7"/>
      <c r="R2631" s="7"/>
      <c r="S2631" s="7"/>
    </row>
    <row r="2632" spans="1:19" x14ac:dyDescent="0.2">
      <c r="A2632" s="11"/>
      <c r="B2632" s="10"/>
      <c r="C2632" s="7"/>
      <c r="D2632" s="7"/>
      <c r="E2632" s="7"/>
      <c r="F2632" s="7"/>
      <c r="G2632" s="7"/>
      <c r="H2632" s="7"/>
      <c r="I2632" s="9"/>
      <c r="J2632" s="9"/>
      <c r="K2632" s="7"/>
      <c r="L2632" s="7"/>
      <c r="M2632" s="7"/>
      <c r="N2632" s="7"/>
      <c r="O2632" s="7"/>
      <c r="P2632" s="7"/>
      <c r="Q2632" s="7"/>
      <c r="R2632" s="7"/>
      <c r="S2632" s="7"/>
    </row>
    <row r="2633" spans="1:19" x14ac:dyDescent="0.2">
      <c r="A2633" s="11"/>
      <c r="B2633" s="10"/>
      <c r="C2633" s="7"/>
      <c r="D2633" s="7"/>
      <c r="E2633" s="7"/>
      <c r="F2633" s="7"/>
      <c r="G2633" s="7"/>
      <c r="H2633" s="7"/>
      <c r="I2633" s="9"/>
      <c r="J2633" s="9"/>
      <c r="K2633" s="7"/>
      <c r="L2633" s="7"/>
      <c r="M2633" s="7"/>
      <c r="N2633" s="7"/>
      <c r="O2633" s="7"/>
      <c r="P2633" s="7"/>
      <c r="Q2633" s="7"/>
      <c r="R2633" s="7"/>
      <c r="S2633" s="7"/>
    </row>
    <row r="2634" spans="1:19" x14ac:dyDescent="0.2">
      <c r="A2634" s="11"/>
      <c r="B2634" s="10"/>
      <c r="C2634" s="7"/>
      <c r="D2634" s="7"/>
      <c r="E2634" s="7"/>
      <c r="F2634" s="7"/>
      <c r="G2634" s="7"/>
      <c r="H2634" s="7"/>
      <c r="I2634" s="9"/>
      <c r="J2634" s="9"/>
      <c r="K2634" s="7"/>
      <c r="L2634" s="7"/>
      <c r="M2634" s="7"/>
      <c r="N2634" s="7"/>
      <c r="O2634" s="7"/>
      <c r="P2634" s="7"/>
      <c r="Q2634" s="7"/>
      <c r="R2634" s="7"/>
      <c r="S2634" s="7"/>
    </row>
    <row r="2635" spans="1:19" x14ac:dyDescent="0.2">
      <c r="A2635" s="11"/>
      <c r="B2635" s="10"/>
      <c r="C2635" s="7"/>
      <c r="D2635" s="7"/>
      <c r="E2635" s="7"/>
      <c r="F2635" s="7"/>
      <c r="G2635" s="7"/>
      <c r="H2635" s="7"/>
      <c r="I2635" s="9"/>
      <c r="J2635" s="9"/>
      <c r="K2635" s="7"/>
      <c r="L2635" s="7"/>
      <c r="M2635" s="7"/>
      <c r="N2635" s="7"/>
      <c r="O2635" s="7"/>
      <c r="P2635" s="7"/>
      <c r="Q2635" s="7"/>
      <c r="R2635" s="7"/>
      <c r="S2635" s="7"/>
    </row>
    <row r="2636" spans="1:19" x14ac:dyDescent="0.2">
      <c r="A2636" s="11"/>
      <c r="B2636" s="10"/>
      <c r="C2636" s="7"/>
      <c r="D2636" s="7"/>
      <c r="E2636" s="7"/>
      <c r="F2636" s="7"/>
      <c r="G2636" s="7"/>
      <c r="H2636" s="7"/>
      <c r="I2636" s="9"/>
      <c r="J2636" s="9"/>
      <c r="K2636" s="7"/>
      <c r="L2636" s="7"/>
      <c r="M2636" s="7"/>
      <c r="N2636" s="7"/>
      <c r="O2636" s="7"/>
      <c r="P2636" s="7"/>
      <c r="Q2636" s="7"/>
      <c r="R2636" s="7"/>
      <c r="S2636" s="7"/>
    </row>
    <row r="2637" spans="1:19" x14ac:dyDescent="0.2">
      <c r="A2637" s="11"/>
      <c r="B2637" s="10"/>
      <c r="C2637" s="7"/>
      <c r="D2637" s="7"/>
      <c r="E2637" s="7"/>
      <c r="F2637" s="7"/>
      <c r="G2637" s="7"/>
      <c r="H2637" s="7"/>
      <c r="I2637" s="9"/>
      <c r="J2637" s="9"/>
      <c r="K2637" s="7"/>
      <c r="L2637" s="7"/>
      <c r="M2637" s="7"/>
      <c r="N2637" s="7"/>
      <c r="O2637" s="7"/>
      <c r="P2637" s="7"/>
      <c r="Q2637" s="7"/>
      <c r="R2637" s="7"/>
      <c r="S2637" s="7"/>
    </row>
    <row r="2638" spans="1:19" x14ac:dyDescent="0.2">
      <c r="A2638" s="11"/>
      <c r="B2638" s="10"/>
      <c r="C2638" s="7"/>
      <c r="D2638" s="7"/>
      <c r="E2638" s="7"/>
      <c r="F2638" s="7"/>
      <c r="G2638" s="7"/>
      <c r="H2638" s="7"/>
      <c r="I2638" s="9"/>
      <c r="J2638" s="9"/>
      <c r="K2638" s="7"/>
      <c r="L2638" s="7"/>
      <c r="M2638" s="7"/>
      <c r="N2638" s="7"/>
      <c r="O2638" s="7"/>
      <c r="P2638" s="7"/>
      <c r="Q2638" s="7"/>
      <c r="R2638" s="7"/>
      <c r="S2638" s="7"/>
    </row>
    <row r="2639" spans="1:19" x14ac:dyDescent="0.2">
      <c r="A2639" s="11"/>
      <c r="B2639" s="10"/>
      <c r="C2639" s="7"/>
      <c r="D2639" s="7"/>
      <c r="E2639" s="7"/>
      <c r="F2639" s="7"/>
      <c r="G2639" s="7"/>
      <c r="H2639" s="7"/>
      <c r="I2639" s="9"/>
      <c r="J2639" s="9"/>
      <c r="K2639" s="7"/>
      <c r="L2639" s="7"/>
      <c r="M2639" s="7"/>
      <c r="N2639" s="7"/>
      <c r="O2639" s="7"/>
      <c r="P2639" s="7"/>
      <c r="Q2639" s="7"/>
      <c r="R2639" s="7"/>
      <c r="S2639" s="7"/>
    </row>
    <row r="2640" spans="1:19" x14ac:dyDescent="0.2">
      <c r="A2640" s="11"/>
      <c r="B2640" s="10"/>
      <c r="C2640" s="7"/>
      <c r="D2640" s="7"/>
      <c r="E2640" s="7"/>
      <c r="F2640" s="7"/>
      <c r="G2640" s="7"/>
      <c r="H2640" s="7"/>
      <c r="I2640" s="9"/>
      <c r="J2640" s="9"/>
      <c r="K2640" s="7"/>
      <c r="L2640" s="7"/>
      <c r="M2640" s="7"/>
      <c r="N2640" s="7"/>
      <c r="O2640" s="7"/>
      <c r="P2640" s="7"/>
      <c r="Q2640" s="7"/>
      <c r="R2640" s="7"/>
      <c r="S2640" s="7"/>
    </row>
    <row r="2641" spans="1:19" x14ac:dyDescent="0.2">
      <c r="A2641" s="11"/>
      <c r="B2641" s="10"/>
      <c r="C2641" s="7"/>
      <c r="D2641" s="7"/>
      <c r="E2641" s="7"/>
      <c r="F2641" s="7"/>
      <c r="G2641" s="7"/>
      <c r="H2641" s="7"/>
      <c r="I2641" s="9"/>
      <c r="J2641" s="9"/>
      <c r="K2641" s="7"/>
      <c r="L2641" s="7"/>
      <c r="M2641" s="7"/>
      <c r="N2641" s="7"/>
      <c r="O2641" s="7"/>
      <c r="P2641" s="7"/>
      <c r="Q2641" s="7"/>
      <c r="R2641" s="7"/>
      <c r="S2641" s="7"/>
    </row>
    <row r="2642" spans="1:19" x14ac:dyDescent="0.2">
      <c r="A2642" s="11"/>
      <c r="B2642" s="10"/>
      <c r="C2642" s="7"/>
      <c r="D2642" s="7"/>
      <c r="E2642" s="7"/>
      <c r="F2642" s="7"/>
      <c r="G2642" s="7"/>
      <c r="H2642" s="7"/>
      <c r="I2642" s="9"/>
      <c r="J2642" s="9"/>
      <c r="K2642" s="7"/>
      <c r="L2642" s="7"/>
      <c r="M2642" s="7"/>
      <c r="N2642" s="7"/>
      <c r="O2642" s="7"/>
      <c r="P2642" s="7"/>
      <c r="Q2642" s="7"/>
      <c r="R2642" s="7"/>
      <c r="S2642" s="7"/>
    </row>
    <row r="2643" spans="1:19" x14ac:dyDescent="0.2">
      <c r="A2643" s="11"/>
      <c r="B2643" s="10"/>
      <c r="C2643" s="7"/>
      <c r="D2643" s="7"/>
      <c r="E2643" s="7"/>
      <c r="F2643" s="7"/>
      <c r="G2643" s="7"/>
      <c r="H2643" s="7"/>
      <c r="I2643" s="9"/>
      <c r="J2643" s="9"/>
      <c r="K2643" s="7"/>
      <c r="L2643" s="7"/>
      <c r="M2643" s="7"/>
      <c r="N2643" s="7"/>
      <c r="O2643" s="7"/>
      <c r="P2643" s="7"/>
      <c r="Q2643" s="7"/>
      <c r="R2643" s="7"/>
      <c r="S2643" s="7"/>
    </row>
    <row r="2644" spans="1:19" x14ac:dyDescent="0.2">
      <c r="A2644" s="11"/>
      <c r="B2644" s="10"/>
      <c r="C2644" s="7"/>
      <c r="D2644" s="7"/>
      <c r="E2644" s="7"/>
      <c r="F2644" s="7"/>
      <c r="G2644" s="7"/>
      <c r="H2644" s="7"/>
      <c r="I2644" s="9"/>
      <c r="J2644" s="9"/>
      <c r="K2644" s="7"/>
      <c r="L2644" s="7"/>
      <c r="M2644" s="7"/>
      <c r="N2644" s="7"/>
      <c r="O2644" s="7"/>
      <c r="P2644" s="7"/>
      <c r="Q2644" s="7"/>
      <c r="R2644" s="7"/>
      <c r="S2644" s="7"/>
    </row>
    <row r="2645" spans="1:19" x14ac:dyDescent="0.2">
      <c r="A2645" s="11"/>
      <c r="B2645" s="10"/>
      <c r="C2645" s="7"/>
      <c r="D2645" s="7"/>
      <c r="E2645" s="7"/>
      <c r="F2645" s="7"/>
      <c r="G2645" s="7"/>
      <c r="H2645" s="7"/>
      <c r="I2645" s="9"/>
      <c r="J2645" s="9"/>
      <c r="K2645" s="7"/>
      <c r="L2645" s="7"/>
      <c r="M2645" s="7"/>
      <c r="N2645" s="7"/>
      <c r="O2645" s="7"/>
      <c r="P2645" s="7"/>
      <c r="Q2645" s="7"/>
      <c r="R2645" s="7"/>
      <c r="S2645" s="7"/>
    </row>
    <row r="2646" spans="1:19" x14ac:dyDescent="0.2">
      <c r="A2646" s="11"/>
      <c r="B2646" s="10"/>
      <c r="C2646" s="7"/>
      <c r="D2646" s="7"/>
      <c r="E2646" s="7"/>
      <c r="F2646" s="7"/>
      <c r="G2646" s="7"/>
      <c r="H2646" s="7"/>
      <c r="I2646" s="9"/>
      <c r="J2646" s="9"/>
      <c r="K2646" s="7"/>
      <c r="L2646" s="7"/>
      <c r="M2646" s="7"/>
      <c r="N2646" s="7"/>
      <c r="O2646" s="7"/>
      <c r="P2646" s="7"/>
      <c r="Q2646" s="7"/>
      <c r="R2646" s="7"/>
      <c r="S2646" s="7"/>
    </row>
    <row r="2647" spans="1:19" x14ac:dyDescent="0.2">
      <c r="A2647" s="11"/>
      <c r="B2647" s="10"/>
      <c r="C2647" s="7"/>
      <c r="D2647" s="7"/>
      <c r="E2647" s="7"/>
      <c r="F2647" s="7"/>
      <c r="G2647" s="7"/>
      <c r="H2647" s="7"/>
      <c r="I2647" s="9"/>
      <c r="J2647" s="9"/>
      <c r="K2647" s="7"/>
      <c r="L2647" s="7"/>
      <c r="M2647" s="7"/>
      <c r="N2647" s="7"/>
      <c r="O2647" s="7"/>
      <c r="P2647" s="7"/>
      <c r="Q2647" s="7"/>
      <c r="R2647" s="7"/>
      <c r="S2647" s="7"/>
    </row>
    <row r="2648" spans="1:19" x14ac:dyDescent="0.2">
      <c r="A2648" s="11"/>
      <c r="B2648" s="10"/>
      <c r="C2648" s="7"/>
      <c r="D2648" s="7"/>
      <c r="E2648" s="7"/>
      <c r="F2648" s="7"/>
      <c r="G2648" s="7"/>
      <c r="H2648" s="7"/>
      <c r="I2648" s="9"/>
      <c r="J2648" s="9"/>
      <c r="K2648" s="7"/>
      <c r="L2648" s="7"/>
      <c r="M2648" s="7"/>
      <c r="N2648" s="7"/>
      <c r="O2648" s="7"/>
      <c r="P2648" s="7"/>
      <c r="Q2648" s="7"/>
      <c r="R2648" s="7"/>
      <c r="S2648" s="7"/>
    </row>
    <row r="2649" spans="1:19" x14ac:dyDescent="0.2">
      <c r="A2649" s="11"/>
      <c r="B2649" s="10"/>
      <c r="C2649" s="7"/>
      <c r="D2649" s="7"/>
      <c r="E2649" s="7"/>
      <c r="F2649" s="7"/>
      <c r="G2649" s="7"/>
      <c r="H2649" s="7"/>
      <c r="I2649" s="9"/>
      <c r="J2649" s="9"/>
      <c r="K2649" s="7"/>
      <c r="L2649" s="7"/>
      <c r="M2649" s="7"/>
      <c r="N2649" s="7"/>
      <c r="O2649" s="7"/>
      <c r="P2649" s="7"/>
      <c r="Q2649" s="7"/>
      <c r="R2649" s="7"/>
      <c r="S2649" s="7"/>
    </row>
    <row r="2650" spans="1:19" x14ac:dyDescent="0.2">
      <c r="A2650" s="11"/>
      <c r="B2650" s="10"/>
      <c r="C2650" s="7"/>
      <c r="D2650" s="7"/>
      <c r="E2650" s="7"/>
      <c r="F2650" s="7"/>
      <c r="G2650" s="7"/>
      <c r="H2650" s="7"/>
      <c r="I2650" s="9"/>
      <c r="J2650" s="9"/>
      <c r="K2650" s="7"/>
      <c r="L2650" s="7"/>
      <c r="M2650" s="7"/>
      <c r="N2650" s="7"/>
      <c r="O2650" s="7"/>
      <c r="P2650" s="7"/>
      <c r="Q2650" s="7"/>
      <c r="R2650" s="7"/>
      <c r="S2650" s="7"/>
    </row>
    <row r="2651" spans="1:19" x14ac:dyDescent="0.2">
      <c r="A2651" s="11"/>
      <c r="B2651" s="10"/>
      <c r="C2651" s="7"/>
      <c r="D2651" s="7"/>
      <c r="E2651" s="7"/>
      <c r="F2651" s="7"/>
      <c r="G2651" s="7"/>
      <c r="H2651" s="7"/>
      <c r="I2651" s="9"/>
      <c r="J2651" s="9"/>
      <c r="K2651" s="7"/>
      <c r="L2651" s="7"/>
      <c r="M2651" s="7"/>
      <c r="N2651" s="7"/>
      <c r="O2651" s="7"/>
      <c r="P2651" s="7"/>
      <c r="Q2651" s="7"/>
      <c r="R2651" s="7"/>
      <c r="S2651" s="7"/>
    </row>
    <row r="2652" spans="1:19" x14ac:dyDescent="0.2">
      <c r="A2652" s="11"/>
      <c r="B2652" s="10"/>
      <c r="C2652" s="7"/>
      <c r="D2652" s="7"/>
      <c r="E2652" s="7"/>
      <c r="F2652" s="7"/>
      <c r="G2652" s="7"/>
      <c r="H2652" s="7"/>
      <c r="I2652" s="9"/>
      <c r="J2652" s="9"/>
      <c r="K2652" s="7"/>
      <c r="L2652" s="7"/>
      <c r="M2652" s="7"/>
      <c r="N2652" s="7"/>
      <c r="O2652" s="7"/>
      <c r="P2652" s="7"/>
      <c r="Q2652" s="7"/>
      <c r="R2652" s="7"/>
      <c r="S2652" s="7"/>
    </row>
    <row r="2653" spans="1:19" x14ac:dyDescent="0.2">
      <c r="A2653" s="11"/>
      <c r="B2653" s="10"/>
      <c r="C2653" s="7"/>
      <c r="D2653" s="7"/>
      <c r="E2653" s="7"/>
      <c r="F2653" s="7"/>
      <c r="G2653" s="7"/>
      <c r="H2653" s="7"/>
      <c r="I2653" s="9"/>
      <c r="J2653" s="9"/>
      <c r="K2653" s="7"/>
      <c r="L2653" s="7"/>
      <c r="M2653" s="7"/>
      <c r="N2653" s="7"/>
      <c r="O2653" s="7"/>
      <c r="P2653" s="7"/>
      <c r="Q2653" s="7"/>
      <c r="R2653" s="7"/>
      <c r="S2653" s="7"/>
    </row>
    <row r="2654" spans="1:19" x14ac:dyDescent="0.2">
      <c r="A2654" s="11"/>
      <c r="B2654" s="10"/>
      <c r="C2654" s="7"/>
      <c r="D2654" s="7"/>
      <c r="E2654" s="7"/>
      <c r="F2654" s="7"/>
      <c r="G2654" s="7"/>
      <c r="H2654" s="7"/>
      <c r="I2654" s="9"/>
      <c r="J2654" s="9"/>
      <c r="K2654" s="7"/>
      <c r="L2654" s="7"/>
      <c r="M2654" s="7"/>
      <c r="N2654" s="7"/>
      <c r="O2654" s="7"/>
      <c r="P2654" s="7"/>
      <c r="Q2654" s="7"/>
      <c r="R2654" s="7"/>
      <c r="S2654" s="7"/>
    </row>
    <row r="2655" spans="1:19" x14ac:dyDescent="0.2">
      <c r="A2655" s="11"/>
      <c r="B2655" s="10"/>
      <c r="C2655" s="7"/>
      <c r="D2655" s="7"/>
      <c r="E2655" s="7"/>
      <c r="F2655" s="7"/>
      <c r="G2655" s="7"/>
      <c r="H2655" s="7"/>
      <c r="I2655" s="9"/>
      <c r="J2655" s="9"/>
      <c r="K2655" s="7"/>
      <c r="L2655" s="7"/>
      <c r="M2655" s="7"/>
      <c r="N2655" s="7"/>
      <c r="O2655" s="7"/>
      <c r="P2655" s="7"/>
      <c r="Q2655" s="7"/>
      <c r="R2655" s="7"/>
      <c r="S2655" s="7"/>
    </row>
    <row r="2656" spans="1:19" x14ac:dyDescent="0.2">
      <c r="A2656" s="11"/>
      <c r="B2656" s="10"/>
      <c r="C2656" s="7"/>
      <c r="D2656" s="7"/>
      <c r="E2656" s="7"/>
      <c r="F2656" s="7"/>
      <c r="G2656" s="7"/>
      <c r="H2656" s="7"/>
      <c r="I2656" s="9"/>
      <c r="J2656" s="9"/>
      <c r="K2656" s="7"/>
      <c r="L2656" s="7"/>
      <c r="M2656" s="7"/>
      <c r="N2656" s="7"/>
      <c r="O2656" s="7"/>
      <c r="P2656" s="7"/>
      <c r="Q2656" s="7"/>
      <c r="R2656" s="7"/>
      <c r="S2656" s="7"/>
    </row>
    <row r="2657" spans="1:19" x14ac:dyDescent="0.2">
      <c r="A2657" s="11"/>
      <c r="B2657" s="10"/>
      <c r="C2657" s="7"/>
      <c r="D2657" s="7"/>
      <c r="E2657" s="7"/>
      <c r="F2657" s="7"/>
      <c r="G2657" s="7"/>
      <c r="H2657" s="7"/>
      <c r="I2657" s="9"/>
      <c r="J2657" s="9"/>
      <c r="K2657" s="7"/>
      <c r="L2657" s="7"/>
      <c r="M2657" s="7"/>
      <c r="N2657" s="7"/>
      <c r="O2657" s="7"/>
      <c r="P2657" s="7"/>
      <c r="Q2657" s="7"/>
      <c r="R2657" s="7"/>
      <c r="S2657" s="7"/>
    </row>
    <row r="2658" spans="1:19" x14ac:dyDescent="0.2">
      <c r="A2658" s="11"/>
      <c r="B2658" s="10"/>
      <c r="C2658" s="7"/>
      <c r="D2658" s="7"/>
      <c r="E2658" s="7"/>
      <c r="F2658" s="7"/>
      <c r="G2658" s="7"/>
      <c r="H2658" s="7"/>
      <c r="I2658" s="9"/>
      <c r="J2658" s="9"/>
      <c r="K2658" s="7"/>
      <c r="L2658" s="7"/>
      <c r="M2658" s="7"/>
      <c r="N2658" s="7"/>
      <c r="O2658" s="7"/>
      <c r="P2658" s="7"/>
      <c r="Q2658" s="7"/>
      <c r="R2658" s="7"/>
      <c r="S2658" s="7"/>
    </row>
    <row r="2659" spans="1:19" x14ac:dyDescent="0.2">
      <c r="A2659" s="11"/>
      <c r="B2659" s="10"/>
      <c r="C2659" s="7"/>
      <c r="D2659" s="7"/>
      <c r="E2659" s="7"/>
      <c r="F2659" s="7"/>
      <c r="G2659" s="7"/>
      <c r="H2659" s="7"/>
      <c r="I2659" s="9"/>
      <c r="J2659" s="9"/>
      <c r="K2659" s="7"/>
      <c r="L2659" s="7"/>
      <c r="M2659" s="7"/>
      <c r="N2659" s="7"/>
      <c r="O2659" s="7"/>
      <c r="P2659" s="7"/>
      <c r="Q2659" s="7"/>
      <c r="R2659" s="7"/>
      <c r="S2659" s="7"/>
    </row>
    <row r="2660" spans="1:19" x14ac:dyDescent="0.2">
      <c r="A2660" s="11"/>
      <c r="B2660" s="10"/>
      <c r="C2660" s="7"/>
      <c r="D2660" s="7"/>
      <c r="E2660" s="7"/>
      <c r="F2660" s="7"/>
      <c r="G2660" s="7"/>
      <c r="H2660" s="7"/>
      <c r="I2660" s="9"/>
      <c r="J2660" s="9"/>
      <c r="K2660" s="7"/>
      <c r="L2660" s="7"/>
      <c r="M2660" s="7"/>
      <c r="N2660" s="7"/>
      <c r="O2660" s="7"/>
      <c r="P2660" s="7"/>
      <c r="Q2660" s="7"/>
      <c r="R2660" s="7"/>
      <c r="S2660" s="7"/>
    </row>
    <row r="2661" spans="1:19" x14ac:dyDescent="0.2">
      <c r="A2661" s="11"/>
      <c r="B2661" s="10"/>
      <c r="C2661" s="7"/>
      <c r="D2661" s="7"/>
      <c r="E2661" s="7"/>
      <c r="F2661" s="7"/>
      <c r="G2661" s="7"/>
      <c r="H2661" s="7"/>
      <c r="I2661" s="9"/>
      <c r="J2661" s="9"/>
      <c r="K2661" s="7"/>
      <c r="L2661" s="7"/>
      <c r="M2661" s="7"/>
      <c r="N2661" s="7"/>
      <c r="O2661" s="7"/>
      <c r="P2661" s="7"/>
      <c r="Q2661" s="7"/>
      <c r="R2661" s="7"/>
      <c r="S2661" s="7"/>
    </row>
    <row r="2662" spans="1:19" x14ac:dyDescent="0.2">
      <c r="A2662" s="11"/>
      <c r="B2662" s="10"/>
      <c r="C2662" s="7"/>
      <c r="D2662" s="7"/>
      <c r="E2662" s="7"/>
      <c r="F2662" s="7"/>
      <c r="G2662" s="7"/>
      <c r="H2662" s="7"/>
      <c r="I2662" s="9"/>
      <c r="J2662" s="9"/>
      <c r="K2662" s="7"/>
      <c r="L2662" s="7"/>
      <c r="M2662" s="7"/>
      <c r="N2662" s="7"/>
      <c r="O2662" s="7"/>
      <c r="P2662" s="7"/>
      <c r="Q2662" s="7"/>
      <c r="R2662" s="7"/>
      <c r="S2662" s="7"/>
    </row>
    <row r="2663" spans="1:19" x14ac:dyDescent="0.2">
      <c r="A2663" s="11"/>
      <c r="B2663" s="10"/>
      <c r="C2663" s="7"/>
      <c r="D2663" s="7"/>
      <c r="E2663" s="7"/>
      <c r="F2663" s="7"/>
      <c r="G2663" s="7"/>
      <c r="H2663" s="7"/>
      <c r="I2663" s="9"/>
      <c r="J2663" s="9"/>
      <c r="K2663" s="7"/>
      <c r="L2663" s="7"/>
      <c r="M2663" s="7"/>
      <c r="N2663" s="7"/>
      <c r="O2663" s="7"/>
      <c r="P2663" s="7"/>
      <c r="Q2663" s="7"/>
      <c r="R2663" s="7"/>
      <c r="S2663" s="7"/>
    </row>
    <row r="2664" spans="1:19" x14ac:dyDescent="0.2">
      <c r="A2664" s="11"/>
      <c r="B2664" s="10"/>
      <c r="C2664" s="7"/>
      <c r="D2664" s="7"/>
      <c r="E2664" s="7"/>
      <c r="F2664" s="7"/>
      <c r="G2664" s="7"/>
      <c r="H2664" s="7"/>
      <c r="I2664" s="9"/>
      <c r="J2664" s="9"/>
      <c r="K2664" s="7"/>
      <c r="L2664" s="7"/>
      <c r="M2664" s="7"/>
      <c r="N2664" s="7"/>
      <c r="O2664" s="7"/>
      <c r="P2664" s="7"/>
      <c r="Q2664" s="7"/>
      <c r="R2664" s="7"/>
      <c r="S2664" s="7"/>
    </row>
    <row r="2665" spans="1:19" x14ac:dyDescent="0.2">
      <c r="A2665" s="11"/>
      <c r="B2665" s="10"/>
      <c r="C2665" s="7"/>
      <c r="D2665" s="7"/>
      <c r="E2665" s="7"/>
      <c r="F2665" s="7"/>
      <c r="G2665" s="7"/>
      <c r="H2665" s="7"/>
      <c r="I2665" s="9"/>
      <c r="J2665" s="9"/>
      <c r="K2665" s="7"/>
      <c r="L2665" s="7"/>
      <c r="M2665" s="7"/>
      <c r="N2665" s="7"/>
      <c r="O2665" s="7"/>
      <c r="P2665" s="7"/>
      <c r="Q2665" s="7"/>
      <c r="R2665" s="7"/>
      <c r="S2665" s="7"/>
    </row>
    <row r="2666" spans="1:19" x14ac:dyDescent="0.2">
      <c r="A2666" s="11"/>
      <c r="B2666" s="10"/>
      <c r="C2666" s="7"/>
      <c r="D2666" s="7"/>
      <c r="E2666" s="7"/>
      <c r="F2666" s="7"/>
      <c r="G2666" s="7"/>
      <c r="H2666" s="7"/>
      <c r="I2666" s="9"/>
      <c r="J2666" s="9"/>
      <c r="K2666" s="7"/>
      <c r="L2666" s="7"/>
      <c r="M2666" s="7"/>
      <c r="N2666" s="7"/>
      <c r="O2666" s="7"/>
      <c r="P2666" s="7"/>
      <c r="Q2666" s="7"/>
      <c r="R2666" s="7"/>
      <c r="S2666" s="7"/>
    </row>
    <row r="2667" spans="1:19" x14ac:dyDescent="0.2">
      <c r="A2667" s="11"/>
      <c r="B2667" s="10"/>
      <c r="C2667" s="7"/>
      <c r="D2667" s="7"/>
      <c r="E2667" s="7"/>
      <c r="F2667" s="7"/>
      <c r="G2667" s="7"/>
      <c r="H2667" s="7"/>
      <c r="I2667" s="9"/>
      <c r="J2667" s="9"/>
      <c r="K2667" s="7"/>
      <c r="L2667" s="7"/>
      <c r="M2667" s="7"/>
      <c r="N2667" s="7"/>
      <c r="O2667" s="7"/>
      <c r="P2667" s="7"/>
      <c r="Q2667" s="7"/>
      <c r="R2667" s="7"/>
      <c r="S2667" s="7"/>
    </row>
    <row r="2668" spans="1:19" x14ac:dyDescent="0.2">
      <c r="A2668" s="11"/>
      <c r="B2668" s="10"/>
      <c r="C2668" s="7"/>
      <c r="D2668" s="7"/>
      <c r="E2668" s="7"/>
      <c r="F2668" s="7"/>
      <c r="G2668" s="7"/>
      <c r="H2668" s="7"/>
      <c r="I2668" s="9"/>
      <c r="J2668" s="9"/>
      <c r="K2668" s="7"/>
      <c r="L2668" s="7"/>
      <c r="M2668" s="7"/>
      <c r="N2668" s="7"/>
      <c r="O2668" s="7"/>
      <c r="P2668" s="7"/>
      <c r="Q2668" s="7"/>
      <c r="R2668" s="7"/>
      <c r="S2668" s="7"/>
    </row>
    <row r="2669" spans="1:19" x14ac:dyDescent="0.2">
      <c r="A2669" s="11"/>
      <c r="B2669" s="10"/>
      <c r="C2669" s="7"/>
      <c r="D2669" s="7"/>
      <c r="E2669" s="7"/>
      <c r="F2669" s="7"/>
      <c r="G2669" s="7"/>
      <c r="H2669" s="7"/>
      <c r="I2669" s="9"/>
      <c r="J2669" s="9"/>
      <c r="K2669" s="7"/>
      <c r="L2669" s="7"/>
      <c r="M2669" s="7"/>
      <c r="N2669" s="7"/>
      <c r="O2669" s="7"/>
      <c r="P2669" s="7"/>
      <c r="Q2669" s="7"/>
      <c r="R2669" s="7"/>
      <c r="S2669" s="7"/>
    </row>
    <row r="2670" spans="1:19" x14ac:dyDescent="0.2">
      <c r="A2670" s="11"/>
      <c r="B2670" s="10"/>
      <c r="C2670" s="7"/>
      <c r="D2670" s="7"/>
      <c r="E2670" s="7"/>
      <c r="F2670" s="7"/>
      <c r="G2670" s="7"/>
      <c r="H2670" s="7"/>
      <c r="I2670" s="9"/>
      <c r="J2670" s="9"/>
      <c r="K2670" s="7"/>
      <c r="L2670" s="7"/>
      <c r="M2670" s="7"/>
      <c r="N2670" s="7"/>
      <c r="O2670" s="7"/>
      <c r="P2670" s="7"/>
      <c r="Q2670" s="7"/>
      <c r="R2670" s="7"/>
      <c r="S2670" s="7"/>
    </row>
    <row r="2671" spans="1:19" x14ac:dyDescent="0.2">
      <c r="A2671" s="11"/>
      <c r="B2671" s="10"/>
      <c r="C2671" s="7"/>
      <c r="D2671" s="7"/>
      <c r="E2671" s="7"/>
      <c r="F2671" s="7"/>
      <c r="G2671" s="7"/>
      <c r="H2671" s="7"/>
      <c r="I2671" s="9"/>
      <c r="J2671" s="9"/>
      <c r="K2671" s="7"/>
      <c r="L2671" s="7"/>
      <c r="M2671" s="7"/>
      <c r="N2671" s="7"/>
      <c r="O2671" s="7"/>
      <c r="P2671" s="7"/>
      <c r="Q2671" s="7"/>
      <c r="R2671" s="7"/>
      <c r="S2671" s="7"/>
    </row>
    <row r="2672" spans="1:19" x14ac:dyDescent="0.2">
      <c r="A2672" s="11"/>
      <c r="B2672" s="10"/>
      <c r="C2672" s="7"/>
      <c r="D2672" s="7"/>
      <c r="E2672" s="7"/>
      <c r="F2672" s="7"/>
      <c r="G2672" s="7"/>
      <c r="H2672" s="7"/>
      <c r="I2672" s="9"/>
      <c r="J2672" s="9"/>
      <c r="K2672" s="7"/>
      <c r="L2672" s="7"/>
      <c r="M2672" s="7"/>
      <c r="N2672" s="7"/>
      <c r="O2672" s="7"/>
      <c r="P2672" s="7"/>
      <c r="Q2672" s="7"/>
      <c r="R2672" s="7"/>
      <c r="S2672" s="7"/>
    </row>
    <row r="2673" spans="1:19" x14ac:dyDescent="0.2">
      <c r="A2673" s="11"/>
      <c r="B2673" s="10"/>
      <c r="C2673" s="7"/>
      <c r="D2673" s="7"/>
      <c r="E2673" s="7"/>
      <c r="F2673" s="7"/>
      <c r="G2673" s="7"/>
      <c r="H2673" s="7"/>
      <c r="I2673" s="9"/>
      <c r="J2673" s="9"/>
      <c r="K2673" s="7"/>
      <c r="L2673" s="7"/>
      <c r="M2673" s="7"/>
      <c r="N2673" s="7"/>
      <c r="O2673" s="7"/>
      <c r="P2673" s="7"/>
      <c r="Q2673" s="7"/>
      <c r="R2673" s="7"/>
      <c r="S2673" s="7"/>
    </row>
    <row r="2674" spans="1:19" x14ac:dyDescent="0.2">
      <c r="A2674" s="11"/>
      <c r="B2674" s="10"/>
      <c r="C2674" s="7"/>
      <c r="D2674" s="7"/>
      <c r="E2674" s="7"/>
      <c r="F2674" s="7"/>
      <c r="G2674" s="7"/>
      <c r="H2674" s="7"/>
      <c r="I2674" s="9"/>
      <c r="J2674" s="9"/>
      <c r="K2674" s="7"/>
      <c r="L2674" s="7"/>
      <c r="M2674" s="7"/>
      <c r="N2674" s="7"/>
      <c r="O2674" s="7"/>
      <c r="P2674" s="7"/>
      <c r="Q2674" s="7"/>
      <c r="R2674" s="7"/>
      <c r="S2674" s="7"/>
    </row>
    <row r="2675" spans="1:19" x14ac:dyDescent="0.2">
      <c r="A2675" s="11"/>
      <c r="B2675" s="10"/>
      <c r="C2675" s="7"/>
      <c r="D2675" s="7"/>
      <c r="E2675" s="7"/>
      <c r="F2675" s="7"/>
      <c r="G2675" s="7"/>
      <c r="H2675" s="7"/>
      <c r="I2675" s="9"/>
      <c r="J2675" s="9"/>
      <c r="K2675" s="7"/>
      <c r="L2675" s="7"/>
      <c r="M2675" s="7"/>
      <c r="N2675" s="7"/>
      <c r="O2675" s="7"/>
      <c r="P2675" s="7"/>
      <c r="Q2675" s="7"/>
      <c r="R2675" s="7"/>
      <c r="S2675" s="7"/>
    </row>
    <row r="2676" spans="1:19" x14ac:dyDescent="0.2">
      <c r="A2676" s="11"/>
      <c r="B2676" s="10"/>
      <c r="C2676" s="7"/>
      <c r="D2676" s="7"/>
      <c r="E2676" s="7"/>
      <c r="F2676" s="7"/>
      <c r="G2676" s="7"/>
      <c r="H2676" s="7"/>
      <c r="I2676" s="9"/>
      <c r="J2676" s="9"/>
      <c r="K2676" s="7"/>
      <c r="L2676" s="7"/>
      <c r="M2676" s="7"/>
      <c r="N2676" s="7"/>
      <c r="O2676" s="7"/>
      <c r="P2676" s="7"/>
      <c r="Q2676" s="7"/>
      <c r="R2676" s="7"/>
      <c r="S2676" s="7"/>
    </row>
    <row r="2677" spans="1:19" x14ac:dyDescent="0.2">
      <c r="A2677" s="11"/>
      <c r="B2677" s="10"/>
      <c r="C2677" s="7"/>
      <c r="D2677" s="7"/>
      <c r="E2677" s="7"/>
      <c r="F2677" s="7"/>
      <c r="G2677" s="7"/>
      <c r="H2677" s="7"/>
      <c r="I2677" s="9"/>
      <c r="J2677" s="9"/>
      <c r="K2677" s="7"/>
      <c r="L2677" s="7"/>
      <c r="M2677" s="7"/>
      <c r="N2677" s="7"/>
      <c r="O2677" s="7"/>
      <c r="P2677" s="7"/>
      <c r="Q2677" s="7"/>
      <c r="R2677" s="7"/>
      <c r="S2677" s="7"/>
    </row>
    <row r="2678" spans="1:19" x14ac:dyDescent="0.2">
      <c r="A2678" s="11"/>
      <c r="B2678" s="10"/>
      <c r="C2678" s="7"/>
      <c r="D2678" s="7"/>
      <c r="E2678" s="7"/>
      <c r="F2678" s="7"/>
      <c r="G2678" s="7"/>
      <c r="H2678" s="7"/>
      <c r="I2678" s="9"/>
      <c r="J2678" s="9"/>
      <c r="K2678" s="7"/>
      <c r="L2678" s="7"/>
      <c r="M2678" s="7"/>
      <c r="N2678" s="7"/>
      <c r="O2678" s="7"/>
      <c r="P2678" s="7"/>
      <c r="Q2678" s="7"/>
      <c r="R2678" s="7"/>
      <c r="S2678" s="7"/>
    </row>
    <row r="2679" spans="1:19" x14ac:dyDescent="0.2">
      <c r="A2679" s="11"/>
      <c r="B2679" s="10"/>
      <c r="C2679" s="7"/>
      <c r="D2679" s="7"/>
      <c r="E2679" s="7"/>
      <c r="F2679" s="7"/>
      <c r="G2679" s="7"/>
      <c r="H2679" s="7"/>
      <c r="I2679" s="9"/>
      <c r="J2679" s="9"/>
      <c r="K2679" s="7"/>
      <c r="L2679" s="7"/>
      <c r="M2679" s="7"/>
      <c r="N2679" s="7"/>
      <c r="O2679" s="7"/>
      <c r="P2679" s="7"/>
      <c r="Q2679" s="7"/>
      <c r="R2679" s="7"/>
      <c r="S2679" s="7"/>
    </row>
    <row r="2680" spans="1:19" x14ac:dyDescent="0.2">
      <c r="A2680" s="11"/>
      <c r="B2680" s="10"/>
      <c r="C2680" s="7"/>
      <c r="D2680" s="7"/>
      <c r="E2680" s="7"/>
      <c r="F2680" s="7"/>
      <c r="G2680" s="7"/>
      <c r="H2680" s="7"/>
      <c r="I2680" s="9"/>
      <c r="J2680" s="9"/>
      <c r="K2680" s="7"/>
      <c r="L2680" s="7"/>
      <c r="M2680" s="7"/>
      <c r="N2680" s="7"/>
      <c r="O2680" s="7"/>
      <c r="P2680" s="7"/>
      <c r="Q2680" s="7"/>
      <c r="R2680" s="7"/>
      <c r="S2680" s="7"/>
    </row>
    <row r="2681" spans="1:19" x14ac:dyDescent="0.2">
      <c r="A2681" s="11"/>
      <c r="B2681" s="10"/>
      <c r="C2681" s="7"/>
      <c r="D2681" s="7"/>
      <c r="E2681" s="7"/>
      <c r="F2681" s="7"/>
      <c r="G2681" s="7"/>
      <c r="H2681" s="7"/>
      <c r="I2681" s="9"/>
      <c r="J2681" s="9"/>
      <c r="K2681" s="7"/>
      <c r="L2681" s="7"/>
      <c r="M2681" s="7"/>
      <c r="N2681" s="7"/>
      <c r="O2681" s="7"/>
      <c r="P2681" s="7"/>
      <c r="Q2681" s="7"/>
      <c r="R2681" s="7"/>
      <c r="S2681" s="7"/>
    </row>
    <row r="2682" spans="1:19" x14ac:dyDescent="0.2">
      <c r="A2682" s="11"/>
      <c r="B2682" s="10"/>
      <c r="C2682" s="7"/>
      <c r="D2682" s="7"/>
      <c r="E2682" s="7"/>
      <c r="F2682" s="7"/>
      <c r="G2682" s="7"/>
      <c r="H2682" s="7"/>
      <c r="I2682" s="9"/>
      <c r="J2682" s="9"/>
      <c r="K2682" s="7"/>
      <c r="L2682" s="7"/>
      <c r="M2682" s="7"/>
      <c r="N2682" s="7"/>
      <c r="O2682" s="7"/>
      <c r="P2682" s="7"/>
      <c r="Q2682" s="7"/>
      <c r="R2682" s="7"/>
      <c r="S2682" s="7"/>
    </row>
    <row r="2683" spans="1:19" x14ac:dyDescent="0.2">
      <c r="A2683" s="11"/>
      <c r="B2683" s="10"/>
      <c r="C2683" s="7"/>
      <c r="D2683" s="7"/>
      <c r="E2683" s="7"/>
      <c r="F2683" s="7"/>
      <c r="G2683" s="7"/>
      <c r="H2683" s="7"/>
      <c r="I2683" s="9"/>
      <c r="J2683" s="9"/>
      <c r="K2683" s="7"/>
      <c r="L2683" s="7"/>
      <c r="M2683" s="7"/>
      <c r="N2683" s="7"/>
      <c r="O2683" s="7"/>
      <c r="P2683" s="7"/>
      <c r="Q2683" s="7"/>
      <c r="R2683" s="7"/>
      <c r="S2683" s="7"/>
    </row>
    <row r="2684" spans="1:19" x14ac:dyDescent="0.2">
      <c r="A2684" s="11"/>
      <c r="B2684" s="10"/>
      <c r="C2684" s="7"/>
      <c r="D2684" s="7"/>
      <c r="E2684" s="7"/>
      <c r="F2684" s="7"/>
      <c r="G2684" s="7"/>
      <c r="H2684" s="7"/>
      <c r="I2684" s="9"/>
      <c r="J2684" s="9"/>
      <c r="K2684" s="7"/>
      <c r="L2684" s="7"/>
      <c r="M2684" s="7"/>
      <c r="N2684" s="7"/>
      <c r="O2684" s="7"/>
      <c r="P2684" s="7"/>
      <c r="Q2684" s="7"/>
      <c r="R2684" s="7"/>
      <c r="S2684" s="7"/>
    </row>
    <row r="2685" spans="1:19" x14ac:dyDescent="0.2">
      <c r="A2685" s="11"/>
      <c r="B2685" s="10"/>
      <c r="C2685" s="7"/>
      <c r="D2685" s="7"/>
      <c r="E2685" s="7"/>
      <c r="F2685" s="7"/>
      <c r="G2685" s="7"/>
      <c r="H2685" s="7"/>
      <c r="I2685" s="9"/>
      <c r="J2685" s="9"/>
      <c r="K2685" s="7"/>
      <c r="L2685" s="7"/>
      <c r="M2685" s="7"/>
      <c r="N2685" s="7"/>
      <c r="O2685" s="7"/>
      <c r="P2685" s="7"/>
      <c r="Q2685" s="7"/>
      <c r="R2685" s="7"/>
      <c r="S2685" s="7"/>
    </row>
    <row r="2686" spans="1:19" x14ac:dyDescent="0.2">
      <c r="A2686" s="11"/>
      <c r="B2686" s="10"/>
      <c r="C2686" s="7"/>
      <c r="D2686" s="7"/>
      <c r="E2686" s="7"/>
      <c r="F2686" s="7"/>
      <c r="G2686" s="7"/>
      <c r="H2686" s="7"/>
      <c r="I2686" s="9"/>
      <c r="J2686" s="9"/>
      <c r="K2686" s="7"/>
      <c r="L2686" s="7"/>
      <c r="M2686" s="7"/>
      <c r="N2686" s="7"/>
      <c r="O2686" s="7"/>
      <c r="P2686" s="7"/>
      <c r="Q2686" s="7"/>
      <c r="R2686" s="7"/>
      <c r="S2686" s="7"/>
    </row>
    <row r="2687" spans="1:19" x14ac:dyDescent="0.2">
      <c r="A2687" s="11"/>
      <c r="B2687" s="10"/>
      <c r="C2687" s="7"/>
      <c r="D2687" s="7"/>
      <c r="E2687" s="7"/>
      <c r="F2687" s="7"/>
      <c r="G2687" s="7"/>
      <c r="H2687" s="7"/>
      <c r="I2687" s="9"/>
      <c r="J2687" s="9"/>
      <c r="K2687" s="7"/>
      <c r="L2687" s="7"/>
      <c r="M2687" s="7"/>
      <c r="N2687" s="7"/>
      <c r="O2687" s="7"/>
      <c r="P2687" s="7"/>
      <c r="Q2687" s="7"/>
      <c r="R2687" s="7"/>
      <c r="S2687" s="7"/>
    </row>
    <row r="2688" spans="1:19" x14ac:dyDescent="0.2">
      <c r="A2688" s="11"/>
      <c r="B2688" s="10"/>
      <c r="C2688" s="7"/>
      <c r="D2688" s="7"/>
      <c r="E2688" s="7"/>
      <c r="F2688" s="7"/>
      <c r="G2688" s="7"/>
      <c r="H2688" s="7"/>
      <c r="I2688" s="9"/>
      <c r="J2688" s="9"/>
      <c r="K2688" s="7"/>
      <c r="L2688" s="7"/>
      <c r="M2688" s="7"/>
      <c r="N2688" s="7"/>
      <c r="O2688" s="7"/>
      <c r="P2688" s="7"/>
      <c r="Q2688" s="7"/>
      <c r="R2688" s="7"/>
      <c r="S2688" s="7"/>
    </row>
    <row r="2689" spans="1:19" x14ac:dyDescent="0.2">
      <c r="A2689" s="11"/>
      <c r="B2689" s="10"/>
      <c r="C2689" s="7"/>
      <c r="D2689" s="7"/>
      <c r="E2689" s="7"/>
      <c r="F2689" s="7"/>
      <c r="G2689" s="7"/>
      <c r="H2689" s="7"/>
      <c r="I2689" s="9"/>
      <c r="J2689" s="9"/>
      <c r="K2689" s="7"/>
      <c r="L2689" s="7"/>
      <c r="M2689" s="7"/>
      <c r="N2689" s="7"/>
      <c r="O2689" s="7"/>
      <c r="P2689" s="7"/>
      <c r="Q2689" s="7"/>
      <c r="R2689" s="7"/>
      <c r="S2689" s="7"/>
    </row>
    <row r="2690" spans="1:19" x14ac:dyDescent="0.2">
      <c r="A2690" s="11"/>
      <c r="B2690" s="10"/>
      <c r="C2690" s="7"/>
      <c r="D2690" s="7"/>
      <c r="E2690" s="7"/>
      <c r="F2690" s="7"/>
      <c r="G2690" s="7"/>
      <c r="H2690" s="7"/>
      <c r="I2690" s="9"/>
      <c r="J2690" s="9"/>
      <c r="K2690" s="7"/>
      <c r="L2690" s="7"/>
      <c r="M2690" s="7"/>
      <c r="N2690" s="7"/>
      <c r="O2690" s="7"/>
      <c r="P2690" s="7"/>
      <c r="Q2690" s="7"/>
      <c r="R2690" s="7"/>
      <c r="S2690" s="7"/>
    </row>
    <row r="2691" spans="1:19" x14ac:dyDescent="0.2">
      <c r="A2691" s="11"/>
      <c r="B2691" s="10"/>
      <c r="C2691" s="7"/>
      <c r="D2691" s="7"/>
      <c r="E2691" s="7"/>
      <c r="F2691" s="7"/>
      <c r="G2691" s="7"/>
      <c r="H2691" s="7"/>
      <c r="I2691" s="9"/>
      <c r="J2691" s="9"/>
      <c r="K2691" s="7"/>
      <c r="L2691" s="7"/>
      <c r="M2691" s="7"/>
      <c r="N2691" s="7"/>
      <c r="O2691" s="7"/>
      <c r="P2691" s="7"/>
      <c r="Q2691" s="7"/>
      <c r="R2691" s="7"/>
      <c r="S2691" s="7"/>
    </row>
    <row r="2692" spans="1:19" x14ac:dyDescent="0.2">
      <c r="A2692" s="11"/>
      <c r="B2692" s="10"/>
      <c r="C2692" s="7"/>
      <c r="D2692" s="7"/>
      <c r="E2692" s="7"/>
      <c r="F2692" s="7"/>
      <c r="G2692" s="7"/>
      <c r="H2692" s="7"/>
      <c r="I2692" s="9"/>
      <c r="J2692" s="9"/>
      <c r="K2692" s="7"/>
      <c r="L2692" s="7"/>
      <c r="M2692" s="7"/>
      <c r="N2692" s="7"/>
      <c r="O2692" s="7"/>
      <c r="P2692" s="7"/>
      <c r="Q2692" s="7"/>
      <c r="R2692" s="7"/>
      <c r="S2692" s="7"/>
    </row>
    <row r="2693" spans="1:19" x14ac:dyDescent="0.2">
      <c r="A2693" s="11"/>
      <c r="B2693" s="10"/>
      <c r="C2693" s="7"/>
      <c r="D2693" s="7"/>
      <c r="E2693" s="7"/>
      <c r="F2693" s="7"/>
      <c r="G2693" s="7"/>
      <c r="H2693" s="7"/>
      <c r="I2693" s="9"/>
      <c r="J2693" s="9"/>
      <c r="K2693" s="7"/>
      <c r="L2693" s="7"/>
      <c r="M2693" s="7"/>
      <c r="N2693" s="7"/>
      <c r="O2693" s="7"/>
      <c r="P2693" s="7"/>
      <c r="Q2693" s="7"/>
      <c r="R2693" s="7"/>
      <c r="S2693" s="7"/>
    </row>
    <row r="2694" spans="1:19" x14ac:dyDescent="0.2">
      <c r="A2694" s="11"/>
      <c r="B2694" s="10"/>
      <c r="C2694" s="7"/>
      <c r="D2694" s="7"/>
      <c r="E2694" s="7"/>
      <c r="F2694" s="7"/>
      <c r="G2694" s="7"/>
      <c r="H2694" s="7"/>
      <c r="I2694" s="9"/>
      <c r="J2694" s="9"/>
      <c r="K2694" s="7"/>
      <c r="L2694" s="7"/>
      <c r="M2694" s="7"/>
      <c r="N2694" s="7"/>
      <c r="O2694" s="7"/>
      <c r="P2694" s="7"/>
      <c r="Q2694" s="7"/>
      <c r="R2694" s="7"/>
      <c r="S2694" s="7"/>
    </row>
    <row r="2695" spans="1:19" x14ac:dyDescent="0.2">
      <c r="A2695" s="11"/>
      <c r="B2695" s="10"/>
      <c r="C2695" s="7"/>
      <c r="D2695" s="7"/>
      <c r="E2695" s="7"/>
      <c r="F2695" s="7"/>
      <c r="G2695" s="7"/>
      <c r="H2695" s="7"/>
      <c r="I2695" s="9"/>
      <c r="J2695" s="9"/>
      <c r="K2695" s="7"/>
      <c r="L2695" s="7"/>
      <c r="M2695" s="7"/>
      <c r="N2695" s="7"/>
      <c r="O2695" s="7"/>
      <c r="P2695" s="7"/>
      <c r="Q2695" s="7"/>
      <c r="R2695" s="7"/>
      <c r="S2695" s="7"/>
    </row>
    <row r="2696" spans="1:19" x14ac:dyDescent="0.2">
      <c r="A2696" s="11"/>
      <c r="B2696" s="10"/>
      <c r="C2696" s="7"/>
      <c r="D2696" s="7"/>
      <c r="E2696" s="7"/>
      <c r="F2696" s="7"/>
      <c r="G2696" s="7"/>
      <c r="H2696" s="7"/>
      <c r="I2696" s="9"/>
      <c r="J2696" s="9"/>
      <c r="K2696" s="7"/>
      <c r="L2696" s="7"/>
      <c r="M2696" s="7"/>
      <c r="N2696" s="7"/>
      <c r="O2696" s="7"/>
      <c r="P2696" s="7"/>
      <c r="Q2696" s="7"/>
      <c r="R2696" s="7"/>
      <c r="S2696" s="7"/>
    </row>
    <row r="2697" spans="1:19" x14ac:dyDescent="0.2">
      <c r="A2697" s="11"/>
      <c r="B2697" s="10"/>
      <c r="C2697" s="7"/>
      <c r="D2697" s="7"/>
      <c r="E2697" s="7"/>
      <c r="F2697" s="7"/>
      <c r="G2697" s="7"/>
      <c r="H2697" s="7"/>
      <c r="I2697" s="9"/>
      <c r="J2697" s="9"/>
      <c r="K2697" s="7"/>
      <c r="L2697" s="7"/>
      <c r="M2697" s="7"/>
      <c r="N2697" s="7"/>
      <c r="O2697" s="7"/>
      <c r="P2697" s="7"/>
      <c r="Q2697" s="7"/>
      <c r="R2697" s="7"/>
      <c r="S2697" s="7"/>
    </row>
    <row r="2698" spans="1:19" x14ac:dyDescent="0.2">
      <c r="A2698" s="11"/>
      <c r="B2698" s="10"/>
      <c r="C2698" s="7"/>
      <c r="D2698" s="7"/>
      <c r="E2698" s="7"/>
      <c r="F2698" s="7"/>
      <c r="G2698" s="7"/>
      <c r="H2698" s="7"/>
      <c r="I2698" s="9"/>
      <c r="J2698" s="9"/>
      <c r="K2698" s="7"/>
      <c r="L2698" s="7"/>
      <c r="M2698" s="7"/>
      <c r="N2698" s="7"/>
      <c r="O2698" s="7"/>
      <c r="P2698" s="7"/>
      <c r="Q2698" s="7"/>
      <c r="R2698" s="7"/>
      <c r="S2698" s="7"/>
    </row>
    <row r="2699" spans="1:19" x14ac:dyDescent="0.2">
      <c r="A2699" s="11"/>
      <c r="B2699" s="10"/>
      <c r="C2699" s="7"/>
      <c r="D2699" s="7"/>
      <c r="E2699" s="7"/>
      <c r="F2699" s="7"/>
      <c r="G2699" s="7"/>
      <c r="H2699" s="7"/>
      <c r="I2699" s="9"/>
      <c r="J2699" s="9"/>
      <c r="K2699" s="7"/>
      <c r="L2699" s="7"/>
      <c r="M2699" s="7"/>
      <c r="N2699" s="7"/>
      <c r="O2699" s="7"/>
      <c r="P2699" s="7"/>
      <c r="Q2699" s="7"/>
      <c r="R2699" s="7"/>
      <c r="S2699" s="7"/>
    </row>
    <row r="2700" spans="1:19" x14ac:dyDescent="0.2">
      <c r="A2700" s="11"/>
      <c r="B2700" s="10"/>
      <c r="C2700" s="7"/>
      <c r="D2700" s="7"/>
      <c r="E2700" s="7"/>
      <c r="F2700" s="7"/>
      <c r="G2700" s="7"/>
      <c r="H2700" s="7"/>
      <c r="I2700" s="9"/>
      <c r="J2700" s="9"/>
      <c r="K2700" s="7"/>
      <c r="L2700" s="7"/>
      <c r="M2700" s="7"/>
      <c r="N2700" s="7"/>
      <c r="O2700" s="7"/>
      <c r="P2700" s="7"/>
      <c r="Q2700" s="7"/>
      <c r="R2700" s="7"/>
      <c r="S2700" s="7"/>
    </row>
    <row r="2701" spans="1:19" x14ac:dyDescent="0.2">
      <c r="A2701" s="11"/>
      <c r="B2701" s="10"/>
      <c r="C2701" s="7"/>
      <c r="D2701" s="7"/>
      <c r="E2701" s="7"/>
      <c r="F2701" s="7"/>
      <c r="G2701" s="7"/>
      <c r="H2701" s="7"/>
      <c r="I2701" s="9"/>
      <c r="J2701" s="9"/>
      <c r="K2701" s="7"/>
      <c r="L2701" s="7"/>
      <c r="M2701" s="7"/>
      <c r="N2701" s="7"/>
      <c r="O2701" s="7"/>
      <c r="P2701" s="7"/>
      <c r="Q2701" s="7"/>
      <c r="R2701" s="7"/>
      <c r="S2701" s="7"/>
    </row>
    <row r="2702" spans="1:19" x14ac:dyDescent="0.2">
      <c r="A2702" s="11"/>
      <c r="B2702" s="10"/>
      <c r="C2702" s="7"/>
      <c r="D2702" s="7"/>
      <c r="E2702" s="7"/>
      <c r="F2702" s="7"/>
      <c r="G2702" s="7"/>
      <c r="H2702" s="7"/>
      <c r="I2702" s="9"/>
      <c r="J2702" s="9"/>
      <c r="K2702" s="7"/>
      <c r="L2702" s="7"/>
      <c r="M2702" s="7"/>
      <c r="N2702" s="7"/>
      <c r="O2702" s="7"/>
      <c r="P2702" s="7"/>
      <c r="Q2702" s="7"/>
      <c r="R2702" s="7"/>
      <c r="S2702" s="7"/>
    </row>
    <row r="2703" spans="1:19" x14ac:dyDescent="0.2">
      <c r="A2703" s="11"/>
      <c r="B2703" s="10"/>
      <c r="C2703" s="7"/>
      <c r="D2703" s="7"/>
      <c r="E2703" s="7"/>
      <c r="F2703" s="7"/>
      <c r="G2703" s="7"/>
      <c r="H2703" s="7"/>
      <c r="I2703" s="9"/>
      <c r="J2703" s="9"/>
      <c r="K2703" s="7"/>
      <c r="L2703" s="7"/>
      <c r="M2703" s="7"/>
      <c r="N2703" s="7"/>
      <c r="O2703" s="7"/>
      <c r="P2703" s="7"/>
      <c r="Q2703" s="7"/>
      <c r="R2703" s="7"/>
      <c r="S2703" s="7"/>
    </row>
    <row r="2704" spans="1:19" x14ac:dyDescent="0.2">
      <c r="A2704" s="11"/>
      <c r="B2704" s="10"/>
      <c r="C2704" s="7"/>
      <c r="D2704" s="7"/>
      <c r="E2704" s="7"/>
      <c r="F2704" s="7"/>
      <c r="G2704" s="7"/>
      <c r="H2704" s="7"/>
      <c r="I2704" s="9"/>
      <c r="J2704" s="9"/>
      <c r="K2704" s="7"/>
      <c r="L2704" s="7"/>
      <c r="M2704" s="7"/>
      <c r="N2704" s="7"/>
      <c r="O2704" s="7"/>
      <c r="P2704" s="7"/>
      <c r="Q2704" s="7"/>
      <c r="R2704" s="7"/>
      <c r="S2704" s="7"/>
    </row>
    <row r="2705" spans="1:19" x14ac:dyDescent="0.2">
      <c r="A2705" s="11"/>
      <c r="B2705" s="10"/>
      <c r="C2705" s="7"/>
      <c r="D2705" s="7"/>
      <c r="E2705" s="7"/>
      <c r="F2705" s="7"/>
      <c r="G2705" s="7"/>
      <c r="H2705" s="7"/>
      <c r="I2705" s="9"/>
      <c r="J2705" s="9"/>
      <c r="K2705" s="7"/>
      <c r="L2705" s="7"/>
      <c r="M2705" s="7"/>
      <c r="N2705" s="7"/>
      <c r="O2705" s="7"/>
      <c r="P2705" s="7"/>
      <c r="Q2705" s="7"/>
      <c r="R2705" s="7"/>
      <c r="S2705" s="7"/>
    </row>
    <row r="2706" spans="1:19" x14ac:dyDescent="0.2">
      <c r="A2706" s="11"/>
      <c r="B2706" s="10"/>
      <c r="C2706" s="7"/>
      <c r="D2706" s="7"/>
      <c r="E2706" s="7"/>
      <c r="F2706" s="7"/>
      <c r="G2706" s="7"/>
      <c r="H2706" s="7"/>
      <c r="I2706" s="9"/>
      <c r="J2706" s="9"/>
      <c r="K2706" s="7"/>
      <c r="L2706" s="7"/>
      <c r="M2706" s="7"/>
      <c r="N2706" s="7"/>
      <c r="O2706" s="7"/>
      <c r="P2706" s="7"/>
      <c r="Q2706" s="7"/>
      <c r="R2706" s="7"/>
      <c r="S2706" s="7"/>
    </row>
    <row r="2707" spans="1:19" x14ac:dyDescent="0.2">
      <c r="A2707" s="11"/>
      <c r="B2707" s="10"/>
      <c r="C2707" s="7"/>
      <c r="D2707" s="7"/>
      <c r="E2707" s="7"/>
      <c r="F2707" s="7"/>
      <c r="G2707" s="7"/>
      <c r="H2707" s="7"/>
      <c r="I2707" s="9"/>
      <c r="J2707" s="9"/>
      <c r="K2707" s="7"/>
      <c r="L2707" s="7"/>
      <c r="M2707" s="7"/>
      <c r="N2707" s="7"/>
      <c r="O2707" s="7"/>
      <c r="P2707" s="7"/>
      <c r="Q2707" s="7"/>
      <c r="R2707" s="7"/>
      <c r="S2707" s="7"/>
    </row>
    <row r="2708" spans="1:19" x14ac:dyDescent="0.2">
      <c r="A2708" s="11"/>
      <c r="B2708" s="10"/>
      <c r="C2708" s="7"/>
      <c r="D2708" s="7"/>
      <c r="E2708" s="7"/>
      <c r="F2708" s="7"/>
      <c r="G2708" s="7"/>
      <c r="H2708" s="7"/>
      <c r="I2708" s="9"/>
      <c r="J2708" s="9"/>
      <c r="K2708" s="7"/>
      <c r="L2708" s="7"/>
      <c r="M2708" s="7"/>
      <c r="N2708" s="7"/>
      <c r="O2708" s="7"/>
      <c r="P2708" s="7"/>
      <c r="Q2708" s="7"/>
      <c r="R2708" s="7"/>
      <c r="S2708" s="7"/>
    </row>
    <row r="2709" spans="1:19" x14ac:dyDescent="0.2">
      <c r="A2709" s="11"/>
      <c r="B2709" s="10"/>
      <c r="C2709" s="7"/>
      <c r="D2709" s="7"/>
      <c r="E2709" s="7"/>
      <c r="F2709" s="7"/>
      <c r="G2709" s="7"/>
      <c r="H2709" s="7"/>
      <c r="I2709" s="9"/>
      <c r="J2709" s="9"/>
      <c r="K2709" s="7"/>
      <c r="L2709" s="7"/>
      <c r="M2709" s="7"/>
      <c r="N2709" s="7"/>
      <c r="O2709" s="7"/>
      <c r="P2709" s="7"/>
      <c r="Q2709" s="7"/>
      <c r="R2709" s="7"/>
      <c r="S2709" s="7"/>
    </row>
    <row r="2710" spans="1:19" x14ac:dyDescent="0.2">
      <c r="A2710" s="11"/>
      <c r="B2710" s="10"/>
      <c r="C2710" s="7"/>
      <c r="D2710" s="7"/>
      <c r="E2710" s="7"/>
      <c r="F2710" s="7"/>
      <c r="G2710" s="7"/>
      <c r="H2710" s="7"/>
      <c r="I2710" s="9"/>
      <c r="J2710" s="9"/>
      <c r="K2710" s="7"/>
      <c r="L2710" s="7"/>
      <c r="M2710" s="7"/>
      <c r="N2710" s="7"/>
      <c r="O2710" s="7"/>
      <c r="P2710" s="7"/>
      <c r="Q2710" s="7"/>
      <c r="R2710" s="7"/>
      <c r="S2710" s="7"/>
    </row>
    <row r="2711" spans="1:19" x14ac:dyDescent="0.2">
      <c r="A2711" s="11"/>
      <c r="B2711" s="10"/>
      <c r="C2711" s="7"/>
      <c r="D2711" s="7"/>
      <c r="E2711" s="7"/>
      <c r="F2711" s="7"/>
      <c r="G2711" s="7"/>
      <c r="H2711" s="7"/>
      <c r="I2711" s="9"/>
      <c r="J2711" s="9"/>
      <c r="K2711" s="7"/>
      <c r="L2711" s="7"/>
      <c r="M2711" s="7"/>
      <c r="N2711" s="7"/>
      <c r="O2711" s="7"/>
      <c r="P2711" s="7"/>
      <c r="Q2711" s="7"/>
      <c r="R2711" s="7"/>
      <c r="S2711" s="7"/>
    </row>
    <row r="2712" spans="1:19" x14ac:dyDescent="0.2">
      <c r="A2712" s="11"/>
      <c r="B2712" s="10"/>
      <c r="C2712" s="7"/>
      <c r="D2712" s="7"/>
      <c r="E2712" s="7"/>
      <c r="F2712" s="7"/>
      <c r="G2712" s="7"/>
      <c r="H2712" s="7"/>
      <c r="I2712" s="9"/>
      <c r="J2712" s="9"/>
      <c r="K2712" s="7"/>
      <c r="L2712" s="7"/>
      <c r="M2712" s="7"/>
      <c r="N2712" s="7"/>
      <c r="O2712" s="7"/>
      <c r="P2712" s="7"/>
      <c r="Q2712" s="7"/>
      <c r="R2712" s="7"/>
      <c r="S2712" s="7"/>
    </row>
    <row r="2713" spans="1:19" x14ac:dyDescent="0.2">
      <c r="A2713" s="11"/>
      <c r="B2713" s="10"/>
      <c r="C2713" s="7"/>
      <c r="D2713" s="7"/>
      <c r="E2713" s="7"/>
      <c r="F2713" s="7"/>
      <c r="G2713" s="7"/>
      <c r="H2713" s="7"/>
      <c r="I2713" s="9"/>
      <c r="J2713" s="9"/>
      <c r="K2713" s="7"/>
      <c r="L2713" s="7"/>
      <c r="M2713" s="7"/>
      <c r="N2713" s="7"/>
      <c r="O2713" s="7"/>
      <c r="P2713" s="7"/>
      <c r="Q2713" s="7"/>
      <c r="R2713" s="7"/>
      <c r="S2713" s="7"/>
    </row>
    <row r="2714" spans="1:19" x14ac:dyDescent="0.2">
      <c r="A2714" s="11"/>
      <c r="B2714" s="10"/>
      <c r="C2714" s="7"/>
      <c r="D2714" s="7"/>
      <c r="E2714" s="7"/>
      <c r="F2714" s="7"/>
      <c r="G2714" s="7"/>
      <c r="H2714" s="7"/>
      <c r="I2714" s="9"/>
      <c r="J2714" s="9"/>
      <c r="K2714" s="7"/>
      <c r="L2714" s="7"/>
      <c r="M2714" s="7"/>
      <c r="N2714" s="7"/>
      <c r="O2714" s="7"/>
      <c r="P2714" s="7"/>
      <c r="Q2714" s="7"/>
      <c r="R2714" s="7"/>
      <c r="S2714" s="7"/>
    </row>
    <row r="2715" spans="1:19" x14ac:dyDescent="0.2">
      <c r="A2715" s="11"/>
      <c r="B2715" s="10"/>
      <c r="C2715" s="7"/>
      <c r="D2715" s="7"/>
      <c r="E2715" s="7"/>
      <c r="F2715" s="7"/>
      <c r="G2715" s="7"/>
      <c r="H2715" s="7"/>
      <c r="I2715" s="9"/>
      <c r="J2715" s="9"/>
      <c r="K2715" s="7"/>
      <c r="L2715" s="7"/>
      <c r="M2715" s="7"/>
      <c r="N2715" s="7"/>
      <c r="O2715" s="7"/>
      <c r="P2715" s="7"/>
      <c r="Q2715" s="7"/>
      <c r="R2715" s="7"/>
      <c r="S2715" s="7"/>
    </row>
    <row r="2716" spans="1:19" x14ac:dyDescent="0.2">
      <c r="A2716" s="11"/>
      <c r="B2716" s="10"/>
      <c r="C2716" s="7"/>
      <c r="D2716" s="7"/>
      <c r="E2716" s="7"/>
      <c r="F2716" s="7"/>
      <c r="G2716" s="7"/>
      <c r="H2716" s="7"/>
      <c r="I2716" s="9"/>
      <c r="J2716" s="9"/>
      <c r="K2716" s="7"/>
      <c r="L2716" s="7"/>
      <c r="M2716" s="7"/>
      <c r="N2716" s="7"/>
      <c r="O2716" s="7"/>
      <c r="P2716" s="7"/>
      <c r="Q2716" s="7"/>
      <c r="R2716" s="7"/>
      <c r="S2716" s="7"/>
    </row>
    <row r="2717" spans="1:19" x14ac:dyDescent="0.2">
      <c r="A2717" s="11"/>
      <c r="B2717" s="10"/>
      <c r="C2717" s="7"/>
      <c r="D2717" s="7"/>
      <c r="E2717" s="7"/>
      <c r="F2717" s="7"/>
      <c r="G2717" s="7"/>
      <c r="H2717" s="7"/>
      <c r="I2717" s="9"/>
      <c r="J2717" s="9"/>
      <c r="K2717" s="7"/>
      <c r="L2717" s="7"/>
      <c r="M2717" s="7"/>
      <c r="N2717" s="7"/>
      <c r="O2717" s="7"/>
      <c r="P2717" s="7"/>
      <c r="Q2717" s="7"/>
      <c r="R2717" s="7"/>
      <c r="S2717" s="7"/>
    </row>
    <row r="2718" spans="1:19" x14ac:dyDescent="0.2">
      <c r="A2718" s="11"/>
      <c r="B2718" s="10"/>
      <c r="C2718" s="7"/>
      <c r="D2718" s="7"/>
      <c r="E2718" s="7"/>
      <c r="F2718" s="7"/>
      <c r="G2718" s="7"/>
      <c r="H2718" s="7"/>
      <c r="I2718" s="9"/>
      <c r="J2718" s="9"/>
      <c r="K2718" s="7"/>
      <c r="L2718" s="7"/>
      <c r="M2718" s="7"/>
      <c r="N2718" s="7"/>
      <c r="O2718" s="7"/>
      <c r="P2718" s="7"/>
      <c r="Q2718" s="7"/>
      <c r="R2718" s="7"/>
      <c r="S2718" s="7"/>
    </row>
    <row r="2719" spans="1:19" x14ac:dyDescent="0.2">
      <c r="A2719" s="11"/>
      <c r="B2719" s="10"/>
      <c r="C2719" s="7"/>
      <c r="D2719" s="7"/>
      <c r="E2719" s="7"/>
      <c r="F2719" s="7"/>
      <c r="G2719" s="7"/>
      <c r="H2719" s="7"/>
      <c r="I2719" s="9"/>
      <c r="J2719" s="9"/>
      <c r="K2719" s="7"/>
      <c r="L2719" s="7"/>
      <c r="M2719" s="7"/>
      <c r="N2719" s="7"/>
      <c r="O2719" s="7"/>
      <c r="P2719" s="7"/>
      <c r="Q2719" s="7"/>
      <c r="R2719" s="7"/>
      <c r="S2719" s="7"/>
    </row>
    <row r="2720" spans="1:19" x14ac:dyDescent="0.2">
      <c r="A2720" s="11"/>
      <c r="B2720" s="10"/>
      <c r="C2720" s="7"/>
      <c r="D2720" s="7"/>
      <c r="E2720" s="7"/>
      <c r="F2720" s="7"/>
      <c r="G2720" s="7"/>
      <c r="H2720" s="7"/>
      <c r="I2720" s="9"/>
      <c r="J2720" s="9"/>
      <c r="K2720" s="7"/>
      <c r="L2720" s="7"/>
      <c r="M2720" s="7"/>
      <c r="N2720" s="7"/>
      <c r="O2720" s="7"/>
      <c r="P2720" s="7"/>
      <c r="Q2720" s="7"/>
      <c r="R2720" s="7"/>
      <c r="S2720" s="7"/>
    </row>
    <row r="2721" spans="1:19" x14ac:dyDescent="0.2">
      <c r="A2721" s="11"/>
      <c r="B2721" s="10"/>
      <c r="C2721" s="7"/>
      <c r="D2721" s="7"/>
      <c r="E2721" s="7"/>
      <c r="F2721" s="7"/>
      <c r="G2721" s="7"/>
      <c r="H2721" s="7"/>
      <c r="I2721" s="9"/>
      <c r="J2721" s="9"/>
      <c r="K2721" s="7"/>
      <c r="L2721" s="7"/>
      <c r="M2721" s="7"/>
      <c r="N2721" s="7"/>
      <c r="O2721" s="7"/>
      <c r="P2721" s="7"/>
      <c r="Q2721" s="7"/>
      <c r="R2721" s="7"/>
      <c r="S2721" s="7"/>
    </row>
    <row r="2722" spans="1:19" x14ac:dyDescent="0.2">
      <c r="A2722" s="11"/>
      <c r="B2722" s="10"/>
      <c r="C2722" s="7"/>
      <c r="D2722" s="7"/>
      <c r="E2722" s="7"/>
      <c r="F2722" s="7"/>
      <c r="G2722" s="7"/>
      <c r="H2722" s="7"/>
      <c r="I2722" s="9"/>
      <c r="J2722" s="9"/>
      <c r="K2722" s="7"/>
      <c r="L2722" s="7"/>
      <c r="M2722" s="7"/>
      <c r="N2722" s="7"/>
      <c r="O2722" s="7"/>
      <c r="P2722" s="7"/>
      <c r="Q2722" s="7"/>
      <c r="R2722" s="7"/>
      <c r="S2722" s="7"/>
    </row>
    <row r="2723" spans="1:19" x14ac:dyDescent="0.2">
      <c r="A2723" s="11"/>
      <c r="B2723" s="10"/>
      <c r="C2723" s="7"/>
      <c r="D2723" s="7"/>
      <c r="E2723" s="7"/>
      <c r="F2723" s="7"/>
      <c r="G2723" s="7"/>
      <c r="H2723" s="7"/>
      <c r="I2723" s="9"/>
      <c r="J2723" s="9"/>
      <c r="K2723" s="7"/>
      <c r="L2723" s="7"/>
      <c r="M2723" s="7"/>
      <c r="N2723" s="7"/>
      <c r="O2723" s="7"/>
      <c r="P2723" s="7"/>
      <c r="Q2723" s="7"/>
      <c r="R2723" s="7"/>
      <c r="S2723" s="7"/>
    </row>
    <row r="2724" spans="1:19" x14ac:dyDescent="0.2">
      <c r="A2724" s="11"/>
      <c r="B2724" s="10"/>
      <c r="C2724" s="7"/>
      <c r="D2724" s="7"/>
      <c r="E2724" s="7"/>
      <c r="F2724" s="7"/>
      <c r="G2724" s="7"/>
      <c r="H2724" s="7"/>
      <c r="I2724" s="9"/>
      <c r="J2724" s="9"/>
      <c r="K2724" s="7"/>
      <c r="L2724" s="7"/>
      <c r="M2724" s="7"/>
      <c r="N2724" s="7"/>
      <c r="O2724" s="7"/>
      <c r="P2724" s="7"/>
      <c r="Q2724" s="7"/>
      <c r="R2724" s="7"/>
      <c r="S2724" s="7"/>
    </row>
    <row r="2725" spans="1:19" x14ac:dyDescent="0.2">
      <c r="A2725" s="11"/>
      <c r="B2725" s="10"/>
      <c r="C2725" s="7"/>
      <c r="D2725" s="7"/>
      <c r="E2725" s="7"/>
      <c r="F2725" s="7"/>
      <c r="G2725" s="7"/>
      <c r="H2725" s="7"/>
      <c r="I2725" s="9"/>
      <c r="J2725" s="9"/>
      <c r="K2725" s="7"/>
      <c r="L2725" s="7"/>
      <c r="M2725" s="7"/>
      <c r="N2725" s="7"/>
      <c r="O2725" s="7"/>
      <c r="P2725" s="7"/>
      <c r="Q2725" s="7"/>
      <c r="R2725" s="7"/>
      <c r="S2725" s="7"/>
    </row>
    <row r="2726" spans="1:19" x14ac:dyDescent="0.2">
      <c r="A2726" s="11"/>
      <c r="B2726" s="10"/>
      <c r="C2726" s="7"/>
      <c r="D2726" s="7"/>
      <c r="E2726" s="7"/>
      <c r="F2726" s="7"/>
      <c r="G2726" s="7"/>
      <c r="H2726" s="7"/>
      <c r="I2726" s="9"/>
      <c r="J2726" s="9"/>
      <c r="K2726" s="7"/>
      <c r="L2726" s="7"/>
      <c r="M2726" s="7"/>
      <c r="N2726" s="7"/>
      <c r="O2726" s="7"/>
      <c r="P2726" s="7"/>
      <c r="Q2726" s="7"/>
      <c r="R2726" s="7"/>
      <c r="S2726" s="7"/>
    </row>
    <row r="2727" spans="1:19" x14ac:dyDescent="0.2">
      <c r="A2727" s="11"/>
      <c r="B2727" s="10"/>
      <c r="C2727" s="7"/>
      <c r="D2727" s="7"/>
      <c r="E2727" s="7"/>
      <c r="F2727" s="7"/>
      <c r="G2727" s="7"/>
      <c r="H2727" s="7"/>
      <c r="I2727" s="9"/>
      <c r="J2727" s="9"/>
      <c r="K2727" s="7"/>
      <c r="L2727" s="7"/>
      <c r="M2727" s="7"/>
      <c r="N2727" s="7"/>
      <c r="O2727" s="7"/>
      <c r="P2727" s="7"/>
      <c r="Q2727" s="7"/>
      <c r="R2727" s="7"/>
      <c r="S2727" s="7"/>
    </row>
    <row r="2728" spans="1:19" x14ac:dyDescent="0.2">
      <c r="A2728" s="11"/>
      <c r="B2728" s="10"/>
      <c r="C2728" s="7"/>
      <c r="D2728" s="7"/>
      <c r="E2728" s="7"/>
      <c r="F2728" s="7"/>
      <c r="G2728" s="7"/>
      <c r="H2728" s="7"/>
      <c r="I2728" s="9"/>
      <c r="J2728" s="9"/>
      <c r="K2728" s="7"/>
      <c r="L2728" s="7"/>
      <c r="M2728" s="7"/>
      <c r="N2728" s="7"/>
      <c r="O2728" s="7"/>
      <c r="P2728" s="7"/>
      <c r="Q2728" s="7"/>
      <c r="R2728" s="7"/>
      <c r="S2728" s="7"/>
    </row>
    <row r="2729" spans="1:19" x14ac:dyDescent="0.2">
      <c r="A2729" s="11"/>
      <c r="B2729" s="10"/>
      <c r="C2729" s="7"/>
      <c r="D2729" s="7"/>
      <c r="E2729" s="7"/>
      <c r="F2729" s="7"/>
      <c r="G2729" s="7"/>
      <c r="H2729" s="7"/>
      <c r="I2729" s="9"/>
      <c r="J2729" s="9"/>
      <c r="K2729" s="7"/>
      <c r="L2729" s="7"/>
      <c r="M2729" s="7"/>
      <c r="N2729" s="7"/>
      <c r="O2729" s="7"/>
      <c r="P2729" s="7"/>
      <c r="Q2729" s="7"/>
      <c r="R2729" s="7"/>
      <c r="S2729" s="7"/>
    </row>
    <row r="2730" spans="1:19" x14ac:dyDescent="0.2">
      <c r="A2730" s="11"/>
      <c r="B2730" s="10"/>
      <c r="C2730" s="7"/>
      <c r="D2730" s="7"/>
      <c r="E2730" s="7"/>
      <c r="F2730" s="7"/>
      <c r="G2730" s="7"/>
      <c r="H2730" s="7"/>
      <c r="I2730" s="9"/>
      <c r="J2730" s="9"/>
      <c r="K2730" s="7"/>
      <c r="L2730" s="7"/>
      <c r="M2730" s="7"/>
      <c r="N2730" s="7"/>
      <c r="O2730" s="7"/>
      <c r="P2730" s="7"/>
      <c r="Q2730" s="7"/>
      <c r="R2730" s="7"/>
      <c r="S2730" s="7"/>
    </row>
    <row r="2731" spans="1:19" x14ac:dyDescent="0.2">
      <c r="A2731" s="11"/>
      <c r="B2731" s="10"/>
      <c r="C2731" s="7"/>
      <c r="D2731" s="7"/>
      <c r="E2731" s="7"/>
      <c r="F2731" s="7"/>
      <c r="G2731" s="7"/>
      <c r="H2731" s="7"/>
      <c r="I2731" s="9"/>
      <c r="J2731" s="9"/>
      <c r="K2731" s="7"/>
      <c r="L2731" s="7"/>
      <c r="M2731" s="7"/>
      <c r="N2731" s="7"/>
      <c r="O2731" s="7"/>
      <c r="P2731" s="7"/>
      <c r="Q2731" s="7"/>
      <c r="R2731" s="7"/>
      <c r="S2731" s="7"/>
    </row>
    <row r="2732" spans="1:19" x14ac:dyDescent="0.2">
      <c r="A2732" s="11"/>
      <c r="B2732" s="10"/>
      <c r="C2732" s="7"/>
      <c r="D2732" s="7"/>
      <c r="E2732" s="7"/>
      <c r="F2732" s="7"/>
      <c r="G2732" s="7"/>
      <c r="H2732" s="7"/>
      <c r="I2732" s="9"/>
      <c r="J2732" s="9"/>
      <c r="K2732" s="7"/>
      <c r="L2732" s="7"/>
      <c r="M2732" s="7"/>
      <c r="N2732" s="7"/>
      <c r="O2732" s="7"/>
      <c r="P2732" s="7"/>
      <c r="Q2732" s="7"/>
      <c r="R2732" s="7"/>
      <c r="S2732" s="7"/>
    </row>
    <row r="2733" spans="1:19" x14ac:dyDescent="0.2">
      <c r="A2733" s="11"/>
      <c r="B2733" s="10"/>
      <c r="C2733" s="7"/>
      <c r="D2733" s="7"/>
      <c r="E2733" s="7"/>
      <c r="F2733" s="7"/>
      <c r="G2733" s="7"/>
      <c r="H2733" s="7"/>
      <c r="I2733" s="9"/>
      <c r="J2733" s="9"/>
      <c r="K2733" s="7"/>
      <c r="L2733" s="7"/>
      <c r="M2733" s="7"/>
      <c r="N2733" s="7"/>
      <c r="O2733" s="7"/>
      <c r="P2733" s="7"/>
      <c r="Q2733" s="7"/>
      <c r="R2733" s="7"/>
      <c r="S2733" s="7"/>
    </row>
    <row r="2734" spans="1:19" x14ac:dyDescent="0.2">
      <c r="A2734" s="11"/>
      <c r="B2734" s="10"/>
      <c r="C2734" s="7"/>
      <c r="D2734" s="7"/>
      <c r="E2734" s="7"/>
      <c r="F2734" s="7"/>
      <c r="G2734" s="7"/>
      <c r="H2734" s="7"/>
      <c r="I2734" s="9"/>
      <c r="J2734" s="9"/>
      <c r="K2734" s="7"/>
      <c r="L2734" s="7"/>
      <c r="M2734" s="7"/>
      <c r="N2734" s="7"/>
      <c r="O2734" s="7"/>
      <c r="P2734" s="7"/>
      <c r="Q2734" s="7"/>
      <c r="R2734" s="7"/>
      <c r="S2734" s="7"/>
    </row>
    <row r="2735" spans="1:19" x14ac:dyDescent="0.2">
      <c r="A2735" s="11"/>
      <c r="B2735" s="10"/>
      <c r="C2735" s="7"/>
      <c r="D2735" s="7"/>
      <c r="E2735" s="7"/>
      <c r="F2735" s="7"/>
      <c r="G2735" s="7"/>
      <c r="H2735" s="7"/>
      <c r="I2735" s="9"/>
      <c r="J2735" s="9"/>
      <c r="K2735" s="7"/>
      <c r="L2735" s="7"/>
      <c r="M2735" s="7"/>
      <c r="N2735" s="7"/>
      <c r="O2735" s="7"/>
      <c r="P2735" s="7"/>
      <c r="Q2735" s="7"/>
      <c r="R2735" s="7"/>
      <c r="S2735" s="7"/>
    </row>
    <row r="2736" spans="1:19" x14ac:dyDescent="0.2">
      <c r="A2736" s="11"/>
      <c r="B2736" s="10"/>
      <c r="C2736" s="7"/>
      <c r="D2736" s="7"/>
      <c r="E2736" s="7"/>
      <c r="F2736" s="7"/>
      <c r="G2736" s="7"/>
      <c r="H2736" s="7"/>
      <c r="I2736" s="9"/>
      <c r="J2736" s="9"/>
      <c r="K2736" s="7"/>
      <c r="L2736" s="7"/>
      <c r="M2736" s="7"/>
      <c r="N2736" s="7"/>
      <c r="O2736" s="7"/>
      <c r="P2736" s="7"/>
      <c r="Q2736" s="7"/>
      <c r="R2736" s="7"/>
      <c r="S2736" s="7"/>
    </row>
    <row r="2737" spans="1:19" x14ac:dyDescent="0.2">
      <c r="A2737" s="11"/>
      <c r="B2737" s="10"/>
      <c r="C2737" s="7"/>
      <c r="D2737" s="7"/>
      <c r="E2737" s="7"/>
      <c r="F2737" s="7"/>
      <c r="G2737" s="7"/>
      <c r="H2737" s="7"/>
      <c r="I2737" s="9"/>
      <c r="J2737" s="9"/>
      <c r="K2737" s="7"/>
      <c r="L2737" s="7"/>
      <c r="M2737" s="7"/>
      <c r="N2737" s="7"/>
      <c r="O2737" s="7"/>
      <c r="P2737" s="7"/>
      <c r="Q2737" s="7"/>
      <c r="R2737" s="7"/>
      <c r="S2737" s="7"/>
    </row>
    <row r="2738" spans="1:19" x14ac:dyDescent="0.2">
      <c r="A2738" s="11"/>
      <c r="B2738" s="10"/>
      <c r="C2738" s="7"/>
      <c r="D2738" s="7"/>
      <c r="E2738" s="7"/>
      <c r="F2738" s="7"/>
      <c r="G2738" s="7"/>
      <c r="H2738" s="7"/>
      <c r="I2738" s="9"/>
      <c r="J2738" s="9"/>
      <c r="K2738" s="7"/>
      <c r="L2738" s="7"/>
      <c r="M2738" s="7"/>
      <c r="N2738" s="7"/>
      <c r="O2738" s="7"/>
      <c r="P2738" s="7"/>
      <c r="Q2738" s="7"/>
      <c r="R2738" s="7"/>
      <c r="S2738" s="7"/>
    </row>
    <row r="2739" spans="1:19" x14ac:dyDescent="0.2">
      <c r="A2739" s="11"/>
      <c r="B2739" s="10"/>
      <c r="C2739" s="7"/>
      <c r="D2739" s="7"/>
      <c r="E2739" s="7"/>
      <c r="F2739" s="7"/>
      <c r="G2739" s="7"/>
      <c r="H2739" s="7"/>
      <c r="I2739" s="9"/>
      <c r="J2739" s="9"/>
      <c r="K2739" s="7"/>
      <c r="L2739" s="7"/>
      <c r="M2739" s="7"/>
      <c r="N2739" s="7"/>
      <c r="O2739" s="7"/>
      <c r="P2739" s="7"/>
      <c r="Q2739" s="7"/>
      <c r="R2739" s="7"/>
      <c r="S2739" s="7"/>
    </row>
    <row r="2740" spans="1:19" x14ac:dyDescent="0.2">
      <c r="A2740" s="11"/>
      <c r="B2740" s="10"/>
      <c r="C2740" s="7"/>
      <c r="D2740" s="7"/>
      <c r="E2740" s="7"/>
      <c r="F2740" s="7"/>
      <c r="G2740" s="7"/>
      <c r="H2740" s="7"/>
      <c r="I2740" s="9"/>
      <c r="J2740" s="9"/>
      <c r="K2740" s="7"/>
      <c r="L2740" s="7"/>
      <c r="M2740" s="7"/>
      <c r="N2740" s="7"/>
      <c r="O2740" s="7"/>
      <c r="P2740" s="7"/>
      <c r="Q2740" s="7"/>
      <c r="R2740" s="7"/>
      <c r="S2740" s="7"/>
    </row>
    <row r="2741" spans="1:19" x14ac:dyDescent="0.2">
      <c r="A2741" s="11"/>
      <c r="B2741" s="10"/>
      <c r="C2741" s="7"/>
      <c r="D2741" s="7"/>
      <c r="E2741" s="7"/>
      <c r="F2741" s="7"/>
      <c r="G2741" s="7"/>
      <c r="H2741" s="7"/>
      <c r="I2741" s="9"/>
      <c r="J2741" s="9"/>
      <c r="K2741" s="7"/>
      <c r="L2741" s="7"/>
      <c r="M2741" s="7"/>
      <c r="N2741" s="7"/>
      <c r="O2741" s="7"/>
      <c r="P2741" s="7"/>
      <c r="Q2741" s="7"/>
      <c r="R2741" s="7"/>
      <c r="S2741" s="7"/>
    </row>
    <row r="2742" spans="1:19" x14ac:dyDescent="0.2">
      <c r="A2742" s="11"/>
      <c r="B2742" s="10"/>
      <c r="C2742" s="7"/>
      <c r="D2742" s="7"/>
      <c r="E2742" s="7"/>
      <c r="F2742" s="7"/>
      <c r="G2742" s="7"/>
      <c r="H2742" s="7"/>
      <c r="I2742" s="9"/>
      <c r="J2742" s="9"/>
      <c r="K2742" s="7"/>
      <c r="L2742" s="7"/>
      <c r="M2742" s="7"/>
      <c r="N2742" s="7"/>
      <c r="O2742" s="7"/>
      <c r="P2742" s="7"/>
      <c r="Q2742" s="7"/>
      <c r="R2742" s="7"/>
      <c r="S2742" s="7"/>
    </row>
    <row r="2743" spans="1:19" x14ac:dyDescent="0.2">
      <c r="A2743" s="11"/>
      <c r="B2743" s="10"/>
      <c r="C2743" s="7"/>
      <c r="D2743" s="7"/>
      <c r="E2743" s="7"/>
      <c r="F2743" s="7"/>
      <c r="G2743" s="7"/>
      <c r="H2743" s="7"/>
      <c r="I2743" s="9"/>
      <c r="J2743" s="9"/>
      <c r="K2743" s="7"/>
      <c r="L2743" s="7"/>
      <c r="M2743" s="7"/>
      <c r="N2743" s="7"/>
      <c r="O2743" s="7"/>
      <c r="P2743" s="7"/>
      <c r="Q2743" s="7"/>
      <c r="R2743" s="7"/>
      <c r="S2743" s="7"/>
    </row>
    <row r="2744" spans="1:19" x14ac:dyDescent="0.2">
      <c r="A2744" s="11"/>
      <c r="B2744" s="10"/>
      <c r="C2744" s="7"/>
      <c r="D2744" s="7"/>
      <c r="E2744" s="7"/>
      <c r="F2744" s="7"/>
      <c r="G2744" s="7"/>
      <c r="H2744" s="7"/>
      <c r="I2744" s="9"/>
      <c r="J2744" s="9"/>
      <c r="K2744" s="7"/>
      <c r="L2744" s="7"/>
      <c r="M2744" s="7"/>
      <c r="N2744" s="7"/>
      <c r="O2744" s="7"/>
      <c r="P2744" s="7"/>
      <c r="Q2744" s="7"/>
      <c r="R2744" s="7"/>
      <c r="S2744" s="7"/>
    </row>
    <row r="2745" spans="1:19" x14ac:dyDescent="0.2">
      <c r="A2745" s="11"/>
      <c r="B2745" s="10"/>
      <c r="C2745" s="7"/>
      <c r="D2745" s="7"/>
      <c r="E2745" s="7"/>
      <c r="F2745" s="7"/>
      <c r="G2745" s="7"/>
      <c r="H2745" s="7"/>
      <c r="I2745" s="9"/>
      <c r="J2745" s="9"/>
      <c r="K2745" s="7"/>
      <c r="L2745" s="7"/>
      <c r="M2745" s="7"/>
      <c r="N2745" s="7"/>
      <c r="O2745" s="7"/>
      <c r="P2745" s="7"/>
      <c r="Q2745" s="7"/>
      <c r="R2745" s="7"/>
      <c r="S2745" s="7"/>
    </row>
    <row r="2746" spans="1:19" x14ac:dyDescent="0.2">
      <c r="A2746" s="11"/>
      <c r="B2746" s="10"/>
      <c r="C2746" s="7"/>
      <c r="D2746" s="7"/>
      <c r="E2746" s="7"/>
      <c r="F2746" s="7"/>
      <c r="G2746" s="7"/>
      <c r="H2746" s="7"/>
      <c r="I2746" s="9"/>
      <c r="J2746" s="9"/>
      <c r="K2746" s="7"/>
      <c r="L2746" s="7"/>
      <c r="M2746" s="7"/>
      <c r="N2746" s="7"/>
      <c r="O2746" s="7"/>
      <c r="P2746" s="7"/>
      <c r="Q2746" s="7"/>
      <c r="R2746" s="7"/>
      <c r="S2746" s="7"/>
    </row>
    <row r="2747" spans="1:19" x14ac:dyDescent="0.2">
      <c r="A2747" s="11"/>
      <c r="B2747" s="10"/>
      <c r="C2747" s="7"/>
      <c r="D2747" s="7"/>
      <c r="E2747" s="7"/>
      <c r="F2747" s="7"/>
      <c r="G2747" s="7"/>
      <c r="H2747" s="7"/>
      <c r="I2747" s="9"/>
      <c r="J2747" s="9"/>
      <c r="K2747" s="7"/>
      <c r="L2747" s="7"/>
      <c r="M2747" s="7"/>
      <c r="N2747" s="7"/>
      <c r="O2747" s="7"/>
      <c r="P2747" s="7"/>
      <c r="Q2747" s="7"/>
      <c r="R2747" s="7"/>
      <c r="S2747" s="7"/>
    </row>
    <row r="2748" spans="1:19" x14ac:dyDescent="0.2">
      <c r="A2748" s="11"/>
      <c r="B2748" s="10"/>
      <c r="C2748" s="7"/>
      <c r="D2748" s="7"/>
      <c r="E2748" s="7"/>
      <c r="F2748" s="7"/>
      <c r="G2748" s="7"/>
      <c r="H2748" s="7"/>
      <c r="I2748" s="9"/>
      <c r="J2748" s="9"/>
      <c r="K2748" s="7"/>
      <c r="L2748" s="7"/>
      <c r="M2748" s="7"/>
      <c r="N2748" s="7"/>
      <c r="O2748" s="7"/>
      <c r="P2748" s="7"/>
      <c r="Q2748" s="7"/>
      <c r="R2748" s="7"/>
      <c r="S2748" s="7"/>
    </row>
    <row r="2749" spans="1:19" x14ac:dyDescent="0.2">
      <c r="A2749" s="11"/>
      <c r="B2749" s="10"/>
      <c r="C2749" s="7"/>
      <c r="D2749" s="7"/>
      <c r="E2749" s="7"/>
      <c r="F2749" s="7"/>
      <c r="G2749" s="7"/>
      <c r="H2749" s="7"/>
      <c r="I2749" s="9"/>
      <c r="J2749" s="9"/>
      <c r="K2749" s="7"/>
      <c r="L2749" s="7"/>
      <c r="M2749" s="7"/>
      <c r="N2749" s="7"/>
      <c r="O2749" s="7"/>
      <c r="P2749" s="7"/>
      <c r="Q2749" s="7"/>
      <c r="R2749" s="7"/>
      <c r="S2749" s="7"/>
    </row>
    <row r="2750" spans="1:19" x14ac:dyDescent="0.2">
      <c r="A2750" s="11"/>
      <c r="B2750" s="10"/>
      <c r="C2750" s="7"/>
      <c r="D2750" s="7"/>
      <c r="E2750" s="7"/>
      <c r="F2750" s="7"/>
      <c r="G2750" s="7"/>
      <c r="H2750" s="7"/>
      <c r="I2750" s="9"/>
      <c r="J2750" s="9"/>
      <c r="K2750" s="7"/>
      <c r="L2750" s="7"/>
      <c r="M2750" s="7"/>
      <c r="N2750" s="7"/>
      <c r="O2750" s="7"/>
      <c r="P2750" s="7"/>
      <c r="Q2750" s="7"/>
      <c r="R2750" s="7"/>
      <c r="S2750" s="7"/>
    </row>
    <row r="2751" spans="1:19" x14ac:dyDescent="0.2">
      <c r="A2751" s="11"/>
      <c r="B2751" s="10"/>
      <c r="C2751" s="7"/>
      <c r="D2751" s="7"/>
      <c r="E2751" s="7"/>
      <c r="F2751" s="7"/>
      <c r="G2751" s="7"/>
      <c r="H2751" s="7"/>
      <c r="I2751" s="9"/>
      <c r="J2751" s="9"/>
      <c r="K2751" s="7"/>
      <c r="L2751" s="7"/>
      <c r="M2751" s="7"/>
      <c r="N2751" s="7"/>
      <c r="O2751" s="7"/>
      <c r="P2751" s="7"/>
      <c r="Q2751" s="7"/>
      <c r="R2751" s="7"/>
      <c r="S2751" s="7"/>
    </row>
    <row r="2752" spans="1:19" x14ac:dyDescent="0.2">
      <c r="A2752" s="11"/>
      <c r="B2752" s="10"/>
      <c r="C2752" s="7"/>
      <c r="D2752" s="7"/>
      <c r="E2752" s="7"/>
      <c r="F2752" s="7"/>
      <c r="G2752" s="7"/>
      <c r="H2752" s="7"/>
      <c r="I2752" s="9"/>
      <c r="J2752" s="9"/>
      <c r="K2752" s="7"/>
      <c r="L2752" s="7"/>
      <c r="M2752" s="7"/>
      <c r="N2752" s="7"/>
      <c r="O2752" s="7"/>
      <c r="P2752" s="7"/>
      <c r="Q2752" s="7"/>
      <c r="R2752" s="7"/>
      <c r="S2752" s="7"/>
    </row>
    <row r="2753" spans="1:19" x14ac:dyDescent="0.2">
      <c r="A2753" s="11"/>
      <c r="B2753" s="10"/>
      <c r="C2753" s="7"/>
      <c r="D2753" s="7"/>
      <c r="E2753" s="7"/>
      <c r="F2753" s="7"/>
      <c r="G2753" s="7"/>
      <c r="H2753" s="7"/>
      <c r="I2753" s="9"/>
      <c r="J2753" s="9"/>
      <c r="K2753" s="7"/>
      <c r="L2753" s="7"/>
      <c r="M2753" s="7"/>
      <c r="N2753" s="7"/>
      <c r="O2753" s="7"/>
      <c r="P2753" s="7"/>
      <c r="Q2753" s="7"/>
      <c r="R2753" s="7"/>
      <c r="S2753" s="7"/>
    </row>
    <row r="2754" spans="1:19" x14ac:dyDescent="0.2">
      <c r="A2754" s="11"/>
      <c r="B2754" s="10"/>
      <c r="C2754" s="7"/>
      <c r="D2754" s="7"/>
      <c r="E2754" s="7"/>
      <c r="F2754" s="7"/>
      <c r="G2754" s="7"/>
      <c r="H2754" s="7"/>
      <c r="I2754" s="9"/>
      <c r="J2754" s="9"/>
      <c r="K2754" s="7"/>
      <c r="L2754" s="7"/>
      <c r="M2754" s="7"/>
      <c r="N2754" s="7"/>
      <c r="O2754" s="7"/>
      <c r="P2754" s="7"/>
      <c r="Q2754" s="7"/>
      <c r="R2754" s="7"/>
      <c r="S2754" s="7"/>
    </row>
    <row r="2755" spans="1:19" x14ac:dyDescent="0.2">
      <c r="A2755" s="11"/>
      <c r="B2755" s="10"/>
      <c r="C2755" s="7"/>
      <c r="D2755" s="7"/>
      <c r="E2755" s="7"/>
      <c r="F2755" s="7"/>
      <c r="G2755" s="7"/>
      <c r="H2755" s="7"/>
      <c r="I2755" s="9"/>
      <c r="J2755" s="9"/>
      <c r="K2755" s="7"/>
      <c r="L2755" s="7"/>
      <c r="M2755" s="7"/>
      <c r="N2755" s="7"/>
      <c r="O2755" s="7"/>
      <c r="P2755" s="7"/>
      <c r="Q2755" s="7"/>
      <c r="R2755" s="7"/>
      <c r="S2755" s="7"/>
    </row>
    <row r="2756" spans="1:19" x14ac:dyDescent="0.2">
      <c r="A2756" s="11"/>
      <c r="B2756" s="10"/>
      <c r="C2756" s="7"/>
      <c r="D2756" s="7"/>
      <c r="E2756" s="7"/>
      <c r="F2756" s="7"/>
      <c r="G2756" s="7"/>
      <c r="H2756" s="7"/>
      <c r="I2756" s="9"/>
      <c r="J2756" s="9"/>
      <c r="K2756" s="7"/>
      <c r="L2756" s="7"/>
      <c r="M2756" s="7"/>
      <c r="N2756" s="7"/>
      <c r="O2756" s="7"/>
      <c r="P2756" s="7"/>
      <c r="Q2756" s="7"/>
      <c r="R2756" s="7"/>
      <c r="S2756" s="7"/>
    </row>
    <row r="2757" spans="1:19" x14ac:dyDescent="0.2">
      <c r="A2757" s="11"/>
      <c r="B2757" s="10"/>
      <c r="C2757" s="7"/>
      <c r="D2757" s="7"/>
      <c r="E2757" s="7"/>
      <c r="F2757" s="7"/>
      <c r="G2757" s="7"/>
      <c r="H2757" s="7"/>
      <c r="I2757" s="9"/>
      <c r="J2757" s="9"/>
      <c r="K2757" s="7"/>
      <c r="L2757" s="7"/>
      <c r="M2757" s="7"/>
      <c r="N2757" s="7"/>
      <c r="O2757" s="7"/>
      <c r="P2757" s="7"/>
      <c r="Q2757" s="7"/>
      <c r="R2757" s="7"/>
      <c r="S2757" s="7"/>
    </row>
    <row r="2758" spans="1:19" x14ac:dyDescent="0.2">
      <c r="A2758" s="11"/>
      <c r="B2758" s="10"/>
      <c r="C2758" s="7"/>
      <c r="D2758" s="7"/>
      <c r="E2758" s="7"/>
      <c r="F2758" s="7"/>
      <c r="G2758" s="7"/>
      <c r="H2758" s="7"/>
      <c r="I2758" s="9"/>
      <c r="J2758" s="9"/>
      <c r="K2758" s="7"/>
      <c r="L2758" s="7"/>
      <c r="M2758" s="7"/>
      <c r="N2758" s="7"/>
      <c r="O2758" s="7"/>
      <c r="P2758" s="7"/>
      <c r="Q2758" s="7"/>
      <c r="R2758" s="7"/>
      <c r="S2758" s="7"/>
    </row>
    <row r="2759" spans="1:19" x14ac:dyDescent="0.2">
      <c r="A2759" s="11"/>
      <c r="B2759" s="10"/>
      <c r="C2759" s="7"/>
      <c r="D2759" s="7"/>
      <c r="E2759" s="7"/>
      <c r="F2759" s="7"/>
      <c r="G2759" s="7"/>
      <c r="H2759" s="7"/>
      <c r="I2759" s="9"/>
      <c r="J2759" s="9"/>
      <c r="K2759" s="7"/>
      <c r="L2759" s="7"/>
      <c r="M2759" s="7"/>
      <c r="N2759" s="7"/>
      <c r="O2759" s="7"/>
      <c r="P2759" s="7"/>
      <c r="Q2759" s="7"/>
      <c r="R2759" s="7"/>
      <c r="S2759" s="7"/>
    </row>
    <row r="2760" spans="1:19" x14ac:dyDescent="0.2">
      <c r="A2760" s="11"/>
      <c r="B2760" s="10"/>
      <c r="C2760" s="7"/>
      <c r="D2760" s="7"/>
      <c r="E2760" s="7"/>
      <c r="F2760" s="7"/>
      <c r="G2760" s="7"/>
      <c r="H2760" s="7"/>
      <c r="I2760" s="9"/>
      <c r="J2760" s="9"/>
      <c r="K2760" s="7"/>
      <c r="L2760" s="7"/>
      <c r="M2760" s="7"/>
      <c r="N2760" s="7"/>
      <c r="O2760" s="7"/>
      <c r="P2760" s="7"/>
      <c r="Q2760" s="7"/>
      <c r="R2760" s="7"/>
      <c r="S2760" s="7"/>
    </row>
    <row r="2761" spans="1:19" x14ac:dyDescent="0.2">
      <c r="A2761" s="11"/>
      <c r="B2761" s="10"/>
      <c r="C2761" s="7"/>
      <c r="D2761" s="7"/>
      <c r="E2761" s="7"/>
      <c r="F2761" s="7"/>
      <c r="G2761" s="7"/>
      <c r="H2761" s="7"/>
      <c r="I2761" s="9"/>
      <c r="J2761" s="9"/>
      <c r="K2761" s="7"/>
      <c r="L2761" s="7"/>
      <c r="M2761" s="7"/>
      <c r="N2761" s="7"/>
      <c r="O2761" s="7"/>
      <c r="P2761" s="7"/>
      <c r="Q2761" s="7"/>
      <c r="R2761" s="7"/>
      <c r="S2761" s="7"/>
    </row>
    <row r="2762" spans="1:19" x14ac:dyDescent="0.2">
      <c r="A2762" s="11"/>
      <c r="B2762" s="10"/>
      <c r="C2762" s="7"/>
      <c r="D2762" s="7"/>
      <c r="E2762" s="7"/>
      <c r="F2762" s="7"/>
      <c r="G2762" s="7"/>
      <c r="H2762" s="7"/>
      <c r="I2762" s="9"/>
      <c r="J2762" s="9"/>
      <c r="K2762" s="7"/>
      <c r="L2762" s="7"/>
      <c r="M2762" s="7"/>
      <c r="N2762" s="7"/>
      <c r="O2762" s="7"/>
      <c r="P2762" s="7"/>
      <c r="Q2762" s="7"/>
      <c r="R2762" s="7"/>
      <c r="S2762" s="7"/>
    </row>
    <row r="2763" spans="1:19" x14ac:dyDescent="0.2">
      <c r="A2763" s="11"/>
      <c r="B2763" s="10"/>
      <c r="C2763" s="7"/>
      <c r="D2763" s="7"/>
      <c r="E2763" s="7"/>
      <c r="F2763" s="7"/>
      <c r="G2763" s="7"/>
      <c r="H2763" s="7"/>
      <c r="I2763" s="9"/>
      <c r="J2763" s="9"/>
      <c r="K2763" s="7"/>
      <c r="L2763" s="7"/>
      <c r="M2763" s="7"/>
      <c r="N2763" s="7"/>
      <c r="O2763" s="7"/>
      <c r="P2763" s="7"/>
      <c r="Q2763" s="7"/>
      <c r="R2763" s="7"/>
      <c r="S2763" s="7"/>
    </row>
    <row r="2764" spans="1:19" x14ac:dyDescent="0.2">
      <c r="A2764" s="11"/>
      <c r="B2764" s="10"/>
      <c r="C2764" s="7"/>
      <c r="D2764" s="7"/>
      <c r="E2764" s="7"/>
      <c r="F2764" s="7"/>
      <c r="G2764" s="7"/>
      <c r="H2764" s="7"/>
      <c r="I2764" s="9"/>
      <c r="J2764" s="9"/>
      <c r="K2764" s="7"/>
      <c r="L2764" s="7"/>
      <c r="M2764" s="7"/>
      <c r="N2764" s="7"/>
      <c r="O2764" s="7"/>
      <c r="P2764" s="7"/>
      <c r="Q2764" s="7"/>
      <c r="R2764" s="7"/>
      <c r="S2764" s="7"/>
    </row>
    <row r="2765" spans="1:19" x14ac:dyDescent="0.2">
      <c r="A2765" s="11"/>
      <c r="B2765" s="10"/>
      <c r="C2765" s="7"/>
      <c r="D2765" s="7"/>
      <c r="E2765" s="7"/>
      <c r="F2765" s="7"/>
      <c r="G2765" s="7"/>
      <c r="H2765" s="7"/>
      <c r="I2765" s="9"/>
      <c r="J2765" s="9"/>
      <c r="K2765" s="7"/>
      <c r="L2765" s="7"/>
      <c r="M2765" s="7"/>
      <c r="N2765" s="7"/>
      <c r="O2765" s="7"/>
      <c r="P2765" s="7"/>
      <c r="Q2765" s="7"/>
      <c r="R2765" s="7"/>
      <c r="S2765" s="7"/>
    </row>
    <row r="2766" spans="1:19" x14ac:dyDescent="0.2">
      <c r="A2766" s="11"/>
      <c r="B2766" s="10"/>
      <c r="C2766" s="7"/>
      <c r="D2766" s="7"/>
      <c r="E2766" s="7"/>
      <c r="F2766" s="7"/>
      <c r="G2766" s="7"/>
      <c r="H2766" s="7"/>
      <c r="I2766" s="9"/>
      <c r="J2766" s="9"/>
      <c r="K2766" s="7"/>
      <c r="L2766" s="7"/>
      <c r="M2766" s="7"/>
      <c r="N2766" s="7"/>
      <c r="O2766" s="7"/>
      <c r="P2766" s="7"/>
      <c r="Q2766" s="7"/>
      <c r="R2766" s="7"/>
      <c r="S2766" s="7"/>
    </row>
    <row r="2767" spans="1:19" x14ac:dyDescent="0.2">
      <c r="A2767" s="11"/>
      <c r="B2767" s="10"/>
      <c r="C2767" s="7"/>
      <c r="D2767" s="7"/>
      <c r="E2767" s="7"/>
      <c r="F2767" s="7"/>
      <c r="G2767" s="7"/>
      <c r="H2767" s="7"/>
      <c r="I2767" s="9"/>
      <c r="J2767" s="9"/>
      <c r="K2767" s="7"/>
      <c r="L2767" s="7"/>
      <c r="M2767" s="7"/>
      <c r="N2767" s="7"/>
      <c r="O2767" s="7"/>
      <c r="P2767" s="7"/>
      <c r="Q2767" s="7"/>
      <c r="R2767" s="7"/>
      <c r="S2767" s="7"/>
    </row>
    <row r="2768" spans="1:19" x14ac:dyDescent="0.2">
      <c r="A2768" s="11"/>
      <c r="B2768" s="10"/>
      <c r="C2768" s="7"/>
      <c r="D2768" s="7"/>
      <c r="E2768" s="7"/>
      <c r="F2768" s="7"/>
      <c r="G2768" s="7"/>
      <c r="H2768" s="7"/>
      <c r="I2768" s="9"/>
      <c r="J2768" s="9"/>
      <c r="K2768" s="7"/>
      <c r="L2768" s="7"/>
      <c r="M2768" s="7"/>
      <c r="N2768" s="7"/>
      <c r="O2768" s="7"/>
      <c r="P2768" s="7"/>
      <c r="Q2768" s="7"/>
      <c r="R2768" s="7"/>
      <c r="S2768" s="7"/>
    </row>
    <row r="2769" spans="1:19" x14ac:dyDescent="0.2">
      <c r="A2769" s="11"/>
      <c r="B2769" s="10"/>
      <c r="C2769" s="7"/>
      <c r="D2769" s="7"/>
      <c r="E2769" s="7"/>
      <c r="F2769" s="7"/>
      <c r="G2769" s="7"/>
      <c r="H2769" s="7"/>
      <c r="I2769" s="9"/>
      <c r="J2769" s="9"/>
      <c r="K2769" s="7"/>
      <c r="L2769" s="7"/>
      <c r="M2769" s="7"/>
      <c r="N2769" s="7"/>
      <c r="O2769" s="7"/>
      <c r="P2769" s="7"/>
      <c r="Q2769" s="7"/>
      <c r="R2769" s="7"/>
      <c r="S2769" s="7"/>
    </row>
    <row r="2770" spans="1:19" x14ac:dyDescent="0.2">
      <c r="A2770" s="11"/>
      <c r="B2770" s="10"/>
      <c r="C2770" s="7"/>
      <c r="D2770" s="7"/>
      <c r="E2770" s="7"/>
      <c r="F2770" s="7"/>
      <c r="G2770" s="7"/>
      <c r="H2770" s="7"/>
      <c r="I2770" s="9"/>
      <c r="J2770" s="9"/>
      <c r="K2770" s="7"/>
      <c r="L2770" s="7"/>
      <c r="M2770" s="7"/>
      <c r="N2770" s="7"/>
      <c r="O2770" s="7"/>
      <c r="P2770" s="7"/>
      <c r="Q2770" s="7"/>
      <c r="R2770" s="7"/>
      <c r="S2770" s="7"/>
    </row>
    <row r="2771" spans="1:19" x14ac:dyDescent="0.2">
      <c r="A2771" s="11"/>
      <c r="B2771" s="10"/>
      <c r="C2771" s="7"/>
      <c r="D2771" s="7"/>
      <c r="E2771" s="7"/>
      <c r="F2771" s="7"/>
      <c r="G2771" s="7"/>
      <c r="H2771" s="7"/>
      <c r="I2771" s="9"/>
      <c r="J2771" s="9"/>
      <c r="K2771" s="7"/>
      <c r="L2771" s="7"/>
      <c r="M2771" s="7"/>
      <c r="N2771" s="7"/>
      <c r="O2771" s="7"/>
      <c r="P2771" s="7"/>
      <c r="Q2771" s="7"/>
      <c r="R2771" s="7"/>
      <c r="S2771" s="7"/>
    </row>
    <row r="2772" spans="1:19" x14ac:dyDescent="0.2">
      <c r="A2772" s="11"/>
      <c r="B2772" s="10"/>
      <c r="C2772" s="7"/>
      <c r="D2772" s="7"/>
      <c r="E2772" s="7"/>
      <c r="F2772" s="7"/>
      <c r="G2772" s="7"/>
      <c r="H2772" s="7"/>
      <c r="I2772" s="9"/>
      <c r="J2772" s="9"/>
      <c r="K2772" s="7"/>
      <c r="L2772" s="7"/>
      <c r="M2772" s="7"/>
      <c r="N2772" s="7"/>
      <c r="O2772" s="7"/>
      <c r="P2772" s="7"/>
      <c r="Q2772" s="7"/>
      <c r="R2772" s="7"/>
      <c r="S2772" s="7"/>
    </row>
    <row r="2773" spans="1:19" x14ac:dyDescent="0.2">
      <c r="A2773" s="11"/>
      <c r="B2773" s="10"/>
      <c r="C2773" s="7"/>
      <c r="D2773" s="7"/>
      <c r="E2773" s="7"/>
      <c r="F2773" s="7"/>
      <c r="G2773" s="7"/>
      <c r="H2773" s="7"/>
      <c r="I2773" s="9"/>
      <c r="J2773" s="9"/>
      <c r="K2773" s="7"/>
      <c r="L2773" s="7"/>
      <c r="M2773" s="7"/>
      <c r="N2773" s="7"/>
      <c r="O2773" s="7"/>
      <c r="P2773" s="7"/>
      <c r="Q2773" s="7"/>
      <c r="R2773" s="7"/>
      <c r="S2773" s="7"/>
    </row>
    <row r="2774" spans="1:19" x14ac:dyDescent="0.2">
      <c r="A2774" s="11"/>
      <c r="B2774" s="10"/>
      <c r="C2774" s="7"/>
      <c r="D2774" s="7"/>
      <c r="E2774" s="7"/>
      <c r="F2774" s="7"/>
      <c r="G2774" s="7"/>
      <c r="H2774" s="7"/>
      <c r="I2774" s="9"/>
      <c r="J2774" s="9"/>
      <c r="K2774" s="7"/>
      <c r="L2774" s="7"/>
      <c r="M2774" s="7"/>
      <c r="N2774" s="7"/>
      <c r="O2774" s="7"/>
      <c r="P2774" s="7"/>
      <c r="Q2774" s="7"/>
      <c r="R2774" s="7"/>
      <c r="S2774" s="7"/>
    </row>
    <row r="2775" spans="1:19" x14ac:dyDescent="0.2">
      <c r="A2775" s="11"/>
      <c r="B2775" s="10"/>
      <c r="C2775" s="7"/>
      <c r="D2775" s="7"/>
      <c r="E2775" s="7"/>
      <c r="F2775" s="7"/>
      <c r="G2775" s="7"/>
      <c r="H2775" s="7"/>
      <c r="I2775" s="9"/>
      <c r="J2775" s="9"/>
      <c r="K2775" s="7"/>
      <c r="L2775" s="7"/>
      <c r="M2775" s="7"/>
      <c r="N2775" s="7"/>
      <c r="O2775" s="7"/>
      <c r="P2775" s="7"/>
      <c r="Q2775" s="7"/>
      <c r="R2775" s="7"/>
      <c r="S2775" s="7"/>
    </row>
    <row r="2776" spans="1:19" x14ac:dyDescent="0.2">
      <c r="A2776" s="11"/>
      <c r="B2776" s="10"/>
      <c r="C2776" s="7"/>
      <c r="D2776" s="7"/>
      <c r="E2776" s="7"/>
      <c r="F2776" s="7"/>
      <c r="G2776" s="7"/>
      <c r="H2776" s="7"/>
      <c r="I2776" s="9"/>
      <c r="J2776" s="9"/>
      <c r="K2776" s="7"/>
      <c r="L2776" s="7"/>
      <c r="M2776" s="7"/>
      <c r="N2776" s="7"/>
      <c r="O2776" s="7"/>
      <c r="P2776" s="7"/>
      <c r="Q2776" s="7"/>
      <c r="R2776" s="7"/>
      <c r="S2776" s="7"/>
    </row>
    <row r="2777" spans="1:19" x14ac:dyDescent="0.2">
      <c r="A2777" s="11"/>
      <c r="B2777" s="10"/>
      <c r="C2777" s="7"/>
      <c r="D2777" s="7"/>
      <c r="E2777" s="7"/>
      <c r="F2777" s="7"/>
      <c r="G2777" s="7"/>
      <c r="H2777" s="7"/>
      <c r="I2777" s="9"/>
      <c r="J2777" s="9"/>
      <c r="K2777" s="7"/>
      <c r="L2777" s="7"/>
      <c r="M2777" s="7"/>
      <c r="N2777" s="7"/>
      <c r="O2777" s="7"/>
      <c r="P2777" s="7"/>
      <c r="Q2777" s="7"/>
      <c r="R2777" s="7"/>
      <c r="S2777" s="7"/>
    </row>
    <row r="2778" spans="1:19" x14ac:dyDescent="0.2">
      <c r="A2778" s="11"/>
      <c r="B2778" s="10"/>
      <c r="C2778" s="7"/>
      <c r="D2778" s="7"/>
      <c r="E2778" s="7"/>
      <c r="F2778" s="7"/>
      <c r="G2778" s="7"/>
      <c r="H2778" s="7"/>
      <c r="I2778" s="9"/>
      <c r="J2778" s="9"/>
      <c r="K2778" s="7"/>
      <c r="L2778" s="7"/>
      <c r="M2778" s="7"/>
      <c r="N2778" s="7"/>
      <c r="O2778" s="7"/>
      <c r="P2778" s="7"/>
      <c r="Q2778" s="7"/>
      <c r="R2778" s="7"/>
      <c r="S2778" s="7"/>
    </row>
    <row r="2779" spans="1:19" x14ac:dyDescent="0.2">
      <c r="A2779" s="11"/>
      <c r="B2779" s="10"/>
      <c r="C2779" s="7"/>
      <c r="D2779" s="7"/>
      <c r="E2779" s="7"/>
      <c r="F2779" s="7"/>
      <c r="G2779" s="7"/>
      <c r="H2779" s="7"/>
      <c r="I2779" s="9"/>
      <c r="J2779" s="9"/>
      <c r="K2779" s="7"/>
      <c r="L2779" s="7"/>
      <c r="M2779" s="7"/>
      <c r="N2779" s="7"/>
      <c r="O2779" s="7"/>
      <c r="P2779" s="7"/>
      <c r="Q2779" s="7"/>
      <c r="R2779" s="7"/>
      <c r="S2779" s="7"/>
    </row>
    <row r="2780" spans="1:19" x14ac:dyDescent="0.2">
      <c r="A2780" s="11"/>
      <c r="B2780" s="10"/>
      <c r="C2780" s="7"/>
      <c r="D2780" s="7"/>
      <c r="E2780" s="7"/>
      <c r="F2780" s="7"/>
      <c r="G2780" s="7"/>
      <c r="H2780" s="7"/>
      <c r="I2780" s="9"/>
      <c r="J2780" s="9"/>
      <c r="K2780" s="7"/>
      <c r="L2780" s="7"/>
      <c r="M2780" s="7"/>
      <c r="N2780" s="7"/>
      <c r="O2780" s="7"/>
      <c r="P2780" s="7"/>
      <c r="Q2780" s="7"/>
      <c r="R2780" s="7"/>
      <c r="S2780" s="7"/>
    </row>
    <row r="2781" spans="1:19" x14ac:dyDescent="0.2">
      <c r="A2781" s="11"/>
      <c r="B2781" s="10"/>
      <c r="C2781" s="7"/>
      <c r="D2781" s="7"/>
      <c r="E2781" s="7"/>
      <c r="F2781" s="7"/>
      <c r="G2781" s="7"/>
      <c r="H2781" s="7"/>
      <c r="I2781" s="9"/>
      <c r="J2781" s="9"/>
      <c r="K2781" s="7"/>
      <c r="L2781" s="7"/>
      <c r="M2781" s="7"/>
      <c r="N2781" s="7"/>
      <c r="O2781" s="7"/>
      <c r="P2781" s="7"/>
      <c r="Q2781" s="7"/>
      <c r="R2781" s="7"/>
      <c r="S2781" s="7"/>
    </row>
    <row r="2782" spans="1:19" x14ac:dyDescent="0.2">
      <c r="A2782" s="11"/>
      <c r="B2782" s="10"/>
      <c r="C2782" s="7"/>
      <c r="D2782" s="7"/>
      <c r="E2782" s="7"/>
      <c r="F2782" s="7"/>
      <c r="G2782" s="7"/>
      <c r="H2782" s="7"/>
      <c r="I2782" s="9"/>
      <c r="J2782" s="9"/>
      <c r="K2782" s="7"/>
      <c r="L2782" s="7"/>
      <c r="M2782" s="7"/>
      <c r="N2782" s="7"/>
      <c r="O2782" s="7"/>
      <c r="P2782" s="7"/>
      <c r="Q2782" s="7"/>
      <c r="R2782" s="7"/>
      <c r="S2782" s="7"/>
    </row>
    <row r="2783" spans="1:19" x14ac:dyDescent="0.2">
      <c r="A2783" s="11"/>
      <c r="B2783" s="10"/>
      <c r="C2783" s="7"/>
      <c r="D2783" s="7"/>
      <c r="E2783" s="7"/>
      <c r="F2783" s="7"/>
      <c r="G2783" s="7"/>
      <c r="H2783" s="7"/>
      <c r="I2783" s="9"/>
      <c r="J2783" s="9"/>
      <c r="K2783" s="7"/>
      <c r="L2783" s="7"/>
      <c r="M2783" s="7"/>
      <c r="N2783" s="7"/>
      <c r="O2783" s="7"/>
      <c r="P2783" s="7"/>
      <c r="Q2783" s="7"/>
      <c r="R2783" s="7"/>
      <c r="S2783" s="7"/>
    </row>
    <row r="2784" spans="1:19" x14ac:dyDescent="0.2">
      <c r="A2784" s="11"/>
      <c r="B2784" s="10"/>
      <c r="C2784" s="7"/>
      <c r="D2784" s="7"/>
      <c r="E2784" s="7"/>
      <c r="F2784" s="7"/>
      <c r="G2784" s="7"/>
      <c r="H2784" s="7"/>
      <c r="I2784" s="9"/>
      <c r="J2784" s="9"/>
      <c r="K2784" s="7"/>
      <c r="L2784" s="7"/>
      <c r="M2784" s="7"/>
      <c r="N2784" s="7"/>
      <c r="O2784" s="7"/>
      <c r="P2784" s="7"/>
      <c r="Q2784" s="7"/>
      <c r="R2784" s="7"/>
      <c r="S2784" s="7"/>
    </row>
    <row r="2785" spans="1:19" x14ac:dyDescent="0.2">
      <c r="A2785" s="11"/>
      <c r="B2785" s="10"/>
      <c r="C2785" s="7"/>
      <c r="D2785" s="7"/>
      <c r="E2785" s="7"/>
      <c r="F2785" s="7"/>
      <c r="G2785" s="7"/>
      <c r="H2785" s="7"/>
      <c r="I2785" s="9"/>
      <c r="J2785" s="9"/>
      <c r="K2785" s="7"/>
      <c r="L2785" s="7"/>
      <c r="M2785" s="7"/>
      <c r="N2785" s="7"/>
      <c r="O2785" s="7"/>
      <c r="P2785" s="7"/>
      <c r="Q2785" s="7"/>
      <c r="R2785" s="7"/>
      <c r="S2785" s="7"/>
    </row>
    <row r="2786" spans="1:19" x14ac:dyDescent="0.2">
      <c r="A2786" s="11"/>
      <c r="B2786" s="10"/>
      <c r="C2786" s="7"/>
      <c r="D2786" s="7"/>
      <c r="E2786" s="7"/>
      <c r="F2786" s="7"/>
      <c r="G2786" s="7"/>
      <c r="H2786" s="7"/>
      <c r="I2786" s="9"/>
      <c r="J2786" s="9"/>
      <c r="K2786" s="7"/>
      <c r="L2786" s="7"/>
      <c r="M2786" s="7"/>
      <c r="N2786" s="7"/>
      <c r="O2786" s="7"/>
      <c r="P2786" s="7"/>
      <c r="Q2786" s="7"/>
      <c r="R2786" s="7"/>
      <c r="S2786" s="7"/>
    </row>
    <row r="2787" spans="1:19" x14ac:dyDescent="0.2">
      <c r="A2787" s="11"/>
      <c r="B2787" s="10"/>
      <c r="C2787" s="7"/>
      <c r="D2787" s="7"/>
      <c r="E2787" s="7"/>
      <c r="F2787" s="7"/>
      <c r="G2787" s="7"/>
      <c r="H2787" s="7"/>
      <c r="I2787" s="9"/>
      <c r="J2787" s="9"/>
      <c r="K2787" s="7"/>
      <c r="L2787" s="7"/>
      <c r="M2787" s="7"/>
      <c r="N2787" s="7"/>
      <c r="O2787" s="7"/>
      <c r="P2787" s="7"/>
      <c r="Q2787" s="7"/>
      <c r="R2787" s="7"/>
      <c r="S2787" s="7"/>
    </row>
    <row r="2788" spans="1:19" x14ac:dyDescent="0.2">
      <c r="A2788" s="11"/>
      <c r="B2788" s="10"/>
      <c r="C2788" s="7"/>
      <c r="D2788" s="7"/>
      <c r="E2788" s="7"/>
      <c r="F2788" s="7"/>
      <c r="G2788" s="7"/>
      <c r="H2788" s="7"/>
      <c r="I2788" s="9"/>
      <c r="J2788" s="9"/>
      <c r="K2788" s="7"/>
      <c r="L2788" s="7"/>
      <c r="M2788" s="7"/>
      <c r="N2788" s="7"/>
      <c r="O2788" s="7"/>
      <c r="P2788" s="7"/>
      <c r="Q2788" s="7"/>
      <c r="R2788" s="7"/>
      <c r="S2788" s="7"/>
    </row>
    <row r="2789" spans="1:19" x14ac:dyDescent="0.2">
      <c r="A2789" s="11"/>
      <c r="B2789" s="10"/>
      <c r="C2789" s="7"/>
      <c r="D2789" s="7"/>
      <c r="E2789" s="7"/>
      <c r="F2789" s="7"/>
      <c r="G2789" s="7"/>
      <c r="H2789" s="7"/>
      <c r="I2789" s="9"/>
      <c r="J2789" s="9"/>
      <c r="K2789" s="7"/>
      <c r="L2789" s="7"/>
      <c r="M2789" s="7"/>
      <c r="N2789" s="7"/>
      <c r="O2789" s="7"/>
      <c r="P2789" s="7"/>
      <c r="Q2789" s="7"/>
      <c r="R2789" s="7"/>
      <c r="S2789" s="7"/>
    </row>
    <row r="2790" spans="1:19" x14ac:dyDescent="0.2">
      <c r="A2790" s="11"/>
      <c r="B2790" s="10"/>
      <c r="C2790" s="7"/>
      <c r="D2790" s="7"/>
      <c r="E2790" s="7"/>
      <c r="F2790" s="7"/>
      <c r="G2790" s="7"/>
      <c r="H2790" s="7"/>
      <c r="I2790" s="9"/>
      <c r="J2790" s="9"/>
      <c r="K2790" s="7"/>
      <c r="L2790" s="7"/>
      <c r="M2790" s="7"/>
      <c r="N2790" s="7"/>
      <c r="O2790" s="7"/>
      <c r="P2790" s="7"/>
      <c r="Q2790" s="7"/>
      <c r="R2790" s="7"/>
      <c r="S2790" s="7"/>
    </row>
    <row r="2791" spans="1:19" x14ac:dyDescent="0.2">
      <c r="A2791" s="11"/>
      <c r="B2791" s="10"/>
      <c r="C2791" s="7"/>
      <c r="D2791" s="7"/>
      <c r="E2791" s="7"/>
      <c r="F2791" s="7"/>
      <c r="G2791" s="7"/>
      <c r="H2791" s="7"/>
      <c r="I2791" s="9"/>
      <c r="J2791" s="9"/>
      <c r="K2791" s="7"/>
      <c r="L2791" s="7"/>
      <c r="M2791" s="7"/>
      <c r="N2791" s="7"/>
      <c r="O2791" s="7"/>
      <c r="P2791" s="7"/>
      <c r="Q2791" s="7"/>
      <c r="R2791" s="7"/>
      <c r="S2791" s="7"/>
    </row>
    <row r="2792" spans="1:19" x14ac:dyDescent="0.2">
      <c r="A2792" s="11"/>
      <c r="B2792" s="10"/>
      <c r="C2792" s="7"/>
      <c r="D2792" s="7"/>
      <c r="E2792" s="7"/>
      <c r="F2792" s="7"/>
      <c r="G2792" s="7"/>
      <c r="H2792" s="7"/>
      <c r="I2792" s="9"/>
      <c r="J2792" s="9"/>
      <c r="K2792" s="7"/>
      <c r="L2792" s="7"/>
      <c r="M2792" s="7"/>
      <c r="N2792" s="7"/>
      <c r="O2792" s="7"/>
      <c r="P2792" s="7"/>
      <c r="Q2792" s="7"/>
      <c r="R2792" s="7"/>
      <c r="S2792" s="7"/>
    </row>
    <row r="2793" spans="1:19" x14ac:dyDescent="0.2">
      <c r="A2793" s="11"/>
      <c r="B2793" s="10"/>
      <c r="C2793" s="7"/>
      <c r="D2793" s="7"/>
      <c r="E2793" s="7"/>
      <c r="F2793" s="7"/>
      <c r="G2793" s="7"/>
      <c r="H2793" s="7"/>
      <c r="I2793" s="9"/>
      <c r="J2793" s="9"/>
      <c r="K2793" s="7"/>
      <c r="L2793" s="7"/>
      <c r="M2793" s="7"/>
      <c r="N2793" s="7"/>
      <c r="O2793" s="7"/>
      <c r="P2793" s="7"/>
      <c r="Q2793" s="7"/>
      <c r="R2793" s="7"/>
      <c r="S2793" s="7"/>
    </row>
    <row r="2794" spans="1:19" x14ac:dyDescent="0.2">
      <c r="A2794" s="11"/>
      <c r="B2794" s="10"/>
      <c r="C2794" s="7"/>
      <c r="D2794" s="7"/>
      <c r="E2794" s="7"/>
      <c r="F2794" s="7"/>
      <c r="G2794" s="7"/>
      <c r="H2794" s="7"/>
      <c r="I2794" s="9"/>
      <c r="J2794" s="9"/>
      <c r="K2794" s="7"/>
      <c r="L2794" s="7"/>
      <c r="M2794" s="7"/>
      <c r="N2794" s="7"/>
      <c r="O2794" s="7"/>
      <c r="P2794" s="7"/>
      <c r="Q2794" s="7"/>
      <c r="R2794" s="7"/>
      <c r="S2794" s="7"/>
    </row>
    <row r="2795" spans="1:19" x14ac:dyDescent="0.2">
      <c r="A2795" s="11"/>
      <c r="B2795" s="10"/>
      <c r="C2795" s="7"/>
      <c r="D2795" s="7"/>
      <c r="E2795" s="7"/>
      <c r="F2795" s="7"/>
      <c r="G2795" s="7"/>
      <c r="H2795" s="7"/>
      <c r="I2795" s="9"/>
      <c r="J2795" s="9"/>
      <c r="K2795" s="7"/>
      <c r="L2795" s="7"/>
      <c r="M2795" s="7"/>
      <c r="N2795" s="7"/>
      <c r="O2795" s="7"/>
      <c r="P2795" s="7"/>
      <c r="Q2795" s="7"/>
      <c r="R2795" s="7"/>
      <c r="S2795" s="7"/>
    </row>
    <row r="2796" spans="1:19" x14ac:dyDescent="0.2">
      <c r="A2796" s="11"/>
      <c r="B2796" s="10"/>
      <c r="C2796" s="7"/>
      <c r="D2796" s="7"/>
      <c r="E2796" s="7"/>
      <c r="F2796" s="7"/>
      <c r="G2796" s="7"/>
      <c r="H2796" s="7"/>
      <c r="I2796" s="9"/>
      <c r="J2796" s="9"/>
      <c r="K2796" s="7"/>
      <c r="L2796" s="7"/>
      <c r="M2796" s="7"/>
      <c r="N2796" s="7"/>
      <c r="O2796" s="7"/>
      <c r="P2796" s="7"/>
      <c r="Q2796" s="7"/>
      <c r="R2796" s="7"/>
      <c r="S2796" s="7"/>
    </row>
    <row r="2797" spans="1:19" x14ac:dyDescent="0.2">
      <c r="A2797" s="11"/>
      <c r="B2797" s="10"/>
      <c r="C2797" s="7"/>
      <c r="D2797" s="7"/>
      <c r="E2797" s="7"/>
      <c r="F2797" s="7"/>
      <c r="G2797" s="7"/>
      <c r="H2797" s="7"/>
      <c r="I2797" s="9"/>
      <c r="J2797" s="9"/>
      <c r="K2797" s="7"/>
      <c r="L2797" s="7"/>
      <c r="M2797" s="7"/>
      <c r="N2797" s="7"/>
      <c r="O2797" s="7"/>
      <c r="P2797" s="7"/>
      <c r="Q2797" s="7"/>
      <c r="R2797" s="7"/>
      <c r="S2797" s="7"/>
    </row>
    <row r="2798" spans="1:19" x14ac:dyDescent="0.2">
      <c r="A2798" s="11"/>
      <c r="B2798" s="10"/>
      <c r="C2798" s="7"/>
      <c r="D2798" s="7"/>
      <c r="E2798" s="7"/>
      <c r="F2798" s="7"/>
      <c r="G2798" s="7"/>
      <c r="H2798" s="7"/>
      <c r="I2798" s="9"/>
      <c r="J2798" s="9"/>
      <c r="K2798" s="7"/>
      <c r="L2798" s="7"/>
      <c r="M2798" s="7"/>
      <c r="N2798" s="7"/>
      <c r="O2798" s="7"/>
      <c r="P2798" s="7"/>
      <c r="Q2798" s="7"/>
      <c r="R2798" s="7"/>
      <c r="S2798" s="7"/>
    </row>
    <row r="2799" spans="1:19" x14ac:dyDescent="0.2">
      <c r="A2799" s="11"/>
      <c r="B2799" s="10"/>
      <c r="C2799" s="7"/>
      <c r="D2799" s="7"/>
      <c r="E2799" s="7"/>
      <c r="F2799" s="7"/>
      <c r="G2799" s="7"/>
      <c r="H2799" s="7"/>
      <c r="I2799" s="9"/>
      <c r="J2799" s="9"/>
      <c r="K2799" s="7"/>
      <c r="L2799" s="7"/>
      <c r="M2799" s="7"/>
      <c r="N2799" s="7"/>
      <c r="O2799" s="7"/>
      <c r="P2799" s="7"/>
      <c r="Q2799" s="7"/>
      <c r="R2799" s="7"/>
      <c r="S2799" s="7"/>
    </row>
    <row r="2800" spans="1:19" x14ac:dyDescent="0.2">
      <c r="A2800" s="11"/>
      <c r="B2800" s="10"/>
      <c r="C2800" s="7"/>
      <c r="D2800" s="7"/>
      <c r="E2800" s="7"/>
      <c r="F2800" s="7"/>
      <c r="G2800" s="7"/>
      <c r="H2800" s="7"/>
      <c r="I2800" s="9"/>
      <c r="J2800" s="9"/>
      <c r="K2800" s="7"/>
      <c r="L2800" s="7"/>
      <c r="M2800" s="7"/>
      <c r="N2800" s="7"/>
      <c r="O2800" s="7"/>
      <c r="P2800" s="7"/>
      <c r="Q2800" s="7"/>
      <c r="R2800" s="7"/>
      <c r="S2800" s="7"/>
    </row>
    <row r="2801" spans="1:19" x14ac:dyDescent="0.2">
      <c r="A2801" s="11"/>
      <c r="B2801" s="10"/>
      <c r="C2801" s="7"/>
      <c r="D2801" s="7"/>
      <c r="E2801" s="7"/>
      <c r="F2801" s="7"/>
      <c r="G2801" s="7"/>
      <c r="H2801" s="7"/>
      <c r="I2801" s="9"/>
      <c r="J2801" s="9"/>
      <c r="K2801" s="7"/>
      <c r="L2801" s="7"/>
      <c r="M2801" s="7"/>
      <c r="N2801" s="7"/>
      <c r="O2801" s="7"/>
      <c r="P2801" s="7"/>
      <c r="Q2801" s="7"/>
      <c r="R2801" s="7"/>
      <c r="S2801" s="7"/>
    </row>
    <row r="2802" spans="1:19" x14ac:dyDescent="0.2">
      <c r="A2802" s="11"/>
      <c r="B2802" s="10"/>
      <c r="C2802" s="7"/>
      <c r="D2802" s="7"/>
      <c r="E2802" s="7"/>
      <c r="F2802" s="7"/>
      <c r="G2802" s="7"/>
      <c r="H2802" s="7"/>
      <c r="I2802" s="9"/>
      <c r="J2802" s="9"/>
      <c r="K2802" s="7"/>
      <c r="L2802" s="7"/>
      <c r="M2802" s="7"/>
      <c r="N2802" s="7"/>
      <c r="O2802" s="7"/>
      <c r="P2802" s="7"/>
      <c r="Q2802" s="7"/>
      <c r="R2802" s="7"/>
      <c r="S2802" s="7"/>
    </row>
    <row r="2803" spans="1:19" x14ac:dyDescent="0.2">
      <c r="A2803" s="11"/>
      <c r="B2803" s="10"/>
      <c r="C2803" s="7"/>
      <c r="D2803" s="7"/>
      <c r="E2803" s="7"/>
      <c r="F2803" s="7"/>
      <c r="G2803" s="7"/>
      <c r="H2803" s="7"/>
      <c r="I2803" s="9"/>
      <c r="J2803" s="9"/>
      <c r="K2803" s="7"/>
      <c r="L2803" s="7"/>
      <c r="M2803" s="7"/>
      <c r="N2803" s="7"/>
      <c r="O2803" s="7"/>
      <c r="P2803" s="7"/>
      <c r="Q2803" s="7"/>
      <c r="R2803" s="7"/>
      <c r="S2803" s="7"/>
    </row>
    <row r="2804" spans="1:19" x14ac:dyDescent="0.2">
      <c r="A2804" s="11"/>
      <c r="B2804" s="10"/>
      <c r="C2804" s="7"/>
      <c r="D2804" s="7"/>
      <c r="E2804" s="7"/>
      <c r="F2804" s="7"/>
      <c r="G2804" s="7"/>
      <c r="H2804" s="7"/>
      <c r="I2804" s="9"/>
      <c r="J2804" s="9"/>
      <c r="K2804" s="7"/>
      <c r="L2804" s="7"/>
      <c r="M2804" s="7"/>
      <c r="N2804" s="7"/>
      <c r="O2804" s="7"/>
      <c r="P2804" s="7"/>
      <c r="Q2804" s="7"/>
      <c r="R2804" s="7"/>
      <c r="S2804" s="7"/>
    </row>
    <row r="2805" spans="1:19" x14ac:dyDescent="0.2">
      <c r="A2805" s="11"/>
      <c r="B2805" s="10"/>
      <c r="C2805" s="7"/>
      <c r="D2805" s="7"/>
      <c r="E2805" s="7"/>
      <c r="F2805" s="7"/>
      <c r="G2805" s="7"/>
      <c r="H2805" s="7"/>
      <c r="I2805" s="9"/>
      <c r="J2805" s="9"/>
      <c r="K2805" s="7"/>
      <c r="L2805" s="7"/>
      <c r="M2805" s="7"/>
      <c r="N2805" s="7"/>
      <c r="O2805" s="7"/>
      <c r="P2805" s="7"/>
      <c r="Q2805" s="7"/>
      <c r="R2805" s="7"/>
      <c r="S2805" s="7"/>
    </row>
    <row r="2806" spans="1:19" x14ac:dyDescent="0.2">
      <c r="A2806" s="11"/>
      <c r="B2806" s="10"/>
      <c r="C2806" s="7"/>
      <c r="D2806" s="7"/>
      <c r="E2806" s="7"/>
      <c r="F2806" s="7"/>
      <c r="G2806" s="7"/>
      <c r="H2806" s="7"/>
      <c r="I2806" s="9"/>
      <c r="J2806" s="9"/>
      <c r="K2806" s="7"/>
      <c r="L2806" s="7"/>
      <c r="M2806" s="7"/>
      <c r="N2806" s="7"/>
      <c r="O2806" s="7"/>
      <c r="P2806" s="7"/>
      <c r="Q2806" s="7"/>
      <c r="R2806" s="7"/>
      <c r="S2806" s="7"/>
    </row>
    <row r="2807" spans="1:19" x14ac:dyDescent="0.2">
      <c r="A2807" s="11"/>
      <c r="B2807" s="10"/>
      <c r="C2807" s="7"/>
      <c r="D2807" s="7"/>
      <c r="E2807" s="7"/>
      <c r="F2807" s="7"/>
      <c r="G2807" s="7"/>
      <c r="H2807" s="7"/>
      <c r="I2807" s="9"/>
      <c r="J2807" s="9"/>
      <c r="K2807" s="7"/>
      <c r="L2807" s="7"/>
      <c r="M2807" s="7"/>
      <c r="N2807" s="7"/>
      <c r="O2807" s="7"/>
      <c r="P2807" s="7"/>
      <c r="Q2807" s="7"/>
      <c r="R2807" s="7"/>
      <c r="S2807" s="7"/>
    </row>
    <row r="2808" spans="1:19" x14ac:dyDescent="0.2">
      <c r="A2808" s="11"/>
      <c r="B2808" s="10"/>
      <c r="C2808" s="7"/>
      <c r="D2808" s="7"/>
      <c r="E2808" s="7"/>
      <c r="F2808" s="7"/>
      <c r="G2808" s="7"/>
      <c r="H2808" s="7"/>
      <c r="I2808" s="9"/>
      <c r="J2808" s="9"/>
      <c r="K2808" s="7"/>
      <c r="L2808" s="7"/>
      <c r="M2808" s="7"/>
      <c r="N2808" s="7"/>
      <c r="O2808" s="7"/>
      <c r="P2808" s="7"/>
      <c r="Q2808" s="7"/>
      <c r="R2808" s="7"/>
      <c r="S2808" s="7"/>
    </row>
    <row r="2809" spans="1:19" x14ac:dyDescent="0.2">
      <c r="A2809" s="11"/>
      <c r="B2809" s="10"/>
      <c r="C2809" s="7"/>
      <c r="D2809" s="7"/>
      <c r="E2809" s="7"/>
      <c r="F2809" s="7"/>
      <c r="G2809" s="7"/>
      <c r="H2809" s="7"/>
      <c r="I2809" s="9"/>
      <c r="J2809" s="9"/>
      <c r="K2809" s="7"/>
      <c r="L2809" s="7"/>
      <c r="M2809" s="7"/>
      <c r="N2809" s="7"/>
      <c r="O2809" s="7"/>
      <c r="P2809" s="7"/>
      <c r="Q2809" s="7"/>
      <c r="R2809" s="7"/>
      <c r="S2809" s="7"/>
    </row>
    <row r="2810" spans="1:19" x14ac:dyDescent="0.2">
      <c r="A2810" s="11"/>
      <c r="B2810" s="10"/>
      <c r="C2810" s="7"/>
      <c r="D2810" s="7"/>
      <c r="E2810" s="7"/>
      <c r="F2810" s="7"/>
      <c r="G2810" s="7"/>
      <c r="H2810" s="7"/>
      <c r="I2810" s="9"/>
      <c r="J2810" s="9"/>
      <c r="K2810" s="7"/>
      <c r="L2810" s="7"/>
      <c r="M2810" s="7"/>
      <c r="N2810" s="7"/>
      <c r="O2810" s="7"/>
      <c r="P2810" s="7"/>
      <c r="Q2810" s="7"/>
      <c r="R2810" s="7"/>
      <c r="S2810" s="7"/>
    </row>
    <row r="2811" spans="1:19" x14ac:dyDescent="0.2">
      <c r="A2811" s="11"/>
      <c r="B2811" s="10"/>
      <c r="C2811" s="7"/>
      <c r="D2811" s="7"/>
      <c r="E2811" s="7"/>
      <c r="F2811" s="7"/>
      <c r="G2811" s="7"/>
      <c r="H2811" s="7"/>
      <c r="I2811" s="9"/>
      <c r="J2811" s="9"/>
      <c r="K2811" s="7"/>
      <c r="L2811" s="7"/>
      <c r="M2811" s="7"/>
      <c r="N2811" s="7"/>
      <c r="O2811" s="7"/>
      <c r="P2811" s="7"/>
      <c r="Q2811" s="7"/>
      <c r="R2811" s="7"/>
      <c r="S2811" s="7"/>
    </row>
    <row r="2812" spans="1:19" x14ac:dyDescent="0.2">
      <c r="A2812" s="11"/>
      <c r="B2812" s="10"/>
      <c r="C2812" s="7"/>
      <c r="D2812" s="7"/>
      <c r="E2812" s="7"/>
      <c r="F2812" s="7"/>
      <c r="G2812" s="7"/>
      <c r="H2812" s="7"/>
      <c r="I2812" s="9"/>
      <c r="J2812" s="9"/>
      <c r="K2812" s="7"/>
      <c r="L2812" s="7"/>
      <c r="M2812" s="7"/>
      <c r="N2812" s="7"/>
      <c r="O2812" s="7"/>
      <c r="P2812" s="7"/>
      <c r="Q2812" s="7"/>
      <c r="R2812" s="7"/>
      <c r="S2812" s="7"/>
    </row>
    <row r="2813" spans="1:19" x14ac:dyDescent="0.2">
      <c r="A2813" s="11"/>
      <c r="B2813" s="10"/>
      <c r="C2813" s="7"/>
      <c r="D2813" s="7"/>
      <c r="E2813" s="7"/>
      <c r="F2813" s="7"/>
      <c r="G2813" s="7"/>
      <c r="H2813" s="7"/>
      <c r="I2813" s="9"/>
      <c r="J2813" s="9"/>
      <c r="K2813" s="7"/>
      <c r="L2813" s="7"/>
      <c r="M2813" s="7"/>
      <c r="N2813" s="7"/>
      <c r="O2813" s="7"/>
      <c r="P2813" s="7"/>
      <c r="Q2813" s="7"/>
      <c r="R2813" s="7"/>
      <c r="S2813" s="7"/>
    </row>
    <row r="2814" spans="1:19" x14ac:dyDescent="0.2">
      <c r="A2814" s="11"/>
      <c r="B2814" s="10"/>
      <c r="C2814" s="7"/>
      <c r="D2814" s="7"/>
      <c r="E2814" s="7"/>
      <c r="F2814" s="7"/>
      <c r="G2814" s="7"/>
      <c r="H2814" s="7"/>
      <c r="I2814" s="9"/>
      <c r="J2814" s="9"/>
      <c r="K2814" s="7"/>
      <c r="L2814" s="7"/>
      <c r="M2814" s="7"/>
      <c r="N2814" s="7"/>
      <c r="O2814" s="7"/>
      <c r="P2814" s="7"/>
      <c r="Q2814" s="7"/>
      <c r="R2814" s="7"/>
      <c r="S2814" s="7"/>
    </row>
    <row r="2815" spans="1:19" x14ac:dyDescent="0.2">
      <c r="A2815" s="11"/>
      <c r="B2815" s="10"/>
      <c r="C2815" s="7"/>
      <c r="D2815" s="7"/>
      <c r="E2815" s="7"/>
      <c r="F2815" s="7"/>
      <c r="G2815" s="7"/>
      <c r="H2815" s="7"/>
      <c r="I2815" s="9"/>
      <c r="J2815" s="9"/>
      <c r="K2815" s="7"/>
      <c r="L2815" s="7"/>
      <c r="M2815" s="7"/>
      <c r="N2815" s="7"/>
      <c r="O2815" s="7"/>
      <c r="P2815" s="7"/>
      <c r="Q2815" s="7"/>
      <c r="R2815" s="7"/>
      <c r="S2815" s="7"/>
    </row>
    <row r="2816" spans="1:19" x14ac:dyDescent="0.2">
      <c r="A2816" s="11"/>
      <c r="B2816" s="10"/>
      <c r="C2816" s="7"/>
      <c r="D2816" s="7"/>
      <c r="E2816" s="7"/>
      <c r="F2816" s="7"/>
      <c r="G2816" s="7"/>
      <c r="H2816" s="7"/>
      <c r="I2816" s="9"/>
      <c r="J2816" s="9"/>
      <c r="K2816" s="7"/>
      <c r="L2816" s="7"/>
      <c r="M2816" s="7"/>
      <c r="N2816" s="7"/>
      <c r="O2816" s="7"/>
      <c r="P2816" s="7"/>
      <c r="Q2816" s="7"/>
      <c r="R2816" s="7"/>
      <c r="S2816" s="7"/>
    </row>
    <row r="2817" spans="1:19" x14ac:dyDescent="0.2">
      <c r="A2817" s="11"/>
      <c r="B2817" s="10"/>
      <c r="C2817" s="7"/>
      <c r="D2817" s="7"/>
      <c r="E2817" s="7"/>
      <c r="F2817" s="7"/>
      <c r="G2817" s="7"/>
      <c r="H2817" s="7"/>
      <c r="I2817" s="9"/>
      <c r="J2817" s="9"/>
      <c r="K2817" s="7"/>
      <c r="L2817" s="7"/>
      <c r="M2817" s="7"/>
      <c r="N2817" s="7"/>
      <c r="O2817" s="7"/>
      <c r="P2817" s="7"/>
      <c r="Q2817" s="7"/>
      <c r="R2817" s="7"/>
      <c r="S2817" s="7"/>
    </row>
    <row r="2818" spans="1:19" x14ac:dyDescent="0.2">
      <c r="A2818" s="11"/>
      <c r="B2818" s="10"/>
      <c r="C2818" s="7"/>
      <c r="D2818" s="7"/>
      <c r="E2818" s="7"/>
      <c r="F2818" s="7"/>
      <c r="G2818" s="7"/>
      <c r="H2818" s="7"/>
      <c r="I2818" s="9"/>
      <c r="J2818" s="9"/>
      <c r="K2818" s="7"/>
      <c r="L2818" s="7"/>
      <c r="M2818" s="7"/>
      <c r="N2818" s="7"/>
      <c r="O2818" s="7"/>
      <c r="P2818" s="7"/>
      <c r="Q2818" s="7"/>
      <c r="R2818" s="7"/>
      <c r="S2818" s="7"/>
    </row>
    <row r="2819" spans="1:19" x14ac:dyDescent="0.2">
      <c r="A2819" s="11"/>
      <c r="B2819" s="10"/>
      <c r="C2819" s="7"/>
      <c r="D2819" s="7"/>
      <c r="E2819" s="7"/>
      <c r="F2819" s="7"/>
      <c r="G2819" s="7"/>
      <c r="H2819" s="7"/>
      <c r="I2819" s="9"/>
      <c r="J2819" s="9"/>
      <c r="K2819" s="7"/>
      <c r="L2819" s="7"/>
      <c r="M2819" s="7"/>
      <c r="N2819" s="7"/>
      <c r="O2819" s="7"/>
      <c r="P2819" s="7"/>
      <c r="Q2819" s="7"/>
      <c r="R2819" s="7"/>
      <c r="S2819" s="7"/>
    </row>
    <row r="2820" spans="1:19" x14ac:dyDescent="0.2">
      <c r="A2820" s="11"/>
      <c r="B2820" s="10"/>
      <c r="C2820" s="7"/>
      <c r="D2820" s="7"/>
      <c r="E2820" s="7"/>
      <c r="F2820" s="7"/>
      <c r="G2820" s="7"/>
      <c r="H2820" s="7"/>
      <c r="I2820" s="9"/>
      <c r="J2820" s="9"/>
      <c r="K2820" s="7"/>
      <c r="L2820" s="7"/>
      <c r="M2820" s="7"/>
      <c r="N2820" s="7"/>
      <c r="O2820" s="7"/>
      <c r="P2820" s="7"/>
      <c r="Q2820" s="7"/>
      <c r="R2820" s="7"/>
      <c r="S2820" s="7"/>
    </row>
    <row r="2821" spans="1:19" x14ac:dyDescent="0.2">
      <c r="A2821" s="11"/>
      <c r="B2821" s="10"/>
      <c r="C2821" s="7"/>
      <c r="D2821" s="7"/>
      <c r="E2821" s="7"/>
      <c r="F2821" s="7"/>
      <c r="G2821" s="7"/>
      <c r="H2821" s="7"/>
      <c r="I2821" s="9"/>
      <c r="J2821" s="9"/>
      <c r="K2821" s="7"/>
      <c r="L2821" s="7"/>
      <c r="M2821" s="7"/>
      <c r="N2821" s="7"/>
      <c r="O2821" s="7"/>
      <c r="P2821" s="7"/>
      <c r="Q2821" s="7"/>
      <c r="R2821" s="7"/>
      <c r="S2821" s="7"/>
    </row>
    <row r="2822" spans="1:19" x14ac:dyDescent="0.2">
      <c r="A2822" s="11"/>
      <c r="B2822" s="10"/>
      <c r="C2822" s="7"/>
      <c r="D2822" s="7"/>
      <c r="E2822" s="7"/>
      <c r="F2822" s="7"/>
      <c r="G2822" s="7"/>
      <c r="H2822" s="7"/>
      <c r="I2822" s="9"/>
      <c r="J2822" s="9"/>
      <c r="K2822" s="7"/>
      <c r="L2822" s="7"/>
      <c r="M2822" s="7"/>
      <c r="N2822" s="7"/>
      <c r="O2822" s="7"/>
      <c r="P2822" s="7"/>
      <c r="Q2822" s="7"/>
      <c r="R2822" s="7"/>
      <c r="S2822" s="7"/>
    </row>
    <row r="2823" spans="1:19" x14ac:dyDescent="0.2">
      <c r="A2823" s="11"/>
      <c r="B2823" s="10"/>
      <c r="C2823" s="7"/>
      <c r="D2823" s="7"/>
      <c r="E2823" s="7"/>
      <c r="F2823" s="7"/>
      <c r="G2823" s="7"/>
      <c r="H2823" s="7"/>
      <c r="I2823" s="9"/>
      <c r="J2823" s="9"/>
      <c r="K2823" s="7"/>
      <c r="L2823" s="7"/>
      <c r="M2823" s="7"/>
      <c r="N2823" s="7"/>
      <c r="O2823" s="7"/>
      <c r="P2823" s="7"/>
      <c r="Q2823" s="7"/>
      <c r="R2823" s="7"/>
      <c r="S2823" s="7"/>
    </row>
    <row r="2824" spans="1:19" x14ac:dyDescent="0.2">
      <c r="A2824" s="11"/>
      <c r="B2824" s="10"/>
      <c r="C2824" s="7"/>
      <c r="D2824" s="7"/>
      <c r="E2824" s="7"/>
      <c r="F2824" s="7"/>
      <c r="G2824" s="7"/>
      <c r="H2824" s="7"/>
      <c r="I2824" s="9"/>
      <c r="J2824" s="9"/>
      <c r="K2824" s="7"/>
      <c r="L2824" s="7"/>
      <c r="M2824" s="7"/>
      <c r="N2824" s="7"/>
      <c r="O2824" s="7"/>
      <c r="P2824" s="7"/>
      <c r="Q2824" s="7"/>
      <c r="R2824" s="7"/>
      <c r="S2824" s="7"/>
    </row>
    <row r="2825" spans="1:19" x14ac:dyDescent="0.2">
      <c r="A2825" s="11"/>
      <c r="B2825" s="10"/>
      <c r="C2825" s="7"/>
      <c r="D2825" s="7"/>
      <c r="E2825" s="7"/>
      <c r="F2825" s="7"/>
      <c r="G2825" s="7"/>
      <c r="H2825" s="7"/>
      <c r="I2825" s="9"/>
      <c r="J2825" s="9"/>
      <c r="K2825" s="7"/>
      <c r="L2825" s="7"/>
      <c r="M2825" s="7"/>
      <c r="N2825" s="7"/>
      <c r="O2825" s="7"/>
      <c r="P2825" s="7"/>
      <c r="Q2825" s="7"/>
      <c r="R2825" s="7"/>
      <c r="S2825" s="7"/>
    </row>
    <row r="2826" spans="1:19" x14ac:dyDescent="0.2">
      <c r="A2826" s="11"/>
      <c r="B2826" s="10"/>
      <c r="C2826" s="7"/>
      <c r="D2826" s="7"/>
      <c r="E2826" s="7"/>
      <c r="F2826" s="7"/>
      <c r="G2826" s="7"/>
      <c r="H2826" s="7"/>
      <c r="I2826" s="9"/>
      <c r="J2826" s="9"/>
      <c r="K2826" s="7"/>
      <c r="L2826" s="7"/>
      <c r="M2826" s="7"/>
      <c r="N2826" s="7"/>
      <c r="O2826" s="7"/>
      <c r="P2826" s="7"/>
      <c r="Q2826" s="7"/>
      <c r="R2826" s="7"/>
      <c r="S2826" s="7"/>
    </row>
    <row r="2827" spans="1:19" x14ac:dyDescent="0.2">
      <c r="A2827" s="11"/>
      <c r="B2827" s="10"/>
      <c r="C2827" s="7"/>
      <c r="D2827" s="7"/>
      <c r="E2827" s="7"/>
      <c r="F2827" s="7"/>
      <c r="G2827" s="7"/>
      <c r="H2827" s="7"/>
      <c r="I2827" s="9"/>
      <c r="J2827" s="9"/>
      <c r="K2827" s="7"/>
      <c r="L2827" s="7"/>
      <c r="M2827" s="7"/>
      <c r="N2827" s="7"/>
      <c r="O2827" s="7"/>
      <c r="P2827" s="7"/>
      <c r="Q2827" s="7"/>
      <c r="R2827" s="7"/>
      <c r="S2827" s="7"/>
    </row>
    <row r="2828" spans="1:19" x14ac:dyDescent="0.2">
      <c r="A2828" s="11"/>
      <c r="B2828" s="10"/>
      <c r="C2828" s="7"/>
      <c r="D2828" s="7"/>
      <c r="E2828" s="7"/>
      <c r="F2828" s="7"/>
      <c r="G2828" s="7"/>
      <c r="H2828" s="7"/>
      <c r="I2828" s="9"/>
      <c r="J2828" s="9"/>
      <c r="K2828" s="7"/>
      <c r="L2828" s="7"/>
      <c r="M2828" s="7"/>
      <c r="N2828" s="7"/>
      <c r="O2828" s="7"/>
      <c r="P2828" s="7"/>
      <c r="Q2828" s="7"/>
      <c r="R2828" s="7"/>
      <c r="S2828" s="7"/>
    </row>
    <row r="2829" spans="1:19" x14ac:dyDescent="0.2">
      <c r="A2829" s="11"/>
      <c r="B2829" s="10"/>
      <c r="C2829" s="7"/>
      <c r="D2829" s="7"/>
      <c r="E2829" s="7"/>
      <c r="F2829" s="7"/>
      <c r="G2829" s="7"/>
      <c r="H2829" s="7"/>
      <c r="I2829" s="9"/>
      <c r="J2829" s="9"/>
      <c r="K2829" s="7"/>
      <c r="L2829" s="7"/>
      <c r="M2829" s="7"/>
      <c r="N2829" s="7"/>
      <c r="O2829" s="7"/>
      <c r="P2829" s="7"/>
      <c r="Q2829" s="7"/>
      <c r="R2829" s="7"/>
      <c r="S2829" s="7"/>
    </row>
    <row r="2830" spans="1:19" x14ac:dyDescent="0.2">
      <c r="A2830" s="11"/>
      <c r="B2830" s="10"/>
      <c r="C2830" s="7"/>
      <c r="D2830" s="7"/>
      <c r="E2830" s="7"/>
      <c r="F2830" s="7"/>
      <c r="G2830" s="7"/>
      <c r="H2830" s="7"/>
      <c r="I2830" s="9"/>
      <c r="J2830" s="9"/>
      <c r="K2830" s="7"/>
      <c r="L2830" s="7"/>
      <c r="M2830" s="7"/>
      <c r="N2830" s="7"/>
      <c r="O2830" s="7"/>
      <c r="P2830" s="7"/>
      <c r="Q2830" s="7"/>
      <c r="R2830" s="7"/>
      <c r="S2830" s="7"/>
    </row>
    <row r="2831" spans="1:19" x14ac:dyDescent="0.2">
      <c r="A2831" s="11"/>
      <c r="B2831" s="10"/>
      <c r="C2831" s="7"/>
      <c r="D2831" s="7"/>
      <c r="E2831" s="7"/>
      <c r="F2831" s="7"/>
      <c r="G2831" s="7"/>
      <c r="H2831" s="7"/>
      <c r="I2831" s="9"/>
      <c r="J2831" s="9"/>
      <c r="K2831" s="7"/>
      <c r="L2831" s="7"/>
      <c r="M2831" s="7"/>
      <c r="N2831" s="7"/>
      <c r="O2831" s="7"/>
      <c r="P2831" s="7"/>
      <c r="Q2831" s="7"/>
      <c r="R2831" s="7"/>
      <c r="S2831" s="7"/>
    </row>
    <row r="2832" spans="1:19" x14ac:dyDescent="0.2">
      <c r="A2832" s="11"/>
      <c r="B2832" s="10"/>
      <c r="C2832" s="7"/>
      <c r="D2832" s="7"/>
      <c r="E2832" s="7"/>
      <c r="F2832" s="7"/>
      <c r="G2832" s="7"/>
      <c r="H2832" s="7"/>
      <c r="I2832" s="9"/>
      <c r="J2832" s="9"/>
      <c r="K2832" s="7"/>
      <c r="L2832" s="7"/>
      <c r="M2832" s="7"/>
      <c r="N2832" s="7"/>
      <c r="O2832" s="7"/>
      <c r="P2832" s="7"/>
      <c r="Q2832" s="7"/>
      <c r="R2832" s="7"/>
      <c r="S2832" s="7"/>
    </row>
    <row r="2833" spans="1:19" x14ac:dyDescent="0.2">
      <c r="A2833" s="11"/>
      <c r="B2833" s="10"/>
      <c r="C2833" s="7"/>
      <c r="D2833" s="7"/>
      <c r="E2833" s="7"/>
      <c r="F2833" s="7"/>
      <c r="G2833" s="7"/>
      <c r="H2833" s="7"/>
      <c r="I2833" s="9"/>
      <c r="J2833" s="9"/>
      <c r="K2833" s="7"/>
      <c r="L2833" s="7"/>
      <c r="M2833" s="7"/>
      <c r="N2833" s="7"/>
      <c r="O2833" s="7"/>
      <c r="P2833" s="7"/>
      <c r="Q2833" s="7"/>
      <c r="R2833" s="7"/>
      <c r="S2833" s="7"/>
    </row>
    <row r="2834" spans="1:19" x14ac:dyDescent="0.2">
      <c r="A2834" s="11"/>
      <c r="B2834" s="10"/>
      <c r="C2834" s="7"/>
      <c r="D2834" s="7"/>
      <c r="E2834" s="7"/>
      <c r="F2834" s="7"/>
      <c r="G2834" s="7"/>
      <c r="H2834" s="7"/>
      <c r="I2834" s="9"/>
      <c r="J2834" s="9"/>
      <c r="K2834" s="7"/>
      <c r="L2834" s="7"/>
      <c r="M2834" s="7"/>
      <c r="N2834" s="7"/>
      <c r="O2834" s="7"/>
      <c r="P2834" s="7"/>
      <c r="Q2834" s="7"/>
      <c r="R2834" s="7"/>
      <c r="S2834" s="7"/>
    </row>
    <row r="2835" spans="1:19" x14ac:dyDescent="0.2">
      <c r="A2835" s="11"/>
      <c r="B2835" s="10"/>
      <c r="C2835" s="7"/>
      <c r="D2835" s="7"/>
      <c r="E2835" s="7"/>
      <c r="F2835" s="7"/>
      <c r="G2835" s="7"/>
      <c r="H2835" s="7"/>
      <c r="I2835" s="9"/>
      <c r="J2835" s="9"/>
      <c r="K2835" s="7"/>
      <c r="L2835" s="7"/>
      <c r="M2835" s="7"/>
      <c r="N2835" s="7"/>
      <c r="O2835" s="7"/>
      <c r="P2835" s="7"/>
      <c r="Q2835" s="7"/>
      <c r="R2835" s="7"/>
      <c r="S2835" s="7"/>
    </row>
    <row r="2836" spans="1:19" x14ac:dyDescent="0.2">
      <c r="A2836" s="11"/>
      <c r="B2836" s="10"/>
      <c r="C2836" s="7"/>
      <c r="D2836" s="7"/>
      <c r="E2836" s="7"/>
      <c r="F2836" s="7"/>
      <c r="G2836" s="7"/>
      <c r="H2836" s="7"/>
      <c r="I2836" s="9"/>
      <c r="J2836" s="9"/>
      <c r="K2836" s="7"/>
      <c r="L2836" s="7"/>
      <c r="M2836" s="7"/>
      <c r="N2836" s="7"/>
      <c r="O2836" s="7"/>
      <c r="P2836" s="7"/>
      <c r="Q2836" s="7"/>
      <c r="R2836" s="7"/>
      <c r="S2836" s="7"/>
    </row>
    <row r="2837" spans="1:19" x14ac:dyDescent="0.2">
      <c r="A2837" s="11"/>
      <c r="B2837" s="10"/>
      <c r="C2837" s="7"/>
      <c r="D2837" s="7"/>
      <c r="E2837" s="7"/>
      <c r="F2837" s="7"/>
      <c r="G2837" s="7"/>
      <c r="H2837" s="7"/>
      <c r="I2837" s="9"/>
      <c r="J2837" s="9"/>
      <c r="K2837" s="7"/>
      <c r="L2837" s="7"/>
      <c r="M2837" s="7"/>
      <c r="N2837" s="7"/>
      <c r="O2837" s="7"/>
      <c r="P2837" s="7"/>
      <c r="Q2837" s="7"/>
      <c r="R2837" s="7"/>
      <c r="S2837" s="7"/>
    </row>
    <row r="2838" spans="1:19" x14ac:dyDescent="0.2">
      <c r="A2838" s="11"/>
      <c r="B2838" s="10"/>
      <c r="C2838" s="7"/>
      <c r="D2838" s="7"/>
      <c r="E2838" s="7"/>
      <c r="F2838" s="7"/>
      <c r="G2838" s="7"/>
      <c r="H2838" s="7"/>
      <c r="I2838" s="9"/>
      <c r="J2838" s="9"/>
      <c r="K2838" s="7"/>
      <c r="L2838" s="7"/>
      <c r="M2838" s="7"/>
      <c r="N2838" s="7"/>
      <c r="O2838" s="7"/>
      <c r="P2838" s="7"/>
      <c r="Q2838" s="7"/>
      <c r="R2838" s="7"/>
      <c r="S2838" s="7"/>
    </row>
    <row r="2839" spans="1:19" x14ac:dyDescent="0.2">
      <c r="A2839" s="11"/>
      <c r="B2839" s="10"/>
      <c r="C2839" s="7"/>
      <c r="D2839" s="7"/>
      <c r="E2839" s="7"/>
      <c r="F2839" s="7"/>
      <c r="G2839" s="7"/>
      <c r="H2839" s="7"/>
      <c r="I2839" s="9"/>
      <c r="J2839" s="9"/>
      <c r="K2839" s="7"/>
      <c r="L2839" s="7"/>
      <c r="M2839" s="7"/>
      <c r="N2839" s="7"/>
      <c r="O2839" s="7"/>
      <c r="P2839" s="7"/>
      <c r="Q2839" s="7"/>
      <c r="R2839" s="7"/>
      <c r="S2839" s="7"/>
    </row>
    <row r="2840" spans="1:19" x14ac:dyDescent="0.2">
      <c r="A2840" s="11"/>
      <c r="B2840" s="10"/>
      <c r="C2840" s="7"/>
      <c r="D2840" s="7"/>
      <c r="E2840" s="7"/>
      <c r="F2840" s="7"/>
      <c r="G2840" s="7"/>
      <c r="H2840" s="7"/>
      <c r="I2840" s="9"/>
      <c r="J2840" s="9"/>
      <c r="K2840" s="7"/>
      <c r="L2840" s="7"/>
      <c r="M2840" s="7"/>
      <c r="N2840" s="7"/>
      <c r="O2840" s="7"/>
      <c r="P2840" s="7"/>
      <c r="Q2840" s="7"/>
      <c r="R2840" s="7"/>
      <c r="S2840" s="7"/>
    </row>
    <row r="2841" spans="1:19" x14ac:dyDescent="0.2">
      <c r="A2841" s="11"/>
      <c r="B2841" s="10"/>
      <c r="C2841" s="7"/>
      <c r="D2841" s="7"/>
      <c r="E2841" s="7"/>
      <c r="F2841" s="7"/>
      <c r="G2841" s="7"/>
      <c r="H2841" s="7"/>
      <c r="I2841" s="9"/>
      <c r="J2841" s="9"/>
      <c r="K2841" s="7"/>
      <c r="L2841" s="7"/>
      <c r="M2841" s="7"/>
      <c r="N2841" s="7"/>
      <c r="O2841" s="7"/>
      <c r="P2841" s="7"/>
      <c r="Q2841" s="7"/>
      <c r="R2841" s="7"/>
      <c r="S2841" s="7"/>
    </row>
    <row r="2842" spans="1:19" x14ac:dyDescent="0.2">
      <c r="A2842" s="11"/>
      <c r="B2842" s="10"/>
      <c r="C2842" s="7"/>
      <c r="D2842" s="7"/>
      <c r="E2842" s="7"/>
      <c r="F2842" s="7"/>
      <c r="G2842" s="7"/>
      <c r="H2842" s="7"/>
      <c r="I2842" s="9"/>
      <c r="J2842" s="9"/>
      <c r="K2842" s="7"/>
      <c r="L2842" s="7"/>
      <c r="M2842" s="7"/>
      <c r="N2842" s="7"/>
      <c r="O2842" s="7"/>
      <c r="P2842" s="7"/>
      <c r="Q2842" s="7"/>
      <c r="R2842" s="7"/>
      <c r="S2842" s="7"/>
    </row>
    <row r="2843" spans="1:19" x14ac:dyDescent="0.2">
      <c r="A2843" s="11"/>
      <c r="B2843" s="10"/>
      <c r="C2843" s="7"/>
      <c r="D2843" s="7"/>
      <c r="E2843" s="7"/>
      <c r="F2843" s="7"/>
      <c r="G2843" s="7"/>
      <c r="H2843" s="7"/>
      <c r="I2843" s="9"/>
      <c r="J2843" s="9"/>
      <c r="K2843" s="7"/>
      <c r="L2843" s="7"/>
      <c r="M2843" s="7"/>
      <c r="N2843" s="7"/>
      <c r="O2843" s="7"/>
      <c r="P2843" s="7"/>
      <c r="Q2843" s="7"/>
      <c r="R2843" s="7"/>
      <c r="S2843" s="7"/>
    </row>
    <row r="2844" spans="1:19" x14ac:dyDescent="0.2">
      <c r="A2844" s="11"/>
      <c r="B2844" s="10"/>
      <c r="C2844" s="7"/>
      <c r="D2844" s="7"/>
      <c r="E2844" s="7"/>
      <c r="F2844" s="7"/>
      <c r="G2844" s="7"/>
      <c r="H2844" s="7"/>
      <c r="I2844" s="9"/>
      <c r="J2844" s="9"/>
      <c r="K2844" s="7"/>
      <c r="L2844" s="7"/>
      <c r="M2844" s="7"/>
      <c r="N2844" s="7"/>
      <c r="O2844" s="7"/>
      <c r="P2844" s="7"/>
      <c r="Q2844" s="7"/>
      <c r="R2844" s="7"/>
      <c r="S2844" s="7"/>
    </row>
    <row r="2845" spans="1:19" x14ac:dyDescent="0.2">
      <c r="A2845" s="11"/>
      <c r="B2845" s="10"/>
      <c r="C2845" s="7"/>
      <c r="D2845" s="7"/>
      <c r="E2845" s="7"/>
      <c r="F2845" s="7"/>
      <c r="G2845" s="7"/>
      <c r="H2845" s="7"/>
      <c r="I2845" s="9"/>
      <c r="J2845" s="9"/>
      <c r="K2845" s="7"/>
      <c r="L2845" s="7"/>
      <c r="M2845" s="7"/>
      <c r="N2845" s="7"/>
      <c r="O2845" s="7"/>
      <c r="P2845" s="7"/>
      <c r="Q2845" s="7"/>
      <c r="R2845" s="7"/>
      <c r="S2845" s="7"/>
    </row>
    <row r="2846" spans="1:19" x14ac:dyDescent="0.2">
      <c r="A2846" s="11"/>
      <c r="B2846" s="10"/>
      <c r="C2846" s="7"/>
      <c r="D2846" s="7"/>
      <c r="E2846" s="7"/>
      <c r="F2846" s="7"/>
      <c r="G2846" s="7"/>
      <c r="H2846" s="7"/>
      <c r="I2846" s="9"/>
      <c r="J2846" s="9"/>
      <c r="K2846" s="7"/>
      <c r="L2846" s="7"/>
      <c r="M2846" s="7"/>
      <c r="N2846" s="7"/>
      <c r="O2846" s="7"/>
      <c r="P2846" s="7"/>
      <c r="Q2846" s="7"/>
      <c r="R2846" s="7"/>
      <c r="S2846" s="7"/>
    </row>
    <row r="2847" spans="1:19" x14ac:dyDescent="0.2">
      <c r="A2847" s="11"/>
      <c r="B2847" s="10"/>
      <c r="C2847" s="7"/>
      <c r="D2847" s="7"/>
      <c r="E2847" s="7"/>
      <c r="F2847" s="7"/>
      <c r="G2847" s="7"/>
      <c r="H2847" s="7"/>
      <c r="I2847" s="9"/>
      <c r="J2847" s="9"/>
      <c r="K2847" s="7"/>
      <c r="L2847" s="7"/>
      <c r="M2847" s="7"/>
      <c r="N2847" s="7"/>
      <c r="O2847" s="7"/>
      <c r="P2847" s="7"/>
      <c r="Q2847" s="7"/>
      <c r="R2847" s="7"/>
      <c r="S2847" s="7"/>
    </row>
    <row r="2848" spans="1:19" x14ac:dyDescent="0.2">
      <c r="A2848" s="11"/>
      <c r="B2848" s="10"/>
      <c r="C2848" s="7"/>
      <c r="D2848" s="7"/>
      <c r="E2848" s="7"/>
      <c r="F2848" s="7"/>
      <c r="G2848" s="7"/>
      <c r="H2848" s="7"/>
      <c r="I2848" s="9"/>
      <c r="J2848" s="9"/>
      <c r="K2848" s="7"/>
      <c r="L2848" s="7"/>
      <c r="M2848" s="7"/>
      <c r="N2848" s="7"/>
      <c r="O2848" s="7"/>
      <c r="P2848" s="7"/>
      <c r="Q2848" s="7"/>
      <c r="R2848" s="7"/>
      <c r="S2848" s="7"/>
    </row>
    <row r="2849" spans="1:19" x14ac:dyDescent="0.2">
      <c r="A2849" s="11"/>
      <c r="B2849" s="10"/>
      <c r="C2849" s="7"/>
      <c r="D2849" s="7"/>
      <c r="E2849" s="7"/>
      <c r="F2849" s="7"/>
      <c r="G2849" s="7"/>
      <c r="H2849" s="7"/>
      <c r="I2849" s="9"/>
      <c r="J2849" s="9"/>
      <c r="K2849" s="7"/>
      <c r="L2849" s="7"/>
      <c r="M2849" s="7"/>
      <c r="N2849" s="7"/>
      <c r="O2849" s="7"/>
      <c r="P2849" s="7"/>
      <c r="Q2849" s="7"/>
      <c r="R2849" s="7"/>
      <c r="S2849" s="7"/>
    </row>
    <row r="2850" spans="1:19" x14ac:dyDescent="0.2">
      <c r="A2850" s="11"/>
      <c r="B2850" s="10"/>
      <c r="C2850" s="7"/>
      <c r="D2850" s="7"/>
      <c r="E2850" s="7"/>
      <c r="F2850" s="7"/>
      <c r="G2850" s="7"/>
      <c r="H2850" s="7"/>
      <c r="I2850" s="9"/>
      <c r="J2850" s="9"/>
      <c r="K2850" s="7"/>
      <c r="L2850" s="7"/>
      <c r="M2850" s="7"/>
      <c r="N2850" s="7"/>
      <c r="O2850" s="7"/>
      <c r="P2850" s="7"/>
      <c r="Q2850" s="7"/>
      <c r="R2850" s="7"/>
      <c r="S2850" s="7"/>
    </row>
    <row r="2851" spans="1:19" x14ac:dyDescent="0.2">
      <c r="A2851" s="11"/>
      <c r="B2851" s="10"/>
      <c r="C2851" s="7"/>
      <c r="D2851" s="7"/>
      <c r="E2851" s="7"/>
      <c r="F2851" s="7"/>
      <c r="G2851" s="7"/>
      <c r="H2851" s="7"/>
      <c r="I2851" s="9"/>
      <c r="J2851" s="9"/>
      <c r="K2851" s="7"/>
      <c r="L2851" s="7"/>
      <c r="M2851" s="7"/>
      <c r="N2851" s="7"/>
      <c r="O2851" s="7"/>
      <c r="P2851" s="7"/>
      <c r="Q2851" s="7"/>
      <c r="R2851" s="7"/>
      <c r="S2851" s="7"/>
    </row>
    <row r="2852" spans="1:19" x14ac:dyDescent="0.2">
      <c r="A2852" s="11"/>
      <c r="B2852" s="10"/>
      <c r="C2852" s="7"/>
      <c r="D2852" s="7"/>
      <c r="E2852" s="7"/>
      <c r="F2852" s="7"/>
      <c r="G2852" s="7"/>
      <c r="H2852" s="7"/>
      <c r="I2852" s="9"/>
      <c r="J2852" s="9"/>
      <c r="K2852" s="7"/>
      <c r="L2852" s="7"/>
      <c r="M2852" s="7"/>
      <c r="N2852" s="7"/>
      <c r="O2852" s="7"/>
      <c r="P2852" s="7"/>
      <c r="Q2852" s="7"/>
      <c r="R2852" s="7"/>
      <c r="S2852" s="7"/>
    </row>
    <row r="2853" spans="1:19" x14ac:dyDescent="0.2">
      <c r="A2853" s="11"/>
      <c r="B2853" s="10"/>
      <c r="C2853" s="7"/>
      <c r="D2853" s="7"/>
      <c r="E2853" s="7"/>
      <c r="F2853" s="7"/>
      <c r="G2853" s="7"/>
      <c r="H2853" s="7"/>
      <c r="I2853" s="9"/>
      <c r="J2853" s="9"/>
      <c r="K2853" s="7"/>
      <c r="L2853" s="7"/>
      <c r="M2853" s="7"/>
      <c r="N2853" s="7"/>
      <c r="O2853" s="7"/>
      <c r="P2853" s="7"/>
      <c r="Q2853" s="7"/>
      <c r="R2853" s="7"/>
      <c r="S2853" s="7"/>
    </row>
    <row r="2854" spans="1:19" x14ac:dyDescent="0.2">
      <c r="A2854" s="11"/>
      <c r="B2854" s="10"/>
      <c r="C2854" s="7"/>
      <c r="D2854" s="7"/>
      <c r="E2854" s="7"/>
      <c r="F2854" s="7"/>
      <c r="G2854" s="7"/>
      <c r="H2854" s="7"/>
      <c r="I2854" s="9"/>
      <c r="J2854" s="9"/>
      <c r="K2854" s="7"/>
      <c r="L2854" s="7"/>
      <c r="M2854" s="7"/>
      <c r="N2854" s="7"/>
      <c r="O2854" s="7"/>
      <c r="P2854" s="7"/>
      <c r="Q2854" s="7"/>
      <c r="R2854" s="7"/>
      <c r="S2854" s="7"/>
    </row>
    <row r="2855" spans="1:19" x14ac:dyDescent="0.2">
      <c r="A2855" s="11"/>
      <c r="B2855" s="10"/>
      <c r="C2855" s="7"/>
      <c r="D2855" s="7"/>
      <c r="E2855" s="7"/>
      <c r="F2855" s="7"/>
      <c r="G2855" s="7"/>
      <c r="H2855" s="7"/>
      <c r="I2855" s="9"/>
      <c r="J2855" s="9"/>
      <c r="K2855" s="7"/>
      <c r="L2855" s="7"/>
      <c r="M2855" s="7"/>
      <c r="N2855" s="7"/>
      <c r="O2855" s="7"/>
      <c r="P2855" s="7"/>
      <c r="Q2855" s="7"/>
      <c r="R2855" s="7"/>
      <c r="S2855" s="7"/>
    </row>
    <row r="2856" spans="1:19" x14ac:dyDescent="0.2">
      <c r="A2856" s="11"/>
      <c r="B2856" s="10"/>
      <c r="C2856" s="7"/>
      <c r="D2856" s="7"/>
      <c r="E2856" s="7"/>
      <c r="F2856" s="7"/>
      <c r="G2856" s="7"/>
      <c r="H2856" s="7"/>
      <c r="I2856" s="9"/>
      <c r="J2856" s="9"/>
      <c r="K2856" s="7"/>
      <c r="L2856" s="7"/>
      <c r="M2856" s="7"/>
      <c r="N2856" s="7"/>
      <c r="O2856" s="7"/>
      <c r="P2856" s="7"/>
      <c r="Q2856" s="7"/>
      <c r="R2856" s="7"/>
      <c r="S2856" s="7"/>
    </row>
    <row r="2857" spans="1:19" x14ac:dyDescent="0.2">
      <c r="A2857" s="11"/>
      <c r="B2857" s="10"/>
      <c r="C2857" s="7"/>
      <c r="D2857" s="7"/>
      <c r="E2857" s="7"/>
      <c r="F2857" s="7"/>
      <c r="G2857" s="7"/>
      <c r="H2857" s="7"/>
      <c r="I2857" s="9"/>
      <c r="J2857" s="9"/>
      <c r="K2857" s="7"/>
      <c r="L2857" s="7"/>
      <c r="M2857" s="7"/>
      <c r="N2857" s="7"/>
      <c r="O2857" s="7"/>
      <c r="P2857" s="7"/>
      <c r="Q2857" s="7"/>
      <c r="R2857" s="7"/>
      <c r="S2857" s="7"/>
    </row>
    <row r="2858" spans="1:19" x14ac:dyDescent="0.2">
      <c r="A2858" s="11"/>
      <c r="B2858" s="10"/>
      <c r="C2858" s="7"/>
      <c r="D2858" s="7"/>
      <c r="E2858" s="7"/>
      <c r="F2858" s="7"/>
      <c r="G2858" s="7"/>
      <c r="H2858" s="7"/>
      <c r="I2858" s="9"/>
      <c r="J2858" s="9"/>
      <c r="K2858" s="7"/>
      <c r="L2858" s="7"/>
      <c r="M2858" s="7"/>
      <c r="N2858" s="7"/>
      <c r="O2858" s="7"/>
      <c r="P2858" s="7"/>
      <c r="Q2858" s="7"/>
      <c r="R2858" s="7"/>
      <c r="S2858" s="7"/>
    </row>
    <row r="2859" spans="1:19" x14ac:dyDescent="0.2">
      <c r="A2859" s="11"/>
      <c r="B2859" s="10"/>
      <c r="C2859" s="7"/>
      <c r="D2859" s="7"/>
      <c r="E2859" s="7"/>
      <c r="F2859" s="7"/>
      <c r="G2859" s="7"/>
      <c r="H2859" s="7"/>
      <c r="I2859" s="9"/>
      <c r="J2859" s="9"/>
      <c r="K2859" s="7"/>
      <c r="L2859" s="7"/>
      <c r="M2859" s="7"/>
      <c r="N2859" s="7"/>
      <c r="O2859" s="7"/>
      <c r="P2859" s="7"/>
      <c r="Q2859" s="7"/>
      <c r="R2859" s="7"/>
      <c r="S2859" s="7"/>
    </row>
    <row r="2860" spans="1:19" x14ac:dyDescent="0.2">
      <c r="A2860" s="11"/>
      <c r="B2860" s="10"/>
      <c r="C2860" s="7"/>
      <c r="D2860" s="7"/>
      <c r="E2860" s="7"/>
      <c r="F2860" s="7"/>
      <c r="G2860" s="7"/>
      <c r="H2860" s="7"/>
      <c r="I2860" s="9"/>
      <c r="J2860" s="9"/>
      <c r="K2860" s="7"/>
      <c r="L2860" s="7"/>
      <c r="M2860" s="7"/>
      <c r="N2860" s="7"/>
      <c r="O2860" s="7"/>
      <c r="P2860" s="7"/>
      <c r="Q2860" s="7"/>
      <c r="R2860" s="7"/>
      <c r="S2860" s="7"/>
    </row>
    <row r="2861" spans="1:19" x14ac:dyDescent="0.2">
      <c r="A2861" s="11"/>
      <c r="B2861" s="10"/>
      <c r="C2861" s="7"/>
      <c r="D2861" s="7"/>
      <c r="E2861" s="7"/>
      <c r="F2861" s="7"/>
      <c r="G2861" s="7"/>
      <c r="H2861" s="7"/>
      <c r="I2861" s="9"/>
      <c r="J2861" s="9"/>
      <c r="K2861" s="7"/>
      <c r="L2861" s="7"/>
      <c r="M2861" s="7"/>
      <c r="N2861" s="7"/>
      <c r="O2861" s="7"/>
      <c r="P2861" s="7"/>
      <c r="Q2861" s="7"/>
      <c r="R2861" s="7"/>
      <c r="S2861" s="7"/>
    </row>
    <row r="2862" spans="1:19" x14ac:dyDescent="0.2">
      <c r="A2862" s="11"/>
      <c r="B2862" s="10"/>
      <c r="C2862" s="7"/>
      <c r="D2862" s="7"/>
      <c r="E2862" s="7"/>
      <c r="F2862" s="7"/>
      <c r="G2862" s="7"/>
      <c r="H2862" s="7"/>
      <c r="I2862" s="9"/>
      <c r="J2862" s="9"/>
      <c r="K2862" s="7"/>
      <c r="L2862" s="7"/>
      <c r="M2862" s="7"/>
      <c r="N2862" s="7"/>
      <c r="O2862" s="7"/>
      <c r="P2862" s="7"/>
      <c r="Q2862" s="7"/>
      <c r="R2862" s="7"/>
      <c r="S2862" s="7"/>
    </row>
    <row r="2863" spans="1:19" x14ac:dyDescent="0.2">
      <c r="A2863" s="11"/>
      <c r="B2863" s="10"/>
      <c r="C2863" s="7"/>
      <c r="D2863" s="7"/>
      <c r="E2863" s="7"/>
      <c r="F2863" s="7"/>
      <c r="G2863" s="7"/>
      <c r="H2863" s="7"/>
      <c r="I2863" s="9"/>
      <c r="J2863" s="9"/>
      <c r="K2863" s="7"/>
      <c r="L2863" s="7"/>
      <c r="M2863" s="7"/>
      <c r="N2863" s="7"/>
      <c r="O2863" s="7"/>
      <c r="P2863" s="7"/>
      <c r="Q2863" s="7"/>
      <c r="R2863" s="7"/>
      <c r="S2863" s="7"/>
    </row>
    <row r="2864" spans="1:19" x14ac:dyDescent="0.2">
      <c r="A2864" s="11"/>
      <c r="B2864" s="10"/>
      <c r="C2864" s="7"/>
      <c r="D2864" s="7"/>
      <c r="E2864" s="7"/>
      <c r="F2864" s="7"/>
      <c r="G2864" s="7"/>
      <c r="H2864" s="7"/>
      <c r="I2864" s="9"/>
      <c r="J2864" s="9"/>
      <c r="K2864" s="7"/>
      <c r="L2864" s="7"/>
      <c r="M2864" s="7"/>
      <c r="N2864" s="7"/>
      <c r="O2864" s="7"/>
      <c r="P2864" s="7"/>
      <c r="Q2864" s="7"/>
      <c r="R2864" s="7"/>
      <c r="S2864" s="7"/>
    </row>
    <row r="2865" spans="1:19" x14ac:dyDescent="0.2">
      <c r="A2865" s="11"/>
      <c r="B2865" s="10"/>
      <c r="C2865" s="7"/>
      <c r="D2865" s="7"/>
      <c r="E2865" s="7"/>
      <c r="F2865" s="7"/>
      <c r="G2865" s="7"/>
      <c r="H2865" s="7"/>
      <c r="I2865" s="9"/>
      <c r="J2865" s="9"/>
      <c r="K2865" s="7"/>
      <c r="L2865" s="7"/>
      <c r="M2865" s="7"/>
      <c r="N2865" s="7"/>
      <c r="O2865" s="7"/>
      <c r="P2865" s="7"/>
      <c r="Q2865" s="7"/>
      <c r="R2865" s="7"/>
      <c r="S2865" s="7"/>
    </row>
    <row r="2866" spans="1:19" x14ac:dyDescent="0.2">
      <c r="A2866" s="11"/>
      <c r="B2866" s="10"/>
      <c r="C2866" s="7"/>
      <c r="D2866" s="7"/>
      <c r="E2866" s="7"/>
      <c r="F2866" s="7"/>
      <c r="G2866" s="7"/>
      <c r="H2866" s="7"/>
      <c r="I2866" s="9"/>
      <c r="J2866" s="9"/>
      <c r="K2866" s="7"/>
      <c r="L2866" s="7"/>
      <c r="M2866" s="7"/>
      <c r="N2866" s="7"/>
      <c r="O2866" s="7"/>
      <c r="P2866" s="7"/>
      <c r="Q2866" s="7"/>
      <c r="R2866" s="7"/>
      <c r="S2866" s="7"/>
    </row>
    <row r="2867" spans="1:19" x14ac:dyDescent="0.2">
      <c r="A2867" s="11"/>
      <c r="B2867" s="10"/>
      <c r="C2867" s="7"/>
      <c r="D2867" s="7"/>
      <c r="E2867" s="7"/>
      <c r="F2867" s="7"/>
      <c r="G2867" s="7"/>
      <c r="H2867" s="7"/>
      <c r="I2867" s="9"/>
      <c r="J2867" s="9"/>
      <c r="K2867" s="7"/>
      <c r="L2867" s="7"/>
      <c r="M2867" s="7"/>
      <c r="N2867" s="7"/>
      <c r="O2867" s="7"/>
      <c r="P2867" s="7"/>
      <c r="Q2867" s="7"/>
      <c r="R2867" s="7"/>
      <c r="S2867" s="7"/>
    </row>
    <row r="2868" spans="1:19" x14ac:dyDescent="0.2">
      <c r="A2868" s="11"/>
      <c r="B2868" s="10"/>
      <c r="C2868" s="7"/>
      <c r="D2868" s="7"/>
      <c r="E2868" s="7"/>
      <c r="F2868" s="7"/>
      <c r="G2868" s="7"/>
      <c r="H2868" s="7"/>
      <c r="I2868" s="9"/>
      <c r="J2868" s="9"/>
      <c r="K2868" s="7"/>
      <c r="L2868" s="7"/>
      <c r="M2868" s="7"/>
      <c r="N2868" s="7"/>
      <c r="O2868" s="7"/>
      <c r="P2868" s="7"/>
      <c r="Q2868" s="7"/>
      <c r="R2868" s="7"/>
      <c r="S2868" s="7"/>
    </row>
    <row r="2869" spans="1:19" x14ac:dyDescent="0.2">
      <c r="A2869" s="11"/>
      <c r="B2869" s="10"/>
      <c r="C2869" s="7"/>
      <c r="D2869" s="7"/>
      <c r="E2869" s="7"/>
      <c r="F2869" s="7"/>
      <c r="G2869" s="7"/>
      <c r="H2869" s="7"/>
      <c r="I2869" s="9"/>
      <c r="J2869" s="9"/>
      <c r="K2869" s="7"/>
      <c r="L2869" s="7"/>
      <c r="M2869" s="7"/>
      <c r="N2869" s="7"/>
      <c r="O2869" s="7"/>
      <c r="P2869" s="7"/>
      <c r="Q2869" s="7"/>
      <c r="R2869" s="7"/>
      <c r="S2869" s="7"/>
    </row>
    <row r="2870" spans="1:19" x14ac:dyDescent="0.2">
      <c r="A2870" s="11"/>
      <c r="B2870" s="10"/>
      <c r="C2870" s="7"/>
      <c r="D2870" s="7"/>
      <c r="E2870" s="7"/>
      <c r="F2870" s="7"/>
      <c r="G2870" s="7"/>
      <c r="H2870" s="7"/>
      <c r="I2870" s="9"/>
      <c r="J2870" s="9"/>
      <c r="K2870" s="7"/>
      <c r="L2870" s="7"/>
      <c r="M2870" s="7"/>
      <c r="N2870" s="7"/>
      <c r="O2870" s="7"/>
      <c r="P2870" s="7"/>
      <c r="Q2870" s="7"/>
      <c r="R2870" s="7"/>
      <c r="S2870" s="7"/>
    </row>
    <row r="2871" spans="1:19" x14ac:dyDescent="0.2">
      <c r="A2871" s="11"/>
      <c r="B2871" s="10"/>
      <c r="C2871" s="7"/>
      <c r="D2871" s="7"/>
      <c r="E2871" s="7"/>
      <c r="F2871" s="7"/>
      <c r="G2871" s="7"/>
      <c r="H2871" s="7"/>
      <c r="I2871" s="9"/>
      <c r="J2871" s="9"/>
      <c r="K2871" s="7"/>
      <c r="L2871" s="7"/>
      <c r="M2871" s="7"/>
      <c r="N2871" s="7"/>
      <c r="O2871" s="7"/>
      <c r="P2871" s="7"/>
      <c r="Q2871" s="7"/>
      <c r="R2871" s="7"/>
      <c r="S2871" s="7"/>
    </row>
    <row r="2872" spans="1:19" x14ac:dyDescent="0.2">
      <c r="A2872" s="11"/>
      <c r="B2872" s="10"/>
      <c r="C2872" s="7"/>
      <c r="D2872" s="7"/>
      <c r="E2872" s="7"/>
      <c r="F2872" s="7"/>
      <c r="G2872" s="7"/>
      <c r="H2872" s="7"/>
      <c r="I2872" s="9"/>
      <c r="J2872" s="9"/>
      <c r="K2872" s="7"/>
      <c r="L2872" s="7"/>
      <c r="M2872" s="7"/>
      <c r="N2872" s="7"/>
      <c r="O2872" s="7"/>
      <c r="P2872" s="7"/>
      <c r="Q2872" s="7"/>
      <c r="R2872" s="7"/>
      <c r="S2872" s="7"/>
    </row>
    <row r="2873" spans="1:19" x14ac:dyDescent="0.2">
      <c r="A2873" s="11"/>
      <c r="B2873" s="10"/>
      <c r="C2873" s="7"/>
      <c r="D2873" s="7"/>
      <c r="E2873" s="7"/>
      <c r="F2873" s="7"/>
      <c r="G2873" s="7"/>
      <c r="H2873" s="7"/>
      <c r="I2873" s="9"/>
      <c r="J2873" s="9"/>
      <c r="K2873" s="7"/>
      <c r="L2873" s="7"/>
      <c r="M2873" s="7"/>
      <c r="N2873" s="7"/>
      <c r="O2873" s="7"/>
      <c r="P2873" s="7"/>
      <c r="Q2873" s="7"/>
      <c r="R2873" s="7"/>
      <c r="S2873" s="7"/>
    </row>
    <row r="2874" spans="1:19" x14ac:dyDescent="0.2">
      <c r="A2874" s="11"/>
      <c r="B2874" s="10"/>
      <c r="C2874" s="7"/>
      <c r="D2874" s="7"/>
      <c r="E2874" s="7"/>
      <c r="F2874" s="7"/>
      <c r="G2874" s="7"/>
      <c r="H2874" s="7"/>
      <c r="I2874" s="9"/>
      <c r="J2874" s="9"/>
      <c r="K2874" s="7"/>
      <c r="L2874" s="7"/>
      <c r="M2874" s="7"/>
      <c r="N2874" s="7"/>
      <c r="O2874" s="7"/>
      <c r="P2874" s="7"/>
      <c r="Q2874" s="7"/>
      <c r="R2874" s="7"/>
      <c r="S2874" s="7"/>
    </row>
    <row r="2875" spans="1:19" x14ac:dyDescent="0.2">
      <c r="A2875" s="11"/>
      <c r="B2875" s="10"/>
      <c r="C2875" s="7"/>
      <c r="D2875" s="7"/>
      <c r="E2875" s="7"/>
      <c r="F2875" s="7"/>
      <c r="G2875" s="7"/>
      <c r="H2875" s="7"/>
      <c r="I2875" s="9"/>
      <c r="J2875" s="9"/>
      <c r="K2875" s="7"/>
      <c r="L2875" s="7"/>
      <c r="M2875" s="7"/>
      <c r="N2875" s="7"/>
      <c r="O2875" s="7"/>
      <c r="P2875" s="7"/>
      <c r="Q2875" s="7"/>
      <c r="R2875" s="7"/>
      <c r="S2875" s="7"/>
    </row>
    <row r="2876" spans="1:19" x14ac:dyDescent="0.2">
      <c r="A2876" s="11"/>
      <c r="B2876" s="10"/>
      <c r="C2876" s="7"/>
      <c r="D2876" s="7"/>
      <c r="E2876" s="7"/>
      <c r="F2876" s="7"/>
      <c r="G2876" s="7"/>
      <c r="H2876" s="7"/>
      <c r="I2876" s="9"/>
      <c r="J2876" s="9"/>
      <c r="K2876" s="7"/>
      <c r="L2876" s="7"/>
      <c r="M2876" s="7"/>
      <c r="N2876" s="7"/>
      <c r="O2876" s="7"/>
      <c r="P2876" s="7"/>
      <c r="Q2876" s="7"/>
      <c r="R2876" s="7"/>
      <c r="S2876" s="7"/>
    </row>
    <row r="2877" spans="1:19" x14ac:dyDescent="0.2">
      <c r="A2877" s="11"/>
      <c r="B2877" s="10"/>
      <c r="C2877" s="7"/>
      <c r="D2877" s="7"/>
      <c r="E2877" s="7"/>
      <c r="F2877" s="7"/>
      <c r="G2877" s="7"/>
      <c r="H2877" s="7"/>
      <c r="I2877" s="9"/>
      <c r="J2877" s="9"/>
      <c r="K2877" s="7"/>
      <c r="L2877" s="7"/>
      <c r="M2877" s="7"/>
      <c r="N2877" s="7"/>
      <c r="O2877" s="7"/>
      <c r="P2877" s="7"/>
      <c r="Q2877" s="7"/>
      <c r="R2877" s="7"/>
      <c r="S2877" s="7"/>
    </row>
    <row r="2878" spans="1:19" x14ac:dyDescent="0.2">
      <c r="A2878" s="11"/>
      <c r="B2878" s="10"/>
      <c r="C2878" s="7"/>
      <c r="D2878" s="7"/>
      <c r="E2878" s="7"/>
      <c r="F2878" s="7"/>
      <c r="G2878" s="7"/>
      <c r="H2878" s="7"/>
      <c r="I2878" s="9"/>
      <c r="J2878" s="9"/>
      <c r="K2878" s="7"/>
      <c r="L2878" s="7"/>
      <c r="M2878" s="7"/>
      <c r="N2878" s="7"/>
      <c r="O2878" s="7"/>
      <c r="P2878" s="7"/>
      <c r="Q2878" s="7"/>
      <c r="R2878" s="7"/>
      <c r="S2878" s="7"/>
    </row>
    <row r="2879" spans="1:19" x14ac:dyDescent="0.2">
      <c r="A2879" s="11"/>
      <c r="B2879" s="10"/>
      <c r="C2879" s="7"/>
      <c r="D2879" s="7"/>
      <c r="E2879" s="7"/>
      <c r="F2879" s="7"/>
      <c r="G2879" s="7"/>
      <c r="H2879" s="7"/>
      <c r="I2879" s="9"/>
      <c r="J2879" s="9"/>
      <c r="K2879" s="7"/>
      <c r="L2879" s="7"/>
      <c r="M2879" s="7"/>
      <c r="N2879" s="7"/>
      <c r="O2879" s="7"/>
      <c r="P2879" s="7"/>
      <c r="Q2879" s="7"/>
      <c r="R2879" s="7"/>
      <c r="S2879" s="7"/>
    </row>
    <row r="2880" spans="1:19" x14ac:dyDescent="0.2">
      <c r="A2880" s="11"/>
      <c r="B2880" s="10"/>
      <c r="C2880" s="7"/>
      <c r="D2880" s="7"/>
      <c r="E2880" s="7"/>
      <c r="F2880" s="7"/>
      <c r="G2880" s="7"/>
      <c r="H2880" s="7"/>
      <c r="I2880" s="9"/>
      <c r="J2880" s="9"/>
      <c r="K2880" s="7"/>
      <c r="L2880" s="7"/>
      <c r="M2880" s="7"/>
      <c r="N2880" s="7"/>
      <c r="O2880" s="7"/>
      <c r="P2880" s="7"/>
      <c r="Q2880" s="7"/>
      <c r="R2880" s="7"/>
      <c r="S2880" s="7"/>
    </row>
    <row r="2881" spans="1:19" x14ac:dyDescent="0.2">
      <c r="A2881" s="11"/>
      <c r="B2881" s="10"/>
      <c r="C2881" s="7"/>
      <c r="D2881" s="7"/>
      <c r="E2881" s="7"/>
      <c r="F2881" s="7"/>
      <c r="G2881" s="7"/>
      <c r="H2881" s="7"/>
      <c r="I2881" s="9"/>
      <c r="J2881" s="9"/>
      <c r="K2881" s="7"/>
      <c r="L2881" s="7"/>
      <c r="M2881" s="7"/>
      <c r="N2881" s="7"/>
      <c r="O2881" s="7"/>
      <c r="P2881" s="7"/>
      <c r="Q2881" s="7"/>
      <c r="R2881" s="7"/>
      <c r="S2881" s="7"/>
    </row>
    <row r="2882" spans="1:19" x14ac:dyDescent="0.2">
      <c r="A2882" s="11"/>
      <c r="B2882" s="10"/>
      <c r="C2882" s="7"/>
      <c r="D2882" s="7"/>
      <c r="E2882" s="7"/>
      <c r="F2882" s="7"/>
      <c r="G2882" s="7"/>
      <c r="H2882" s="7"/>
      <c r="I2882" s="9"/>
      <c r="J2882" s="9"/>
      <c r="K2882" s="7"/>
      <c r="L2882" s="7"/>
      <c r="M2882" s="7"/>
      <c r="N2882" s="7"/>
      <c r="O2882" s="7"/>
      <c r="P2882" s="7"/>
      <c r="Q2882" s="7"/>
      <c r="R2882" s="7"/>
      <c r="S2882" s="7"/>
    </row>
    <row r="2883" spans="1:19" x14ac:dyDescent="0.2">
      <c r="A2883" s="11"/>
      <c r="B2883" s="10"/>
      <c r="C2883" s="7"/>
      <c r="D2883" s="7"/>
      <c r="E2883" s="7"/>
      <c r="F2883" s="7"/>
      <c r="G2883" s="7"/>
      <c r="H2883" s="7"/>
      <c r="I2883" s="9"/>
      <c r="J2883" s="9"/>
      <c r="K2883" s="7"/>
      <c r="L2883" s="7"/>
      <c r="M2883" s="7"/>
      <c r="N2883" s="7"/>
      <c r="O2883" s="7"/>
      <c r="P2883" s="7"/>
      <c r="Q2883" s="7"/>
      <c r="R2883" s="7"/>
      <c r="S2883" s="7"/>
    </row>
    <row r="2884" spans="1:19" x14ac:dyDescent="0.2">
      <c r="A2884" s="11"/>
      <c r="B2884" s="10"/>
      <c r="C2884" s="7"/>
      <c r="D2884" s="7"/>
      <c r="E2884" s="7"/>
      <c r="F2884" s="7"/>
      <c r="G2884" s="7"/>
      <c r="H2884" s="7"/>
      <c r="I2884" s="9"/>
      <c r="J2884" s="9"/>
      <c r="K2884" s="7"/>
      <c r="L2884" s="7"/>
      <c r="M2884" s="7"/>
      <c r="N2884" s="7"/>
      <c r="O2884" s="7"/>
      <c r="P2884" s="7"/>
      <c r="Q2884" s="7"/>
      <c r="R2884" s="7"/>
      <c r="S2884" s="7"/>
    </row>
    <row r="2885" spans="1:19" x14ac:dyDescent="0.2">
      <c r="A2885" s="11"/>
      <c r="B2885" s="10"/>
      <c r="C2885" s="7"/>
      <c r="D2885" s="7"/>
      <c r="E2885" s="7"/>
      <c r="F2885" s="7"/>
      <c r="G2885" s="7"/>
      <c r="H2885" s="7"/>
      <c r="I2885" s="9"/>
      <c r="J2885" s="9"/>
      <c r="K2885" s="7"/>
      <c r="L2885" s="7"/>
      <c r="M2885" s="7"/>
      <c r="N2885" s="7"/>
      <c r="O2885" s="7"/>
      <c r="P2885" s="7"/>
      <c r="Q2885" s="7"/>
      <c r="R2885" s="7"/>
      <c r="S2885" s="7"/>
    </row>
    <row r="2886" spans="1:19" x14ac:dyDescent="0.2">
      <c r="A2886" s="11"/>
      <c r="B2886" s="10"/>
      <c r="C2886" s="7"/>
      <c r="D2886" s="7"/>
      <c r="E2886" s="7"/>
      <c r="F2886" s="7"/>
      <c r="G2886" s="7"/>
      <c r="H2886" s="7"/>
      <c r="I2886" s="9"/>
      <c r="J2886" s="9"/>
      <c r="K2886" s="7"/>
      <c r="L2886" s="7"/>
      <c r="M2886" s="7"/>
      <c r="N2886" s="7"/>
      <c r="O2886" s="7"/>
      <c r="P2886" s="7"/>
      <c r="Q2886" s="7"/>
      <c r="R2886" s="7"/>
      <c r="S2886" s="7"/>
    </row>
    <row r="2887" spans="1:19" x14ac:dyDescent="0.2">
      <c r="A2887" s="11"/>
      <c r="B2887" s="10"/>
      <c r="C2887" s="7"/>
      <c r="D2887" s="7"/>
      <c r="E2887" s="7"/>
      <c r="F2887" s="7"/>
      <c r="G2887" s="7"/>
      <c r="H2887" s="7"/>
      <c r="I2887" s="9"/>
      <c r="J2887" s="9"/>
      <c r="K2887" s="7"/>
      <c r="L2887" s="7"/>
      <c r="M2887" s="7"/>
      <c r="N2887" s="7"/>
      <c r="O2887" s="7"/>
      <c r="P2887" s="7"/>
      <c r="Q2887" s="7"/>
      <c r="R2887" s="7"/>
      <c r="S2887" s="7"/>
    </row>
    <row r="2888" spans="1:19" x14ac:dyDescent="0.2">
      <c r="A2888" s="11"/>
      <c r="B2888" s="10"/>
      <c r="C2888" s="7"/>
      <c r="D2888" s="7"/>
      <c r="E2888" s="7"/>
      <c r="F2888" s="7"/>
      <c r="G2888" s="7"/>
      <c r="H2888" s="7"/>
      <c r="I2888" s="9"/>
      <c r="J2888" s="9"/>
      <c r="K2888" s="7"/>
      <c r="L2888" s="7"/>
      <c r="M2888" s="7"/>
      <c r="N2888" s="7"/>
      <c r="O2888" s="7"/>
      <c r="P2888" s="7"/>
      <c r="Q2888" s="7"/>
      <c r="R2888" s="7"/>
      <c r="S2888" s="7"/>
    </row>
    <row r="2889" spans="1:19" x14ac:dyDescent="0.2">
      <c r="A2889" s="11"/>
      <c r="B2889" s="10"/>
      <c r="C2889" s="7"/>
      <c r="D2889" s="7"/>
      <c r="E2889" s="7"/>
      <c r="F2889" s="7"/>
      <c r="G2889" s="7"/>
      <c r="H2889" s="7"/>
      <c r="I2889" s="9"/>
      <c r="J2889" s="9"/>
      <c r="K2889" s="7"/>
      <c r="L2889" s="7"/>
      <c r="M2889" s="7"/>
      <c r="N2889" s="7"/>
      <c r="O2889" s="7"/>
      <c r="P2889" s="7"/>
      <c r="Q2889" s="7"/>
      <c r="R2889" s="7"/>
      <c r="S2889" s="7"/>
    </row>
    <row r="2890" spans="1:19" x14ac:dyDescent="0.2">
      <c r="A2890" s="11"/>
      <c r="B2890" s="10"/>
      <c r="C2890" s="7"/>
      <c r="D2890" s="7"/>
      <c r="E2890" s="7"/>
      <c r="F2890" s="7"/>
      <c r="G2890" s="7"/>
      <c r="H2890" s="7"/>
      <c r="I2890" s="9"/>
      <c r="J2890" s="9"/>
      <c r="K2890" s="7"/>
      <c r="L2890" s="7"/>
      <c r="M2890" s="7"/>
      <c r="N2890" s="7"/>
      <c r="O2890" s="7"/>
      <c r="P2890" s="7"/>
      <c r="Q2890" s="7"/>
      <c r="R2890" s="7"/>
      <c r="S2890" s="7"/>
    </row>
    <row r="2891" spans="1:19" x14ac:dyDescent="0.2">
      <c r="A2891" s="11"/>
      <c r="B2891" s="10"/>
      <c r="C2891" s="7"/>
      <c r="D2891" s="7"/>
      <c r="E2891" s="7"/>
      <c r="F2891" s="7"/>
      <c r="G2891" s="7"/>
      <c r="H2891" s="7"/>
      <c r="I2891" s="9"/>
      <c r="J2891" s="9"/>
      <c r="K2891" s="7"/>
      <c r="L2891" s="7"/>
      <c r="M2891" s="7"/>
      <c r="N2891" s="7"/>
      <c r="O2891" s="7"/>
      <c r="P2891" s="7"/>
      <c r="Q2891" s="7"/>
      <c r="R2891" s="7"/>
      <c r="S2891" s="7"/>
    </row>
    <row r="2892" spans="1:19" x14ac:dyDescent="0.2">
      <c r="A2892" s="11"/>
      <c r="B2892" s="10"/>
      <c r="C2892" s="7"/>
      <c r="D2892" s="7"/>
      <c r="E2892" s="7"/>
      <c r="F2892" s="7"/>
      <c r="G2892" s="7"/>
      <c r="H2892" s="7"/>
      <c r="I2892" s="9"/>
      <c r="J2892" s="9"/>
      <c r="K2892" s="7"/>
      <c r="L2892" s="7"/>
      <c r="M2892" s="7"/>
      <c r="N2892" s="7"/>
      <c r="O2892" s="7"/>
      <c r="P2892" s="7"/>
      <c r="Q2892" s="7"/>
      <c r="R2892" s="7"/>
      <c r="S2892" s="7"/>
    </row>
    <row r="2893" spans="1:19" x14ac:dyDescent="0.2">
      <c r="A2893" s="11"/>
      <c r="B2893" s="10"/>
      <c r="C2893" s="7"/>
      <c r="D2893" s="7"/>
      <c r="E2893" s="7"/>
      <c r="F2893" s="7"/>
      <c r="G2893" s="7"/>
      <c r="H2893" s="7"/>
      <c r="I2893" s="9"/>
      <c r="J2893" s="9"/>
      <c r="K2893" s="7"/>
      <c r="L2893" s="7"/>
      <c r="M2893" s="7"/>
      <c r="N2893" s="7"/>
      <c r="O2893" s="7"/>
      <c r="P2893" s="7"/>
      <c r="Q2893" s="7"/>
      <c r="R2893" s="7"/>
      <c r="S2893" s="7"/>
    </row>
    <row r="2894" spans="1:19" x14ac:dyDescent="0.2">
      <c r="A2894" s="11"/>
      <c r="B2894" s="10"/>
      <c r="C2894" s="7"/>
      <c r="D2894" s="7"/>
      <c r="E2894" s="7"/>
      <c r="F2894" s="7"/>
      <c r="G2894" s="7"/>
      <c r="H2894" s="7"/>
      <c r="I2894" s="9"/>
      <c r="J2894" s="9"/>
      <c r="K2894" s="7"/>
      <c r="L2894" s="7"/>
      <c r="M2894" s="7"/>
      <c r="N2894" s="7"/>
      <c r="O2894" s="7"/>
      <c r="P2894" s="7"/>
      <c r="Q2894" s="7"/>
      <c r="R2894" s="7"/>
      <c r="S2894" s="7"/>
    </row>
    <row r="2895" spans="1:19" x14ac:dyDescent="0.2">
      <c r="A2895" s="11"/>
      <c r="B2895" s="10"/>
      <c r="C2895" s="7"/>
      <c r="D2895" s="7"/>
      <c r="E2895" s="7"/>
      <c r="F2895" s="7"/>
      <c r="G2895" s="7"/>
      <c r="H2895" s="7"/>
      <c r="I2895" s="9"/>
      <c r="J2895" s="9"/>
      <c r="K2895" s="7"/>
      <c r="L2895" s="7"/>
      <c r="M2895" s="7"/>
      <c r="N2895" s="7"/>
      <c r="O2895" s="7"/>
      <c r="P2895" s="7"/>
      <c r="Q2895" s="7"/>
      <c r="R2895" s="7"/>
      <c r="S2895" s="7"/>
    </row>
    <row r="2896" spans="1:19" x14ac:dyDescent="0.2">
      <c r="A2896" s="11"/>
      <c r="B2896" s="10"/>
      <c r="C2896" s="7"/>
      <c r="D2896" s="7"/>
      <c r="E2896" s="7"/>
      <c r="F2896" s="7"/>
      <c r="G2896" s="7"/>
      <c r="H2896" s="7"/>
      <c r="I2896" s="9"/>
      <c r="J2896" s="9"/>
      <c r="K2896" s="7"/>
      <c r="L2896" s="7"/>
      <c r="M2896" s="7"/>
      <c r="N2896" s="7"/>
      <c r="O2896" s="7"/>
      <c r="P2896" s="7"/>
      <c r="Q2896" s="7"/>
      <c r="R2896" s="7"/>
      <c r="S2896" s="7"/>
    </row>
    <row r="2897" spans="1:19" x14ac:dyDescent="0.2">
      <c r="A2897" s="11"/>
      <c r="B2897" s="10"/>
      <c r="C2897" s="7"/>
      <c r="D2897" s="7"/>
      <c r="E2897" s="7"/>
      <c r="F2897" s="7"/>
      <c r="G2897" s="7"/>
      <c r="H2897" s="7"/>
      <c r="I2897" s="9"/>
      <c r="J2897" s="9"/>
      <c r="K2897" s="7"/>
      <c r="L2897" s="7"/>
      <c r="M2897" s="7"/>
      <c r="N2897" s="7"/>
      <c r="O2897" s="7"/>
      <c r="P2897" s="7"/>
      <c r="Q2897" s="7"/>
      <c r="R2897" s="7"/>
      <c r="S2897" s="7"/>
    </row>
    <row r="2898" spans="1:19" x14ac:dyDescent="0.2">
      <c r="A2898" s="11"/>
      <c r="B2898" s="10"/>
      <c r="C2898" s="7"/>
      <c r="D2898" s="7"/>
      <c r="E2898" s="7"/>
      <c r="F2898" s="7"/>
      <c r="G2898" s="7"/>
      <c r="H2898" s="7"/>
      <c r="I2898" s="9"/>
      <c r="J2898" s="9"/>
      <c r="K2898" s="7"/>
      <c r="L2898" s="7"/>
      <c r="M2898" s="7"/>
      <c r="N2898" s="7"/>
      <c r="O2898" s="7"/>
      <c r="P2898" s="7"/>
      <c r="Q2898" s="7"/>
      <c r="R2898" s="7"/>
      <c r="S2898" s="7"/>
    </row>
    <row r="2899" spans="1:19" x14ac:dyDescent="0.2">
      <c r="A2899" s="11"/>
      <c r="B2899" s="10"/>
      <c r="C2899" s="7"/>
      <c r="D2899" s="7"/>
      <c r="E2899" s="7"/>
      <c r="F2899" s="7"/>
      <c r="G2899" s="7"/>
      <c r="H2899" s="7"/>
      <c r="I2899" s="9"/>
      <c r="J2899" s="9"/>
      <c r="K2899" s="7"/>
      <c r="L2899" s="7"/>
      <c r="M2899" s="7"/>
      <c r="N2899" s="7"/>
      <c r="O2899" s="7"/>
      <c r="P2899" s="7"/>
      <c r="Q2899" s="7"/>
      <c r="R2899" s="7"/>
      <c r="S2899" s="7"/>
    </row>
    <row r="2900" spans="1:19" x14ac:dyDescent="0.2">
      <c r="A2900" s="11"/>
      <c r="B2900" s="10"/>
      <c r="C2900" s="7"/>
      <c r="D2900" s="7"/>
      <c r="E2900" s="7"/>
      <c r="F2900" s="7"/>
      <c r="G2900" s="7"/>
      <c r="H2900" s="7"/>
      <c r="I2900" s="9"/>
      <c r="J2900" s="9"/>
      <c r="K2900" s="7"/>
      <c r="L2900" s="7"/>
      <c r="M2900" s="7"/>
      <c r="N2900" s="7"/>
      <c r="O2900" s="7"/>
      <c r="P2900" s="7"/>
      <c r="Q2900" s="7"/>
      <c r="R2900" s="7"/>
      <c r="S2900" s="7"/>
    </row>
    <row r="2901" spans="1:19" x14ac:dyDescent="0.2">
      <c r="A2901" s="11"/>
      <c r="B2901" s="10"/>
      <c r="C2901" s="7"/>
      <c r="D2901" s="7"/>
      <c r="E2901" s="7"/>
      <c r="F2901" s="7"/>
      <c r="G2901" s="7"/>
      <c r="H2901" s="7"/>
      <c r="I2901" s="9"/>
      <c r="J2901" s="9"/>
      <c r="K2901" s="7"/>
      <c r="L2901" s="7"/>
      <c r="M2901" s="7"/>
      <c r="N2901" s="7"/>
      <c r="O2901" s="7"/>
      <c r="P2901" s="7"/>
      <c r="Q2901" s="7"/>
      <c r="R2901" s="7"/>
      <c r="S2901" s="7"/>
    </row>
    <row r="2902" spans="1:19" x14ac:dyDescent="0.2">
      <c r="A2902" s="11"/>
      <c r="B2902" s="10"/>
      <c r="C2902" s="7"/>
      <c r="D2902" s="7"/>
      <c r="E2902" s="7"/>
      <c r="F2902" s="7"/>
      <c r="G2902" s="7"/>
      <c r="H2902" s="7"/>
      <c r="I2902" s="9"/>
      <c r="J2902" s="9"/>
      <c r="K2902" s="7"/>
      <c r="L2902" s="7"/>
      <c r="M2902" s="7"/>
      <c r="N2902" s="7"/>
      <c r="O2902" s="7"/>
      <c r="P2902" s="7"/>
      <c r="Q2902" s="7"/>
      <c r="R2902" s="7"/>
      <c r="S2902" s="7"/>
    </row>
    <row r="2903" spans="1:19" x14ac:dyDescent="0.2">
      <c r="A2903" s="11"/>
      <c r="B2903" s="10"/>
      <c r="C2903" s="7"/>
      <c r="D2903" s="7"/>
      <c r="E2903" s="7"/>
      <c r="F2903" s="7"/>
      <c r="G2903" s="7"/>
      <c r="H2903" s="7"/>
      <c r="I2903" s="9"/>
      <c r="J2903" s="9"/>
      <c r="K2903" s="7"/>
      <c r="L2903" s="7"/>
      <c r="M2903" s="7"/>
      <c r="N2903" s="7"/>
      <c r="O2903" s="7"/>
      <c r="P2903" s="7"/>
      <c r="Q2903" s="7"/>
      <c r="R2903" s="7"/>
      <c r="S2903" s="7"/>
    </row>
    <row r="2904" spans="1:19" x14ac:dyDescent="0.2">
      <c r="A2904" s="11"/>
      <c r="B2904" s="10"/>
      <c r="C2904" s="7"/>
      <c r="D2904" s="7"/>
      <c r="E2904" s="7"/>
      <c r="F2904" s="7"/>
      <c r="G2904" s="7"/>
      <c r="H2904" s="7"/>
      <c r="I2904" s="9"/>
      <c r="J2904" s="9"/>
      <c r="K2904" s="7"/>
      <c r="L2904" s="7"/>
      <c r="M2904" s="7"/>
      <c r="N2904" s="7"/>
      <c r="O2904" s="7"/>
      <c r="P2904" s="7"/>
      <c r="Q2904" s="7"/>
      <c r="R2904" s="7"/>
      <c r="S2904" s="7"/>
    </row>
    <row r="2905" spans="1:19" x14ac:dyDescent="0.2">
      <c r="A2905" s="11"/>
      <c r="B2905" s="10"/>
      <c r="C2905" s="7"/>
      <c r="D2905" s="7"/>
      <c r="E2905" s="7"/>
      <c r="F2905" s="7"/>
      <c r="G2905" s="7"/>
      <c r="H2905" s="7"/>
      <c r="I2905" s="9"/>
      <c r="J2905" s="9"/>
      <c r="K2905" s="7"/>
      <c r="L2905" s="7"/>
      <c r="M2905" s="7"/>
      <c r="N2905" s="7"/>
      <c r="O2905" s="7"/>
      <c r="P2905" s="7"/>
      <c r="Q2905" s="7"/>
      <c r="R2905" s="7"/>
      <c r="S2905" s="7"/>
    </row>
    <row r="2906" spans="1:19" x14ac:dyDescent="0.2">
      <c r="A2906" s="11"/>
      <c r="B2906" s="10"/>
      <c r="C2906" s="7"/>
      <c r="D2906" s="7"/>
      <c r="E2906" s="7"/>
      <c r="F2906" s="7"/>
      <c r="G2906" s="7"/>
      <c r="H2906" s="7"/>
      <c r="I2906" s="9"/>
      <c r="J2906" s="9"/>
      <c r="K2906" s="7"/>
      <c r="L2906" s="7"/>
      <c r="M2906" s="7"/>
      <c r="N2906" s="7"/>
      <c r="O2906" s="7"/>
      <c r="P2906" s="7"/>
      <c r="Q2906" s="7"/>
      <c r="R2906" s="7"/>
      <c r="S2906" s="7"/>
    </row>
    <row r="2907" spans="1:19" x14ac:dyDescent="0.2">
      <c r="A2907" s="11"/>
      <c r="B2907" s="10"/>
      <c r="C2907" s="7"/>
      <c r="D2907" s="7"/>
      <c r="E2907" s="7"/>
      <c r="F2907" s="7"/>
      <c r="G2907" s="7"/>
      <c r="H2907" s="7"/>
      <c r="I2907" s="9"/>
      <c r="J2907" s="9"/>
      <c r="K2907" s="7"/>
      <c r="L2907" s="7"/>
      <c r="M2907" s="7"/>
      <c r="N2907" s="7"/>
      <c r="O2907" s="7"/>
      <c r="P2907" s="7"/>
      <c r="Q2907" s="7"/>
      <c r="R2907" s="7"/>
      <c r="S2907" s="7"/>
    </row>
    <row r="2908" spans="1:19" x14ac:dyDescent="0.2">
      <c r="A2908" s="11"/>
      <c r="B2908" s="10"/>
      <c r="C2908" s="7"/>
      <c r="D2908" s="7"/>
      <c r="E2908" s="7"/>
      <c r="F2908" s="7"/>
      <c r="G2908" s="7"/>
      <c r="H2908" s="7"/>
      <c r="I2908" s="9"/>
      <c r="J2908" s="9"/>
      <c r="K2908" s="7"/>
      <c r="L2908" s="7"/>
      <c r="M2908" s="7"/>
      <c r="N2908" s="7"/>
      <c r="O2908" s="7"/>
      <c r="P2908" s="7"/>
      <c r="Q2908" s="7"/>
      <c r="R2908" s="7"/>
      <c r="S2908" s="7"/>
    </row>
    <row r="2909" spans="1:19" x14ac:dyDescent="0.2">
      <c r="A2909" s="11"/>
      <c r="B2909" s="10"/>
      <c r="C2909" s="7"/>
      <c r="D2909" s="7"/>
      <c r="E2909" s="7"/>
      <c r="F2909" s="7"/>
      <c r="G2909" s="7"/>
      <c r="H2909" s="7"/>
      <c r="I2909" s="9"/>
      <c r="J2909" s="9"/>
      <c r="K2909" s="7"/>
      <c r="L2909" s="7"/>
      <c r="M2909" s="7"/>
      <c r="N2909" s="7"/>
      <c r="O2909" s="7"/>
      <c r="P2909" s="7"/>
      <c r="Q2909" s="7"/>
      <c r="R2909" s="7"/>
      <c r="S2909" s="7"/>
    </row>
    <row r="2910" spans="1:19" x14ac:dyDescent="0.2">
      <c r="A2910" s="11"/>
      <c r="B2910" s="10"/>
      <c r="C2910" s="7"/>
      <c r="D2910" s="7"/>
      <c r="E2910" s="7"/>
      <c r="F2910" s="7"/>
      <c r="G2910" s="7"/>
      <c r="H2910" s="7"/>
      <c r="I2910" s="9"/>
      <c r="J2910" s="9"/>
      <c r="K2910" s="7"/>
      <c r="L2910" s="7"/>
      <c r="M2910" s="7"/>
      <c r="N2910" s="7"/>
      <c r="O2910" s="7"/>
      <c r="P2910" s="7"/>
      <c r="Q2910" s="7"/>
      <c r="R2910" s="7"/>
      <c r="S2910" s="7"/>
    </row>
    <row r="2911" spans="1:19" x14ac:dyDescent="0.2">
      <c r="A2911" s="11"/>
      <c r="B2911" s="10"/>
      <c r="C2911" s="7"/>
      <c r="D2911" s="7"/>
      <c r="E2911" s="7"/>
      <c r="F2911" s="7"/>
      <c r="G2911" s="7"/>
      <c r="H2911" s="7"/>
      <c r="I2911" s="9"/>
      <c r="J2911" s="9"/>
      <c r="K2911" s="7"/>
      <c r="L2911" s="7"/>
      <c r="M2911" s="7"/>
      <c r="N2911" s="7"/>
      <c r="O2911" s="7"/>
      <c r="P2911" s="7"/>
      <c r="Q2911" s="7"/>
      <c r="R2911" s="7"/>
      <c r="S2911" s="7"/>
    </row>
    <row r="2912" spans="1:19" x14ac:dyDescent="0.2">
      <c r="A2912" s="11"/>
      <c r="B2912" s="10"/>
      <c r="C2912" s="7"/>
      <c r="D2912" s="7"/>
      <c r="E2912" s="7"/>
      <c r="F2912" s="7"/>
      <c r="G2912" s="7"/>
      <c r="H2912" s="7"/>
      <c r="I2912" s="9"/>
      <c r="J2912" s="9"/>
      <c r="K2912" s="7"/>
      <c r="L2912" s="7"/>
      <c r="M2912" s="7"/>
      <c r="N2912" s="7"/>
      <c r="O2912" s="7"/>
      <c r="P2912" s="7"/>
      <c r="Q2912" s="7"/>
      <c r="R2912" s="7"/>
      <c r="S2912" s="7"/>
    </row>
    <row r="2913" spans="1:19" x14ac:dyDescent="0.2">
      <c r="A2913" s="11"/>
      <c r="B2913" s="10"/>
      <c r="C2913" s="7"/>
      <c r="D2913" s="7"/>
      <c r="E2913" s="7"/>
      <c r="F2913" s="7"/>
      <c r="G2913" s="7"/>
      <c r="H2913" s="7"/>
      <c r="I2913" s="9"/>
      <c r="J2913" s="9"/>
      <c r="K2913" s="7"/>
      <c r="L2913" s="7"/>
      <c r="M2913" s="7"/>
      <c r="N2913" s="7"/>
      <c r="O2913" s="7"/>
      <c r="P2913" s="7"/>
      <c r="Q2913" s="7"/>
      <c r="R2913" s="7"/>
      <c r="S2913" s="7"/>
    </row>
    <row r="2914" spans="1:19" x14ac:dyDescent="0.2">
      <c r="A2914" s="11"/>
      <c r="B2914" s="10"/>
      <c r="C2914" s="7"/>
      <c r="D2914" s="7"/>
      <c r="E2914" s="7"/>
      <c r="F2914" s="7"/>
      <c r="G2914" s="7"/>
      <c r="H2914" s="7"/>
      <c r="I2914" s="9"/>
      <c r="J2914" s="9"/>
      <c r="K2914" s="7"/>
      <c r="L2914" s="7"/>
      <c r="M2914" s="7"/>
      <c r="N2914" s="7"/>
      <c r="O2914" s="7"/>
      <c r="P2914" s="7"/>
      <c r="Q2914" s="7"/>
      <c r="R2914" s="7"/>
      <c r="S2914" s="7"/>
    </row>
    <row r="2915" spans="1:19" x14ac:dyDescent="0.2">
      <c r="A2915" s="11"/>
      <c r="B2915" s="10"/>
      <c r="C2915" s="7"/>
      <c r="D2915" s="7"/>
      <c r="E2915" s="7"/>
      <c r="F2915" s="7"/>
      <c r="G2915" s="7"/>
      <c r="H2915" s="7"/>
      <c r="I2915" s="9"/>
      <c r="J2915" s="9"/>
      <c r="K2915" s="7"/>
      <c r="L2915" s="7"/>
      <c r="M2915" s="7"/>
      <c r="N2915" s="7"/>
      <c r="O2915" s="7"/>
      <c r="P2915" s="7"/>
      <c r="Q2915" s="7"/>
      <c r="R2915" s="7"/>
      <c r="S2915" s="7"/>
    </row>
    <row r="2916" spans="1:19" x14ac:dyDescent="0.2">
      <c r="A2916" s="11"/>
      <c r="B2916" s="10"/>
      <c r="C2916" s="7"/>
      <c r="D2916" s="7"/>
      <c r="E2916" s="7"/>
      <c r="F2916" s="7"/>
      <c r="G2916" s="7"/>
      <c r="H2916" s="7"/>
      <c r="I2916" s="9"/>
      <c r="J2916" s="9"/>
      <c r="K2916" s="7"/>
      <c r="L2916" s="7"/>
      <c r="M2916" s="7"/>
      <c r="N2916" s="7"/>
      <c r="O2916" s="7"/>
      <c r="P2916" s="7"/>
      <c r="Q2916" s="7"/>
      <c r="R2916" s="7"/>
      <c r="S2916" s="7"/>
    </row>
    <row r="2917" spans="1:19" x14ac:dyDescent="0.2">
      <c r="A2917" s="11"/>
      <c r="B2917" s="10"/>
      <c r="C2917" s="7"/>
      <c r="D2917" s="7"/>
      <c r="E2917" s="7"/>
      <c r="F2917" s="7"/>
      <c r="G2917" s="7"/>
      <c r="H2917" s="7"/>
      <c r="I2917" s="9"/>
      <c r="J2917" s="9"/>
      <c r="K2917" s="7"/>
      <c r="L2917" s="7"/>
      <c r="M2917" s="7"/>
      <c r="N2917" s="7"/>
      <c r="O2917" s="7"/>
      <c r="P2917" s="7"/>
      <c r="Q2917" s="7"/>
      <c r="R2917" s="7"/>
      <c r="S2917" s="7"/>
    </row>
    <row r="2918" spans="1:19" x14ac:dyDescent="0.2">
      <c r="A2918" s="11"/>
      <c r="B2918" s="10"/>
      <c r="C2918" s="7"/>
      <c r="D2918" s="7"/>
      <c r="E2918" s="7"/>
      <c r="F2918" s="7"/>
      <c r="G2918" s="7"/>
      <c r="H2918" s="7"/>
      <c r="I2918" s="9"/>
      <c r="J2918" s="9"/>
      <c r="K2918" s="7"/>
      <c r="L2918" s="7"/>
      <c r="M2918" s="7"/>
      <c r="N2918" s="7"/>
      <c r="O2918" s="7"/>
      <c r="P2918" s="7"/>
      <c r="Q2918" s="7"/>
      <c r="R2918" s="7"/>
      <c r="S2918" s="7"/>
    </row>
    <row r="2919" spans="1:19" x14ac:dyDescent="0.2">
      <c r="A2919" s="11"/>
      <c r="B2919" s="10"/>
      <c r="C2919" s="7"/>
      <c r="D2919" s="7"/>
      <c r="E2919" s="7"/>
      <c r="F2919" s="7"/>
      <c r="G2919" s="7"/>
      <c r="H2919" s="7"/>
      <c r="I2919" s="9"/>
      <c r="J2919" s="9"/>
      <c r="K2919" s="7"/>
      <c r="L2919" s="7"/>
      <c r="M2919" s="7"/>
      <c r="N2919" s="7"/>
      <c r="O2919" s="7"/>
      <c r="P2919" s="7"/>
      <c r="Q2919" s="7"/>
      <c r="R2919" s="7"/>
      <c r="S2919" s="7"/>
    </row>
    <row r="2920" spans="1:19" x14ac:dyDescent="0.2">
      <c r="A2920" s="11"/>
      <c r="B2920" s="10"/>
      <c r="C2920" s="7"/>
      <c r="D2920" s="7"/>
      <c r="E2920" s="7"/>
      <c r="F2920" s="7"/>
      <c r="G2920" s="7"/>
      <c r="H2920" s="7"/>
      <c r="I2920" s="9"/>
      <c r="J2920" s="9"/>
      <c r="K2920" s="7"/>
      <c r="L2920" s="7"/>
      <c r="M2920" s="7"/>
      <c r="N2920" s="7"/>
      <c r="O2920" s="7"/>
      <c r="P2920" s="7"/>
      <c r="Q2920" s="7"/>
      <c r="R2920" s="7"/>
      <c r="S2920" s="7"/>
    </row>
    <row r="2921" spans="1:19" x14ac:dyDescent="0.2">
      <c r="A2921" s="11"/>
      <c r="B2921" s="10"/>
      <c r="C2921" s="7"/>
      <c r="D2921" s="7"/>
      <c r="E2921" s="7"/>
      <c r="F2921" s="7"/>
      <c r="G2921" s="7"/>
      <c r="H2921" s="7"/>
      <c r="I2921" s="9"/>
      <c r="J2921" s="9"/>
      <c r="K2921" s="7"/>
      <c r="L2921" s="7"/>
      <c r="M2921" s="7"/>
      <c r="N2921" s="7"/>
      <c r="O2921" s="7"/>
      <c r="P2921" s="7"/>
      <c r="Q2921" s="7"/>
      <c r="R2921" s="7"/>
      <c r="S2921" s="7"/>
    </row>
    <row r="2922" spans="1:19" x14ac:dyDescent="0.2">
      <c r="A2922" s="11"/>
      <c r="B2922" s="10"/>
      <c r="C2922" s="7"/>
      <c r="D2922" s="7"/>
      <c r="E2922" s="7"/>
      <c r="F2922" s="7"/>
      <c r="G2922" s="7"/>
      <c r="H2922" s="7"/>
      <c r="I2922" s="9"/>
      <c r="J2922" s="9"/>
      <c r="K2922" s="7"/>
      <c r="L2922" s="7"/>
      <c r="M2922" s="7"/>
      <c r="N2922" s="7"/>
      <c r="O2922" s="7"/>
      <c r="P2922" s="7"/>
      <c r="Q2922" s="7"/>
      <c r="R2922" s="7"/>
      <c r="S2922" s="7"/>
    </row>
    <row r="2923" spans="1:19" x14ac:dyDescent="0.2">
      <c r="A2923" s="11"/>
      <c r="B2923" s="10"/>
      <c r="C2923" s="7"/>
      <c r="D2923" s="7"/>
      <c r="E2923" s="7"/>
      <c r="F2923" s="7"/>
      <c r="G2923" s="7"/>
      <c r="H2923" s="7"/>
      <c r="I2923" s="9"/>
      <c r="J2923" s="9"/>
      <c r="K2923" s="7"/>
      <c r="L2923" s="7"/>
      <c r="M2923" s="7"/>
      <c r="N2923" s="7"/>
      <c r="O2923" s="7"/>
      <c r="P2923" s="7"/>
      <c r="Q2923" s="7"/>
      <c r="R2923" s="7"/>
      <c r="S2923" s="7"/>
    </row>
    <row r="2924" spans="1:19" x14ac:dyDescent="0.2">
      <c r="A2924" s="11"/>
      <c r="B2924" s="10"/>
      <c r="C2924" s="7"/>
      <c r="D2924" s="7"/>
      <c r="E2924" s="7"/>
      <c r="F2924" s="7"/>
      <c r="G2924" s="7"/>
      <c r="H2924" s="7"/>
      <c r="I2924" s="9"/>
      <c r="J2924" s="9"/>
      <c r="K2924" s="7"/>
      <c r="L2924" s="7"/>
      <c r="M2924" s="7"/>
      <c r="N2924" s="7"/>
      <c r="O2924" s="7"/>
      <c r="P2924" s="7"/>
      <c r="Q2924" s="7"/>
      <c r="R2924" s="7"/>
      <c r="S2924" s="7"/>
    </row>
    <row r="2925" spans="1:19" x14ac:dyDescent="0.2">
      <c r="A2925" s="11"/>
      <c r="B2925" s="10"/>
      <c r="C2925" s="7"/>
      <c r="D2925" s="7"/>
      <c r="E2925" s="7"/>
      <c r="F2925" s="7"/>
      <c r="G2925" s="7"/>
      <c r="H2925" s="7"/>
      <c r="I2925" s="9"/>
      <c r="J2925" s="9"/>
      <c r="K2925" s="7"/>
      <c r="L2925" s="7"/>
      <c r="M2925" s="7"/>
      <c r="N2925" s="7"/>
      <c r="O2925" s="7"/>
      <c r="P2925" s="7"/>
      <c r="Q2925" s="7"/>
      <c r="R2925" s="7"/>
      <c r="S2925" s="7"/>
    </row>
    <row r="2926" spans="1:19" x14ac:dyDescent="0.2">
      <c r="A2926" s="11"/>
      <c r="B2926" s="10"/>
      <c r="C2926" s="7"/>
      <c r="D2926" s="7"/>
      <c r="E2926" s="7"/>
      <c r="F2926" s="7"/>
      <c r="G2926" s="7"/>
      <c r="H2926" s="7"/>
      <c r="I2926" s="9"/>
      <c r="J2926" s="9"/>
      <c r="K2926" s="7"/>
      <c r="L2926" s="7"/>
      <c r="M2926" s="7"/>
      <c r="N2926" s="7"/>
      <c r="O2926" s="7"/>
      <c r="P2926" s="7"/>
      <c r="Q2926" s="7"/>
      <c r="R2926" s="7"/>
      <c r="S2926" s="7"/>
    </row>
    <row r="2927" spans="1:19" x14ac:dyDescent="0.2">
      <c r="A2927" s="11"/>
      <c r="B2927" s="10"/>
      <c r="C2927" s="7"/>
      <c r="D2927" s="7"/>
      <c r="E2927" s="7"/>
      <c r="F2927" s="7"/>
      <c r="G2927" s="7"/>
      <c r="H2927" s="7"/>
      <c r="I2927" s="9"/>
      <c r="J2927" s="9"/>
      <c r="K2927" s="7"/>
      <c r="L2927" s="7"/>
      <c r="M2927" s="7"/>
      <c r="N2927" s="7"/>
      <c r="O2927" s="7"/>
      <c r="P2927" s="7"/>
      <c r="Q2927" s="7"/>
      <c r="R2927" s="7"/>
      <c r="S2927" s="7"/>
    </row>
    <row r="2928" spans="1:19" x14ac:dyDescent="0.2">
      <c r="A2928" s="11"/>
      <c r="B2928" s="10"/>
      <c r="C2928" s="7"/>
      <c r="D2928" s="7"/>
      <c r="E2928" s="7"/>
      <c r="F2928" s="7"/>
      <c r="G2928" s="7"/>
      <c r="H2928" s="7"/>
      <c r="I2928" s="9"/>
      <c r="J2928" s="9"/>
      <c r="K2928" s="7"/>
      <c r="L2928" s="7"/>
      <c r="M2928" s="7"/>
      <c r="N2928" s="7"/>
      <c r="O2928" s="7"/>
      <c r="P2928" s="7"/>
      <c r="Q2928" s="7"/>
      <c r="R2928" s="7"/>
      <c r="S2928" s="7"/>
    </row>
    <row r="2929" spans="1:19" x14ac:dyDescent="0.2">
      <c r="A2929" s="11"/>
      <c r="B2929" s="10"/>
      <c r="C2929" s="7"/>
      <c r="D2929" s="7"/>
      <c r="E2929" s="7"/>
      <c r="F2929" s="7"/>
      <c r="G2929" s="7"/>
      <c r="H2929" s="7"/>
      <c r="I2929" s="9"/>
      <c r="J2929" s="9"/>
      <c r="K2929" s="7"/>
      <c r="L2929" s="7"/>
      <c r="M2929" s="7"/>
      <c r="N2929" s="7"/>
      <c r="O2929" s="7"/>
      <c r="P2929" s="7"/>
      <c r="Q2929" s="7"/>
      <c r="R2929" s="7"/>
      <c r="S2929" s="7"/>
    </row>
    <row r="2930" spans="1:19" x14ac:dyDescent="0.2">
      <c r="A2930" s="11"/>
      <c r="B2930" s="10"/>
      <c r="C2930" s="7"/>
      <c r="D2930" s="7"/>
      <c r="E2930" s="7"/>
      <c r="F2930" s="7"/>
      <c r="G2930" s="7"/>
      <c r="H2930" s="7"/>
      <c r="I2930" s="9"/>
      <c r="J2930" s="9"/>
      <c r="K2930" s="7"/>
      <c r="L2930" s="7"/>
      <c r="M2930" s="7"/>
      <c r="N2930" s="7"/>
      <c r="O2930" s="7"/>
      <c r="P2930" s="7"/>
      <c r="Q2930" s="7"/>
      <c r="R2930" s="7"/>
      <c r="S2930" s="7"/>
    </row>
    <row r="2931" spans="1:19" x14ac:dyDescent="0.2">
      <c r="A2931" s="11"/>
      <c r="B2931" s="10"/>
      <c r="C2931" s="7"/>
      <c r="D2931" s="7"/>
      <c r="E2931" s="7"/>
      <c r="F2931" s="7"/>
      <c r="G2931" s="7"/>
      <c r="H2931" s="7"/>
      <c r="I2931" s="9"/>
      <c r="J2931" s="9"/>
      <c r="K2931" s="7"/>
      <c r="L2931" s="7"/>
      <c r="M2931" s="7"/>
      <c r="N2931" s="7"/>
      <c r="O2931" s="7"/>
      <c r="P2931" s="7"/>
      <c r="Q2931" s="7"/>
      <c r="R2931" s="7"/>
      <c r="S2931" s="7"/>
    </row>
    <row r="2932" spans="1:19" x14ac:dyDescent="0.2">
      <c r="A2932" s="11"/>
      <c r="B2932" s="10"/>
      <c r="C2932" s="7"/>
      <c r="D2932" s="7"/>
      <c r="E2932" s="7"/>
      <c r="F2932" s="7"/>
      <c r="G2932" s="7"/>
      <c r="H2932" s="7"/>
      <c r="I2932" s="9"/>
      <c r="J2932" s="9"/>
      <c r="K2932" s="7"/>
      <c r="L2932" s="7"/>
      <c r="M2932" s="7"/>
      <c r="N2932" s="7"/>
      <c r="O2932" s="7"/>
      <c r="P2932" s="7"/>
      <c r="Q2932" s="7"/>
      <c r="R2932" s="7"/>
      <c r="S2932" s="7"/>
    </row>
    <row r="2933" spans="1:19" x14ac:dyDescent="0.2">
      <c r="A2933" s="11"/>
      <c r="B2933" s="10"/>
      <c r="C2933" s="7"/>
      <c r="D2933" s="7"/>
      <c r="E2933" s="7"/>
      <c r="F2933" s="7"/>
      <c r="G2933" s="7"/>
      <c r="H2933" s="7"/>
      <c r="I2933" s="9"/>
      <c r="J2933" s="9"/>
      <c r="K2933" s="7"/>
      <c r="L2933" s="7"/>
      <c r="M2933" s="7"/>
      <c r="N2933" s="7"/>
      <c r="O2933" s="7"/>
      <c r="P2933" s="7"/>
      <c r="Q2933" s="7"/>
      <c r="R2933" s="7"/>
      <c r="S2933" s="7"/>
    </row>
    <row r="2934" spans="1:19" x14ac:dyDescent="0.2">
      <c r="A2934" s="11"/>
      <c r="B2934" s="10"/>
      <c r="C2934" s="7"/>
      <c r="D2934" s="7"/>
      <c r="E2934" s="7"/>
      <c r="F2934" s="7"/>
      <c r="G2934" s="7"/>
      <c r="H2934" s="7"/>
      <c r="I2934" s="9"/>
      <c r="J2934" s="9"/>
      <c r="K2934" s="7"/>
      <c r="L2934" s="7"/>
      <c r="M2934" s="7"/>
      <c r="N2934" s="7"/>
      <c r="O2934" s="7"/>
      <c r="P2934" s="7"/>
      <c r="Q2934" s="7"/>
      <c r="R2934" s="7"/>
      <c r="S2934" s="7"/>
    </row>
    <row r="2935" spans="1:19" x14ac:dyDescent="0.2">
      <c r="A2935" s="11"/>
      <c r="B2935" s="10"/>
      <c r="C2935" s="7"/>
      <c r="D2935" s="7"/>
      <c r="E2935" s="7"/>
      <c r="F2935" s="7"/>
      <c r="G2935" s="7"/>
      <c r="H2935" s="7"/>
      <c r="I2935" s="9"/>
      <c r="J2935" s="9"/>
      <c r="K2935" s="7"/>
      <c r="L2935" s="7"/>
      <c r="M2935" s="7"/>
      <c r="N2935" s="7"/>
      <c r="O2935" s="7"/>
      <c r="P2935" s="7"/>
      <c r="Q2935" s="7"/>
      <c r="R2935" s="7"/>
      <c r="S2935" s="7"/>
    </row>
    <row r="2936" spans="1:19" x14ac:dyDescent="0.2">
      <c r="A2936" s="11"/>
      <c r="B2936" s="10"/>
      <c r="C2936" s="7"/>
      <c r="D2936" s="7"/>
      <c r="E2936" s="7"/>
      <c r="F2936" s="7"/>
      <c r="G2936" s="7"/>
      <c r="H2936" s="7"/>
      <c r="I2936" s="9"/>
      <c r="J2936" s="9"/>
      <c r="K2936" s="7"/>
      <c r="L2936" s="7"/>
      <c r="M2936" s="7"/>
      <c r="N2936" s="7"/>
      <c r="O2936" s="7"/>
      <c r="P2936" s="7"/>
      <c r="Q2936" s="7"/>
      <c r="R2936" s="7"/>
      <c r="S2936" s="7"/>
    </row>
    <row r="2937" spans="1:19" x14ac:dyDescent="0.2">
      <c r="A2937" s="11"/>
      <c r="B2937" s="10"/>
      <c r="C2937" s="7"/>
      <c r="D2937" s="7"/>
      <c r="E2937" s="7"/>
      <c r="F2937" s="7"/>
      <c r="G2937" s="7"/>
      <c r="H2937" s="7"/>
      <c r="I2937" s="9"/>
      <c r="J2937" s="9"/>
      <c r="K2937" s="7"/>
      <c r="L2937" s="7"/>
      <c r="M2937" s="7"/>
      <c r="N2937" s="7"/>
      <c r="O2937" s="7"/>
      <c r="P2937" s="7"/>
      <c r="Q2937" s="7"/>
      <c r="R2937" s="7"/>
      <c r="S2937" s="7"/>
    </row>
    <row r="2938" spans="1:19" x14ac:dyDescent="0.2">
      <c r="A2938" s="11"/>
      <c r="B2938" s="10"/>
      <c r="C2938" s="7"/>
      <c r="D2938" s="7"/>
      <c r="E2938" s="7"/>
      <c r="F2938" s="7"/>
      <c r="G2938" s="7"/>
      <c r="H2938" s="7"/>
      <c r="I2938" s="9"/>
      <c r="J2938" s="9"/>
      <c r="K2938" s="7"/>
      <c r="L2938" s="7"/>
      <c r="M2938" s="7"/>
      <c r="N2938" s="7"/>
      <c r="O2938" s="7"/>
      <c r="P2938" s="7"/>
      <c r="Q2938" s="7"/>
      <c r="R2938" s="7"/>
      <c r="S2938" s="7"/>
    </row>
    <row r="2939" spans="1:19" x14ac:dyDescent="0.2">
      <c r="A2939" s="11"/>
      <c r="B2939" s="10"/>
      <c r="C2939" s="7"/>
      <c r="D2939" s="7"/>
      <c r="E2939" s="7"/>
      <c r="F2939" s="7"/>
      <c r="G2939" s="7"/>
      <c r="H2939" s="7"/>
      <c r="I2939" s="9"/>
      <c r="J2939" s="9"/>
      <c r="K2939" s="7"/>
      <c r="L2939" s="7"/>
      <c r="M2939" s="7"/>
      <c r="N2939" s="7"/>
      <c r="O2939" s="7"/>
      <c r="P2939" s="7"/>
      <c r="Q2939" s="7"/>
      <c r="R2939" s="7"/>
      <c r="S2939" s="7"/>
    </row>
    <row r="2940" spans="1:19" x14ac:dyDescent="0.2">
      <c r="A2940" s="11"/>
      <c r="B2940" s="10"/>
      <c r="C2940" s="7"/>
      <c r="D2940" s="7"/>
      <c r="E2940" s="7"/>
      <c r="F2940" s="7"/>
      <c r="G2940" s="7"/>
      <c r="H2940" s="7"/>
      <c r="I2940" s="9"/>
      <c r="J2940" s="9"/>
      <c r="K2940" s="7"/>
      <c r="L2940" s="7"/>
      <c r="M2940" s="7"/>
      <c r="N2940" s="7"/>
      <c r="O2940" s="7"/>
      <c r="P2940" s="7"/>
      <c r="Q2940" s="7"/>
      <c r="R2940" s="7"/>
      <c r="S2940" s="7"/>
    </row>
    <row r="2941" spans="1:19" x14ac:dyDescent="0.2">
      <c r="A2941" s="11"/>
      <c r="B2941" s="10"/>
      <c r="C2941" s="7"/>
      <c r="D2941" s="7"/>
      <c r="E2941" s="7"/>
      <c r="F2941" s="7"/>
      <c r="G2941" s="7"/>
      <c r="H2941" s="7"/>
      <c r="I2941" s="9"/>
      <c r="J2941" s="9"/>
      <c r="K2941" s="7"/>
      <c r="L2941" s="7"/>
      <c r="M2941" s="7"/>
      <c r="N2941" s="7"/>
      <c r="O2941" s="7"/>
      <c r="P2941" s="7"/>
      <c r="Q2941" s="7"/>
      <c r="R2941" s="7"/>
      <c r="S2941" s="7"/>
    </row>
    <row r="2942" spans="1:19" x14ac:dyDescent="0.2">
      <c r="A2942" s="11"/>
      <c r="B2942" s="10"/>
      <c r="C2942" s="7"/>
      <c r="D2942" s="7"/>
      <c r="E2942" s="7"/>
      <c r="F2942" s="7"/>
      <c r="G2942" s="7"/>
      <c r="H2942" s="7"/>
      <c r="I2942" s="9"/>
      <c r="J2942" s="9"/>
      <c r="K2942" s="7"/>
      <c r="L2942" s="7"/>
      <c r="M2942" s="7"/>
      <c r="N2942" s="7"/>
      <c r="O2942" s="7"/>
      <c r="P2942" s="7"/>
      <c r="Q2942" s="7"/>
      <c r="R2942" s="7"/>
      <c r="S2942" s="7"/>
    </row>
    <row r="2943" spans="1:19" x14ac:dyDescent="0.2">
      <c r="A2943" s="11"/>
      <c r="B2943" s="10"/>
      <c r="C2943" s="7"/>
      <c r="D2943" s="7"/>
      <c r="E2943" s="7"/>
      <c r="F2943" s="7"/>
      <c r="G2943" s="7"/>
      <c r="H2943" s="7"/>
      <c r="I2943" s="9"/>
      <c r="J2943" s="9"/>
      <c r="K2943" s="7"/>
      <c r="L2943" s="7"/>
      <c r="M2943" s="7"/>
      <c r="N2943" s="7"/>
      <c r="O2943" s="7"/>
      <c r="P2943" s="7"/>
      <c r="Q2943" s="7"/>
      <c r="R2943" s="7"/>
      <c r="S2943" s="7"/>
    </row>
    <row r="2944" spans="1:19" x14ac:dyDescent="0.2">
      <c r="A2944" s="11"/>
      <c r="B2944" s="10"/>
      <c r="C2944" s="7"/>
      <c r="D2944" s="7"/>
      <c r="E2944" s="7"/>
      <c r="F2944" s="7"/>
      <c r="G2944" s="7"/>
      <c r="H2944" s="7"/>
      <c r="I2944" s="9"/>
      <c r="J2944" s="9"/>
      <c r="K2944" s="7"/>
      <c r="L2944" s="7"/>
      <c r="M2944" s="7"/>
      <c r="N2944" s="7"/>
      <c r="O2944" s="7"/>
      <c r="P2944" s="7"/>
      <c r="Q2944" s="7"/>
      <c r="R2944" s="7"/>
      <c r="S2944" s="7"/>
    </row>
    <row r="2945" spans="1:19" x14ac:dyDescent="0.2">
      <c r="A2945" s="11"/>
      <c r="B2945" s="10"/>
      <c r="C2945" s="7"/>
      <c r="D2945" s="7"/>
      <c r="E2945" s="7"/>
      <c r="F2945" s="7"/>
      <c r="G2945" s="7"/>
      <c r="H2945" s="7"/>
      <c r="I2945" s="9"/>
      <c r="J2945" s="9"/>
      <c r="K2945" s="7"/>
      <c r="L2945" s="7"/>
      <c r="M2945" s="7"/>
      <c r="N2945" s="7"/>
      <c r="O2945" s="7"/>
      <c r="P2945" s="7"/>
      <c r="Q2945" s="7"/>
      <c r="R2945" s="7"/>
      <c r="S2945" s="7"/>
    </row>
    <row r="2946" spans="1:19" x14ac:dyDescent="0.2">
      <c r="A2946" s="11"/>
      <c r="B2946" s="10"/>
      <c r="C2946" s="7"/>
      <c r="D2946" s="7"/>
      <c r="E2946" s="7"/>
      <c r="F2946" s="7"/>
      <c r="G2946" s="7"/>
      <c r="H2946" s="7"/>
      <c r="I2946" s="9"/>
      <c r="J2946" s="9"/>
      <c r="K2946" s="7"/>
      <c r="L2946" s="7"/>
      <c r="M2946" s="7"/>
      <c r="N2946" s="7"/>
      <c r="O2946" s="7"/>
      <c r="P2946" s="7"/>
      <c r="Q2946" s="7"/>
      <c r="R2946" s="7"/>
      <c r="S2946" s="7"/>
    </row>
    <row r="2947" spans="1:19" x14ac:dyDescent="0.2">
      <c r="A2947" s="11"/>
      <c r="B2947" s="10"/>
      <c r="C2947" s="7"/>
      <c r="D2947" s="7"/>
      <c r="E2947" s="7"/>
      <c r="F2947" s="7"/>
      <c r="G2947" s="7"/>
      <c r="H2947" s="7"/>
      <c r="I2947" s="9"/>
      <c r="J2947" s="9"/>
      <c r="K2947" s="7"/>
      <c r="L2947" s="7"/>
      <c r="M2947" s="7"/>
      <c r="N2947" s="7"/>
      <c r="O2947" s="7"/>
      <c r="P2947" s="7"/>
      <c r="Q2947" s="7"/>
      <c r="R2947" s="7"/>
      <c r="S2947" s="7"/>
    </row>
    <row r="2948" spans="1:19" x14ac:dyDescent="0.2">
      <c r="A2948" s="11"/>
      <c r="B2948" s="10"/>
      <c r="C2948" s="7"/>
      <c r="D2948" s="7"/>
      <c r="E2948" s="7"/>
      <c r="F2948" s="7"/>
      <c r="G2948" s="7"/>
      <c r="H2948" s="7"/>
      <c r="I2948" s="9"/>
      <c r="J2948" s="9"/>
      <c r="K2948" s="7"/>
      <c r="L2948" s="7"/>
      <c r="M2948" s="7"/>
      <c r="N2948" s="7"/>
      <c r="O2948" s="7"/>
      <c r="P2948" s="7"/>
      <c r="Q2948" s="7"/>
      <c r="R2948" s="7"/>
      <c r="S2948" s="7"/>
    </row>
    <row r="2949" spans="1:19" x14ac:dyDescent="0.2">
      <c r="A2949" s="11"/>
      <c r="B2949" s="10"/>
      <c r="C2949" s="7"/>
      <c r="D2949" s="7"/>
      <c r="E2949" s="7"/>
      <c r="F2949" s="7"/>
      <c r="G2949" s="7"/>
      <c r="H2949" s="7"/>
      <c r="I2949" s="9"/>
      <c r="J2949" s="9"/>
      <c r="K2949" s="7"/>
      <c r="L2949" s="7"/>
      <c r="M2949" s="7"/>
      <c r="N2949" s="7"/>
      <c r="O2949" s="7"/>
      <c r="P2949" s="7"/>
      <c r="Q2949" s="7"/>
      <c r="R2949" s="7"/>
      <c r="S2949" s="7"/>
    </row>
    <row r="2950" spans="1:19" x14ac:dyDescent="0.2">
      <c r="A2950" s="11"/>
      <c r="B2950" s="10"/>
      <c r="C2950" s="7"/>
      <c r="D2950" s="7"/>
      <c r="E2950" s="7"/>
      <c r="F2950" s="7"/>
      <c r="G2950" s="7"/>
      <c r="H2950" s="7"/>
      <c r="I2950" s="9"/>
      <c r="J2950" s="9"/>
      <c r="K2950" s="7"/>
      <c r="L2950" s="7"/>
      <c r="M2950" s="7"/>
      <c r="N2950" s="7"/>
      <c r="O2950" s="7"/>
      <c r="P2950" s="7"/>
      <c r="Q2950" s="7"/>
      <c r="R2950" s="7"/>
      <c r="S2950" s="7"/>
    </row>
    <row r="2951" spans="1:19" x14ac:dyDescent="0.2">
      <c r="A2951" s="11"/>
      <c r="B2951" s="10"/>
      <c r="C2951" s="7"/>
      <c r="D2951" s="7"/>
      <c r="E2951" s="7"/>
      <c r="F2951" s="7"/>
      <c r="G2951" s="7"/>
      <c r="H2951" s="7"/>
      <c r="I2951" s="9"/>
      <c r="J2951" s="9"/>
      <c r="K2951" s="7"/>
      <c r="L2951" s="7"/>
      <c r="M2951" s="7"/>
      <c r="N2951" s="7"/>
      <c r="O2951" s="7"/>
      <c r="P2951" s="7"/>
      <c r="Q2951" s="7"/>
      <c r="R2951" s="7"/>
      <c r="S2951" s="7"/>
    </row>
    <row r="2952" spans="1:19" x14ac:dyDescent="0.2">
      <c r="A2952" s="11"/>
      <c r="B2952" s="10"/>
      <c r="C2952" s="7"/>
      <c r="D2952" s="7"/>
      <c r="E2952" s="7"/>
      <c r="F2952" s="7"/>
      <c r="G2952" s="7"/>
      <c r="H2952" s="7"/>
      <c r="I2952" s="9"/>
      <c r="J2952" s="9"/>
      <c r="K2952" s="7"/>
      <c r="L2952" s="7"/>
      <c r="M2952" s="7"/>
      <c r="N2952" s="7"/>
      <c r="O2952" s="7"/>
      <c r="P2952" s="7"/>
      <c r="Q2952" s="7"/>
      <c r="R2952" s="7"/>
      <c r="S2952" s="7"/>
    </row>
    <row r="2953" spans="1:19" x14ac:dyDescent="0.2">
      <c r="A2953" s="11"/>
      <c r="B2953" s="10"/>
      <c r="C2953" s="7"/>
      <c r="D2953" s="7"/>
      <c r="E2953" s="7"/>
      <c r="F2953" s="7"/>
      <c r="G2953" s="7"/>
      <c r="H2953" s="7"/>
      <c r="I2953" s="9"/>
      <c r="J2953" s="9"/>
      <c r="K2953" s="7"/>
      <c r="L2953" s="7"/>
      <c r="M2953" s="7"/>
      <c r="N2953" s="7"/>
      <c r="O2953" s="7"/>
      <c r="P2953" s="7"/>
      <c r="Q2953" s="7"/>
      <c r="R2953" s="7"/>
      <c r="S2953" s="7"/>
    </row>
    <row r="2954" spans="1:19" x14ac:dyDescent="0.2">
      <c r="A2954" s="11"/>
      <c r="B2954" s="10"/>
      <c r="C2954" s="7"/>
      <c r="D2954" s="7"/>
      <c r="E2954" s="7"/>
      <c r="F2954" s="7"/>
      <c r="G2954" s="7"/>
      <c r="H2954" s="7"/>
      <c r="I2954" s="9"/>
      <c r="J2954" s="9"/>
      <c r="K2954" s="7"/>
      <c r="L2954" s="7"/>
      <c r="M2954" s="7"/>
      <c r="N2954" s="7"/>
      <c r="O2954" s="7"/>
      <c r="P2954" s="7"/>
      <c r="Q2954" s="7"/>
      <c r="R2954" s="7"/>
      <c r="S2954" s="7"/>
    </row>
    <row r="2955" spans="1:19" x14ac:dyDescent="0.2">
      <c r="A2955" s="11"/>
      <c r="B2955" s="10"/>
      <c r="C2955" s="7"/>
      <c r="D2955" s="7"/>
      <c r="E2955" s="7"/>
      <c r="F2955" s="7"/>
      <c r="G2955" s="7"/>
      <c r="H2955" s="7"/>
      <c r="I2955" s="9"/>
      <c r="J2955" s="9"/>
      <c r="K2955" s="7"/>
      <c r="L2955" s="7"/>
      <c r="M2955" s="7"/>
      <c r="N2955" s="7"/>
      <c r="O2955" s="7"/>
      <c r="P2955" s="7"/>
      <c r="Q2955" s="7"/>
      <c r="R2955" s="7"/>
      <c r="S2955" s="7"/>
    </row>
    <row r="2956" spans="1:19" x14ac:dyDescent="0.2">
      <c r="A2956" s="11"/>
      <c r="B2956" s="10"/>
      <c r="C2956" s="7"/>
      <c r="D2956" s="7"/>
      <c r="E2956" s="7"/>
      <c r="F2956" s="7"/>
      <c r="G2956" s="7"/>
      <c r="H2956" s="7"/>
      <c r="I2956" s="9"/>
      <c r="J2956" s="9"/>
      <c r="K2956" s="7"/>
      <c r="L2956" s="7"/>
      <c r="M2956" s="7"/>
      <c r="N2956" s="7"/>
      <c r="O2956" s="7"/>
      <c r="P2956" s="7"/>
      <c r="Q2956" s="7"/>
      <c r="R2956" s="7"/>
      <c r="S2956" s="7"/>
    </row>
    <row r="2957" spans="1:19" x14ac:dyDescent="0.2">
      <c r="A2957" s="11"/>
      <c r="B2957" s="10"/>
      <c r="C2957" s="7"/>
      <c r="D2957" s="7"/>
      <c r="E2957" s="7"/>
      <c r="F2957" s="7"/>
      <c r="G2957" s="7"/>
      <c r="H2957" s="7"/>
      <c r="I2957" s="9"/>
      <c r="J2957" s="9"/>
      <c r="K2957" s="7"/>
      <c r="L2957" s="7"/>
      <c r="M2957" s="7"/>
      <c r="N2957" s="7"/>
      <c r="O2957" s="7"/>
      <c r="P2957" s="7"/>
      <c r="Q2957" s="7"/>
      <c r="R2957" s="7"/>
      <c r="S2957" s="7"/>
    </row>
    <row r="2958" spans="1:19" x14ac:dyDescent="0.2">
      <c r="A2958" s="11"/>
      <c r="B2958" s="10"/>
      <c r="C2958" s="7"/>
      <c r="D2958" s="7"/>
      <c r="E2958" s="7"/>
      <c r="F2958" s="7"/>
      <c r="G2958" s="7"/>
      <c r="H2958" s="7"/>
      <c r="I2958" s="9"/>
      <c r="J2958" s="9"/>
      <c r="K2958" s="7"/>
      <c r="L2958" s="7"/>
      <c r="M2958" s="7"/>
      <c r="N2958" s="7"/>
      <c r="O2958" s="7"/>
      <c r="P2958" s="7"/>
      <c r="Q2958" s="7"/>
      <c r="R2958" s="7"/>
      <c r="S2958" s="7"/>
    </row>
    <row r="2959" spans="1:19" x14ac:dyDescent="0.2">
      <c r="A2959" s="11"/>
      <c r="B2959" s="10"/>
      <c r="C2959" s="7"/>
      <c r="D2959" s="7"/>
      <c r="E2959" s="7"/>
      <c r="F2959" s="7"/>
      <c r="G2959" s="7"/>
      <c r="H2959" s="7"/>
      <c r="I2959" s="9"/>
      <c r="J2959" s="9"/>
      <c r="K2959" s="7"/>
      <c r="L2959" s="7"/>
      <c r="M2959" s="7"/>
      <c r="N2959" s="7"/>
      <c r="O2959" s="7"/>
      <c r="P2959" s="7"/>
      <c r="Q2959" s="7"/>
      <c r="R2959" s="7"/>
      <c r="S2959" s="7"/>
    </row>
    <row r="2960" spans="1:19" x14ac:dyDescent="0.2">
      <c r="A2960" s="11"/>
      <c r="B2960" s="10"/>
      <c r="C2960" s="7"/>
      <c r="D2960" s="7"/>
      <c r="E2960" s="7"/>
      <c r="F2960" s="7"/>
      <c r="G2960" s="7"/>
      <c r="H2960" s="7"/>
      <c r="I2960" s="9"/>
      <c r="J2960" s="9"/>
      <c r="K2960" s="7"/>
      <c r="L2960" s="7"/>
      <c r="M2960" s="7"/>
      <c r="N2960" s="7"/>
      <c r="O2960" s="7"/>
      <c r="P2960" s="7"/>
      <c r="Q2960" s="7"/>
      <c r="R2960" s="7"/>
      <c r="S2960" s="7"/>
    </row>
    <row r="2961" spans="1:19" x14ac:dyDescent="0.2">
      <c r="A2961" s="11"/>
      <c r="B2961" s="10"/>
      <c r="C2961" s="7"/>
      <c r="D2961" s="7"/>
      <c r="E2961" s="7"/>
      <c r="F2961" s="7"/>
      <c r="G2961" s="7"/>
      <c r="H2961" s="7"/>
      <c r="I2961" s="9"/>
      <c r="J2961" s="9"/>
      <c r="K2961" s="7"/>
      <c r="L2961" s="7"/>
      <c r="M2961" s="7"/>
      <c r="N2961" s="7"/>
      <c r="O2961" s="7"/>
      <c r="P2961" s="7"/>
      <c r="Q2961" s="7"/>
      <c r="R2961" s="7"/>
      <c r="S2961" s="7"/>
    </row>
    <row r="2962" spans="1:19" x14ac:dyDescent="0.2">
      <c r="A2962" s="11"/>
      <c r="B2962" s="10"/>
      <c r="C2962" s="7"/>
      <c r="D2962" s="7"/>
      <c r="E2962" s="7"/>
      <c r="F2962" s="7"/>
      <c r="G2962" s="7"/>
      <c r="H2962" s="7"/>
      <c r="I2962" s="9"/>
      <c r="J2962" s="9"/>
      <c r="K2962" s="7"/>
      <c r="L2962" s="7"/>
      <c r="M2962" s="7"/>
      <c r="N2962" s="7"/>
      <c r="O2962" s="7"/>
      <c r="P2962" s="7"/>
      <c r="Q2962" s="7"/>
      <c r="R2962" s="7"/>
      <c r="S2962" s="7"/>
    </row>
    <row r="2963" spans="1:19" x14ac:dyDescent="0.2">
      <c r="A2963" s="11"/>
      <c r="B2963" s="10"/>
      <c r="C2963" s="7"/>
      <c r="D2963" s="7"/>
      <c r="E2963" s="7"/>
      <c r="F2963" s="7"/>
      <c r="G2963" s="7"/>
      <c r="H2963" s="7"/>
      <c r="I2963" s="9"/>
      <c r="J2963" s="9"/>
      <c r="K2963" s="7"/>
      <c r="L2963" s="7"/>
      <c r="M2963" s="7"/>
      <c r="N2963" s="7"/>
      <c r="O2963" s="7"/>
      <c r="P2963" s="7"/>
      <c r="Q2963" s="7"/>
      <c r="R2963" s="7"/>
      <c r="S2963" s="7"/>
    </row>
    <row r="2964" spans="1:19" x14ac:dyDescent="0.2">
      <c r="A2964" s="11"/>
      <c r="B2964" s="10"/>
      <c r="C2964" s="7"/>
      <c r="D2964" s="7"/>
      <c r="E2964" s="7"/>
      <c r="F2964" s="7"/>
      <c r="G2964" s="7"/>
      <c r="H2964" s="7"/>
      <c r="I2964" s="9"/>
      <c r="J2964" s="9"/>
      <c r="K2964" s="7"/>
      <c r="L2964" s="7"/>
      <c r="M2964" s="7"/>
      <c r="N2964" s="7"/>
      <c r="O2964" s="7"/>
      <c r="P2964" s="7"/>
      <c r="Q2964" s="7"/>
      <c r="R2964" s="7"/>
      <c r="S2964" s="7"/>
    </row>
    <row r="2965" spans="1:19" x14ac:dyDescent="0.2">
      <c r="A2965" s="11"/>
      <c r="B2965" s="10"/>
      <c r="C2965" s="7"/>
      <c r="D2965" s="7"/>
      <c r="E2965" s="7"/>
      <c r="F2965" s="7"/>
      <c r="G2965" s="7"/>
      <c r="H2965" s="7"/>
      <c r="I2965" s="9"/>
      <c r="J2965" s="9"/>
      <c r="K2965" s="7"/>
      <c r="L2965" s="7"/>
      <c r="M2965" s="7"/>
      <c r="N2965" s="7"/>
      <c r="O2965" s="7"/>
      <c r="P2965" s="7"/>
      <c r="Q2965" s="7"/>
      <c r="R2965" s="7"/>
      <c r="S2965" s="7"/>
    </row>
    <row r="2966" spans="1:19" x14ac:dyDescent="0.2">
      <c r="A2966" s="11"/>
      <c r="B2966" s="10"/>
      <c r="C2966" s="7"/>
      <c r="D2966" s="7"/>
      <c r="E2966" s="7"/>
      <c r="F2966" s="7"/>
      <c r="G2966" s="7"/>
      <c r="H2966" s="7"/>
      <c r="I2966" s="9"/>
      <c r="J2966" s="9"/>
      <c r="K2966" s="7"/>
      <c r="L2966" s="7"/>
      <c r="M2966" s="7"/>
      <c r="N2966" s="7"/>
      <c r="O2966" s="7"/>
      <c r="P2966" s="7"/>
      <c r="Q2966" s="7"/>
      <c r="R2966" s="7"/>
      <c r="S2966" s="7"/>
    </row>
    <row r="2967" spans="1:19" x14ac:dyDescent="0.2">
      <c r="A2967" s="11"/>
      <c r="B2967" s="10"/>
      <c r="C2967" s="7"/>
      <c r="D2967" s="7"/>
      <c r="E2967" s="7"/>
      <c r="F2967" s="7"/>
      <c r="G2967" s="7"/>
      <c r="H2967" s="7"/>
      <c r="I2967" s="9"/>
      <c r="J2967" s="9"/>
      <c r="K2967" s="7"/>
      <c r="L2967" s="7"/>
      <c r="M2967" s="7"/>
      <c r="N2967" s="7"/>
      <c r="O2967" s="7"/>
      <c r="P2967" s="7"/>
      <c r="Q2967" s="7"/>
      <c r="R2967" s="7"/>
      <c r="S2967" s="7"/>
    </row>
    <row r="2968" spans="1:19" x14ac:dyDescent="0.2">
      <c r="A2968" s="11"/>
      <c r="B2968" s="10"/>
      <c r="C2968" s="7"/>
      <c r="D2968" s="7"/>
      <c r="E2968" s="7"/>
      <c r="F2968" s="7"/>
      <c r="G2968" s="7"/>
      <c r="H2968" s="7"/>
      <c r="I2968" s="9"/>
      <c r="J2968" s="9"/>
      <c r="K2968" s="7"/>
      <c r="L2968" s="7"/>
      <c r="M2968" s="7"/>
      <c r="N2968" s="7"/>
      <c r="O2968" s="7"/>
      <c r="P2968" s="7"/>
      <c r="Q2968" s="7"/>
      <c r="R2968" s="7"/>
      <c r="S2968" s="7"/>
    </row>
    <row r="2969" spans="1:19" x14ac:dyDescent="0.2">
      <c r="A2969" s="11"/>
      <c r="B2969" s="10"/>
      <c r="C2969" s="7"/>
      <c r="D2969" s="7"/>
      <c r="E2969" s="7"/>
      <c r="F2969" s="7"/>
      <c r="G2969" s="7"/>
      <c r="H2969" s="7"/>
      <c r="I2969" s="9"/>
      <c r="J2969" s="9"/>
      <c r="K2969" s="7"/>
      <c r="L2969" s="7"/>
      <c r="M2969" s="7"/>
      <c r="N2969" s="7"/>
      <c r="O2969" s="7"/>
      <c r="P2969" s="7"/>
      <c r="Q2969" s="7"/>
      <c r="R2969" s="7"/>
      <c r="S2969" s="7"/>
    </row>
    <row r="2970" spans="1:19" x14ac:dyDescent="0.2">
      <c r="A2970" s="11"/>
      <c r="B2970" s="10"/>
      <c r="C2970" s="7"/>
      <c r="D2970" s="7"/>
      <c r="E2970" s="7"/>
      <c r="F2970" s="7"/>
      <c r="G2970" s="7"/>
      <c r="H2970" s="7"/>
      <c r="I2970" s="9"/>
      <c r="J2970" s="9"/>
      <c r="K2970" s="7"/>
      <c r="L2970" s="7"/>
      <c r="M2970" s="7"/>
      <c r="N2970" s="7"/>
      <c r="O2970" s="7"/>
      <c r="P2970" s="7"/>
      <c r="Q2970" s="7"/>
      <c r="R2970" s="7"/>
      <c r="S2970" s="7"/>
    </row>
    <row r="2971" spans="1:19" x14ac:dyDescent="0.2">
      <c r="A2971" s="11"/>
      <c r="B2971" s="10"/>
      <c r="C2971" s="7"/>
      <c r="D2971" s="7"/>
      <c r="E2971" s="7"/>
      <c r="F2971" s="7"/>
      <c r="G2971" s="7"/>
      <c r="H2971" s="7"/>
      <c r="I2971" s="9"/>
      <c r="J2971" s="9"/>
      <c r="K2971" s="7"/>
      <c r="L2971" s="7"/>
      <c r="M2971" s="7"/>
      <c r="N2971" s="7"/>
      <c r="O2971" s="7"/>
      <c r="P2971" s="7"/>
      <c r="Q2971" s="7"/>
      <c r="R2971" s="7"/>
      <c r="S2971" s="7"/>
    </row>
    <row r="2972" spans="1:19" x14ac:dyDescent="0.2">
      <c r="A2972" s="11"/>
      <c r="B2972" s="10"/>
      <c r="C2972" s="7"/>
      <c r="D2972" s="7"/>
      <c r="E2972" s="7"/>
      <c r="F2972" s="7"/>
      <c r="G2972" s="7"/>
      <c r="H2972" s="7"/>
      <c r="I2972" s="9"/>
      <c r="J2972" s="9"/>
      <c r="K2972" s="7"/>
      <c r="L2972" s="7"/>
      <c r="M2972" s="7"/>
      <c r="N2972" s="7"/>
      <c r="O2972" s="7"/>
      <c r="P2972" s="7"/>
      <c r="Q2972" s="7"/>
      <c r="R2972" s="7"/>
      <c r="S2972" s="7"/>
    </row>
    <row r="2973" spans="1:19" x14ac:dyDescent="0.2">
      <c r="A2973" s="11"/>
      <c r="B2973" s="10"/>
      <c r="C2973" s="7"/>
      <c r="D2973" s="7"/>
      <c r="E2973" s="7"/>
      <c r="F2973" s="7"/>
      <c r="G2973" s="7"/>
      <c r="H2973" s="7"/>
      <c r="I2973" s="9"/>
      <c r="J2973" s="9"/>
      <c r="K2973" s="7"/>
      <c r="L2973" s="7"/>
      <c r="M2973" s="7"/>
      <c r="N2973" s="7"/>
      <c r="O2973" s="7"/>
      <c r="P2973" s="7"/>
      <c r="Q2973" s="7"/>
      <c r="R2973" s="7"/>
      <c r="S2973" s="7"/>
    </row>
    <row r="2974" spans="1:19" x14ac:dyDescent="0.2">
      <c r="A2974" s="11"/>
      <c r="B2974" s="10"/>
      <c r="C2974" s="7"/>
      <c r="D2974" s="7"/>
      <c r="E2974" s="7"/>
      <c r="F2974" s="7"/>
      <c r="G2974" s="7"/>
      <c r="H2974" s="7"/>
      <c r="I2974" s="9"/>
      <c r="J2974" s="9"/>
      <c r="K2974" s="7"/>
      <c r="L2974" s="7"/>
      <c r="M2974" s="7"/>
      <c r="N2974" s="7"/>
      <c r="O2974" s="7"/>
      <c r="P2974" s="7"/>
      <c r="Q2974" s="7"/>
      <c r="R2974" s="7"/>
      <c r="S2974" s="7"/>
    </row>
    <row r="2975" spans="1:19" x14ac:dyDescent="0.2">
      <c r="A2975" s="11"/>
      <c r="B2975" s="10"/>
      <c r="C2975" s="7"/>
      <c r="D2975" s="7"/>
      <c r="E2975" s="7"/>
      <c r="F2975" s="7"/>
      <c r="G2975" s="7"/>
      <c r="H2975" s="7"/>
      <c r="I2975" s="9"/>
      <c r="J2975" s="9"/>
      <c r="K2975" s="7"/>
      <c r="L2975" s="7"/>
      <c r="M2975" s="7"/>
      <c r="N2975" s="7"/>
      <c r="O2975" s="7"/>
      <c r="P2975" s="7"/>
      <c r="Q2975" s="7"/>
      <c r="R2975" s="7"/>
      <c r="S2975" s="7"/>
    </row>
    <row r="2976" spans="1:19" x14ac:dyDescent="0.2">
      <c r="A2976" s="11"/>
      <c r="B2976" s="10"/>
      <c r="C2976" s="7"/>
      <c r="D2976" s="7"/>
      <c r="E2976" s="7"/>
      <c r="F2976" s="7"/>
      <c r="G2976" s="7"/>
      <c r="H2976" s="7"/>
      <c r="I2976" s="9"/>
      <c r="J2976" s="9"/>
      <c r="K2976" s="7"/>
      <c r="L2976" s="7"/>
      <c r="M2976" s="7"/>
      <c r="N2976" s="7"/>
      <c r="O2976" s="7"/>
      <c r="P2976" s="7"/>
      <c r="Q2976" s="7"/>
      <c r="R2976" s="7"/>
      <c r="S2976" s="7"/>
    </row>
    <row r="2977" spans="1:19" x14ac:dyDescent="0.2">
      <c r="A2977" s="11"/>
      <c r="B2977" s="10"/>
      <c r="C2977" s="7"/>
      <c r="D2977" s="7"/>
      <c r="E2977" s="7"/>
      <c r="F2977" s="7"/>
      <c r="G2977" s="7"/>
      <c r="H2977" s="7"/>
      <c r="I2977" s="9"/>
      <c r="J2977" s="9"/>
      <c r="K2977" s="7"/>
      <c r="L2977" s="7"/>
      <c r="M2977" s="7"/>
      <c r="N2977" s="7"/>
      <c r="O2977" s="7"/>
      <c r="P2977" s="7"/>
      <c r="Q2977" s="7"/>
      <c r="R2977" s="7"/>
      <c r="S2977" s="7"/>
    </row>
    <row r="2978" spans="1:19" x14ac:dyDescent="0.2">
      <c r="A2978" s="11"/>
      <c r="B2978" s="10"/>
      <c r="C2978" s="7"/>
      <c r="D2978" s="7"/>
      <c r="E2978" s="7"/>
      <c r="F2978" s="7"/>
      <c r="G2978" s="7"/>
      <c r="H2978" s="7"/>
      <c r="I2978" s="9"/>
      <c r="J2978" s="9"/>
      <c r="K2978" s="7"/>
      <c r="L2978" s="7"/>
      <c r="M2978" s="7"/>
      <c r="N2978" s="7"/>
      <c r="O2978" s="7"/>
      <c r="P2978" s="7"/>
      <c r="Q2978" s="7"/>
      <c r="R2978" s="7"/>
      <c r="S2978" s="7"/>
    </row>
    <row r="2979" spans="1:19" x14ac:dyDescent="0.2">
      <c r="A2979" s="11"/>
      <c r="B2979" s="10"/>
      <c r="C2979" s="7"/>
      <c r="D2979" s="7"/>
      <c r="E2979" s="7"/>
      <c r="F2979" s="7"/>
      <c r="G2979" s="7"/>
      <c r="H2979" s="7"/>
      <c r="I2979" s="9"/>
      <c r="J2979" s="9"/>
      <c r="K2979" s="7"/>
      <c r="L2979" s="7"/>
      <c r="M2979" s="7"/>
      <c r="N2979" s="7"/>
      <c r="O2979" s="7"/>
      <c r="P2979" s="7"/>
      <c r="Q2979" s="7"/>
      <c r="R2979" s="7"/>
      <c r="S2979" s="7"/>
    </row>
    <row r="2980" spans="1:19" x14ac:dyDescent="0.2">
      <c r="A2980" s="11"/>
      <c r="B2980" s="10"/>
      <c r="C2980" s="7"/>
      <c r="D2980" s="7"/>
      <c r="E2980" s="7"/>
      <c r="F2980" s="7"/>
      <c r="G2980" s="7"/>
      <c r="H2980" s="7"/>
      <c r="I2980" s="9"/>
      <c r="J2980" s="9"/>
      <c r="K2980" s="7"/>
      <c r="L2980" s="7"/>
      <c r="M2980" s="7"/>
      <c r="N2980" s="7"/>
      <c r="O2980" s="7"/>
      <c r="P2980" s="7"/>
      <c r="Q2980" s="7"/>
      <c r="R2980" s="7"/>
      <c r="S2980" s="7"/>
    </row>
    <row r="2981" spans="1:19" x14ac:dyDescent="0.2">
      <c r="A2981" s="11"/>
      <c r="B2981" s="10"/>
      <c r="C2981" s="7"/>
      <c r="D2981" s="7"/>
      <c r="E2981" s="7"/>
      <c r="F2981" s="7"/>
      <c r="G2981" s="7"/>
      <c r="H2981" s="7"/>
      <c r="I2981" s="9"/>
      <c r="J2981" s="9"/>
      <c r="K2981" s="7"/>
      <c r="L2981" s="7"/>
      <c r="M2981" s="7"/>
      <c r="N2981" s="7"/>
      <c r="O2981" s="7"/>
      <c r="P2981" s="7"/>
      <c r="Q2981" s="7"/>
      <c r="R2981" s="7"/>
      <c r="S2981" s="7"/>
    </row>
    <row r="2982" spans="1:19" x14ac:dyDescent="0.2">
      <c r="A2982" s="11"/>
      <c r="B2982" s="10"/>
      <c r="C2982" s="7"/>
      <c r="D2982" s="7"/>
      <c r="E2982" s="7"/>
      <c r="F2982" s="7"/>
      <c r="G2982" s="7"/>
      <c r="H2982" s="7"/>
      <c r="I2982" s="9"/>
      <c r="J2982" s="9"/>
      <c r="K2982" s="7"/>
      <c r="L2982" s="7"/>
      <c r="M2982" s="7"/>
      <c r="N2982" s="7"/>
      <c r="O2982" s="7"/>
      <c r="P2982" s="7"/>
      <c r="Q2982" s="7"/>
      <c r="R2982" s="7"/>
      <c r="S2982" s="7"/>
    </row>
    <row r="2983" spans="1:19" x14ac:dyDescent="0.2">
      <c r="A2983" s="11"/>
      <c r="B2983" s="10"/>
      <c r="C2983" s="7"/>
      <c r="D2983" s="7"/>
      <c r="E2983" s="7"/>
      <c r="F2983" s="7"/>
      <c r="G2983" s="7"/>
      <c r="H2983" s="7"/>
      <c r="I2983" s="9"/>
      <c r="J2983" s="9"/>
      <c r="K2983" s="7"/>
      <c r="L2983" s="7"/>
      <c r="M2983" s="7"/>
      <c r="N2983" s="7"/>
      <c r="O2983" s="7"/>
      <c r="P2983" s="7"/>
      <c r="Q2983" s="7"/>
      <c r="R2983" s="7"/>
      <c r="S2983" s="7"/>
    </row>
    <row r="2984" spans="1:19" x14ac:dyDescent="0.2">
      <c r="A2984" s="11"/>
      <c r="B2984" s="10"/>
      <c r="C2984" s="7"/>
      <c r="D2984" s="7"/>
      <c r="E2984" s="7"/>
      <c r="F2984" s="7"/>
      <c r="G2984" s="7"/>
      <c r="H2984" s="7"/>
      <c r="I2984" s="9"/>
      <c r="J2984" s="9"/>
      <c r="K2984" s="7"/>
      <c r="L2984" s="7"/>
      <c r="M2984" s="7"/>
      <c r="N2984" s="7"/>
      <c r="O2984" s="7"/>
      <c r="P2984" s="7"/>
      <c r="Q2984" s="7"/>
      <c r="R2984" s="7"/>
      <c r="S2984" s="7"/>
    </row>
    <row r="2985" spans="1:19" x14ac:dyDescent="0.2">
      <c r="A2985" s="11"/>
      <c r="B2985" s="10"/>
      <c r="C2985" s="7"/>
      <c r="D2985" s="7"/>
      <c r="E2985" s="7"/>
      <c r="F2985" s="7"/>
      <c r="G2985" s="7"/>
      <c r="H2985" s="7"/>
      <c r="I2985" s="9"/>
      <c r="J2985" s="9"/>
      <c r="K2985" s="7"/>
      <c r="L2985" s="7"/>
      <c r="M2985" s="7"/>
      <c r="N2985" s="7"/>
      <c r="O2985" s="7"/>
      <c r="P2985" s="7"/>
      <c r="Q2985" s="7"/>
      <c r="R2985" s="7"/>
      <c r="S2985" s="7"/>
    </row>
    <row r="2986" spans="1:19" x14ac:dyDescent="0.2">
      <c r="A2986" s="11"/>
      <c r="B2986" s="10"/>
      <c r="C2986" s="7"/>
      <c r="D2986" s="7"/>
      <c r="E2986" s="7"/>
      <c r="F2986" s="7"/>
      <c r="G2986" s="7"/>
      <c r="H2986" s="7"/>
      <c r="I2986" s="9"/>
      <c r="J2986" s="9"/>
      <c r="K2986" s="7"/>
      <c r="L2986" s="7"/>
      <c r="M2986" s="7"/>
      <c r="N2986" s="7"/>
      <c r="O2986" s="7"/>
      <c r="P2986" s="7"/>
      <c r="Q2986" s="7"/>
      <c r="R2986" s="7"/>
      <c r="S2986" s="7"/>
    </row>
    <row r="2987" spans="1:19" x14ac:dyDescent="0.2">
      <c r="A2987" s="11"/>
      <c r="B2987" s="10"/>
      <c r="C2987" s="7"/>
      <c r="D2987" s="7"/>
      <c r="E2987" s="7"/>
      <c r="F2987" s="7"/>
      <c r="G2987" s="7"/>
      <c r="H2987" s="7"/>
      <c r="I2987" s="9"/>
      <c r="J2987" s="9"/>
      <c r="K2987" s="7"/>
      <c r="L2987" s="7"/>
      <c r="M2987" s="7"/>
      <c r="N2987" s="7"/>
      <c r="O2987" s="7"/>
      <c r="P2987" s="7"/>
      <c r="Q2987" s="7"/>
      <c r="R2987" s="7"/>
      <c r="S2987" s="7"/>
    </row>
    <row r="2988" spans="1:19" x14ac:dyDescent="0.2">
      <c r="A2988" s="11"/>
      <c r="B2988" s="10"/>
      <c r="C2988" s="7"/>
      <c r="D2988" s="7"/>
      <c r="E2988" s="7"/>
      <c r="F2988" s="7"/>
      <c r="G2988" s="7"/>
      <c r="H2988" s="7"/>
      <c r="I2988" s="9"/>
      <c r="J2988" s="9"/>
      <c r="K2988" s="7"/>
      <c r="L2988" s="7"/>
      <c r="M2988" s="7"/>
      <c r="N2988" s="7"/>
      <c r="O2988" s="7"/>
      <c r="P2988" s="7"/>
      <c r="Q2988" s="7"/>
      <c r="R2988" s="7"/>
      <c r="S2988" s="7"/>
    </row>
    <row r="2989" spans="1:19" x14ac:dyDescent="0.2">
      <c r="A2989" s="11"/>
      <c r="B2989" s="10"/>
      <c r="C2989" s="7"/>
      <c r="D2989" s="7"/>
      <c r="E2989" s="7"/>
      <c r="F2989" s="7"/>
      <c r="G2989" s="7"/>
      <c r="H2989" s="7"/>
      <c r="I2989" s="9"/>
      <c r="J2989" s="9"/>
      <c r="K2989" s="7"/>
      <c r="L2989" s="7"/>
      <c r="M2989" s="7"/>
      <c r="N2989" s="7"/>
      <c r="O2989" s="7"/>
      <c r="P2989" s="7"/>
      <c r="Q2989" s="7"/>
      <c r="R2989" s="7"/>
      <c r="S2989" s="7"/>
    </row>
    <row r="2990" spans="1:19" x14ac:dyDescent="0.2">
      <c r="A2990" s="11"/>
      <c r="B2990" s="10"/>
      <c r="C2990" s="7"/>
      <c r="D2990" s="7"/>
      <c r="E2990" s="7"/>
      <c r="F2990" s="7"/>
      <c r="G2990" s="7"/>
      <c r="H2990" s="7"/>
      <c r="I2990" s="9"/>
      <c r="J2990" s="9"/>
      <c r="K2990" s="7"/>
      <c r="L2990" s="7"/>
      <c r="M2990" s="7"/>
      <c r="N2990" s="7"/>
      <c r="O2990" s="7"/>
      <c r="P2990" s="7"/>
      <c r="Q2990" s="7"/>
      <c r="R2990" s="7"/>
      <c r="S2990" s="7"/>
    </row>
    <row r="2991" spans="1:19" x14ac:dyDescent="0.2">
      <c r="A2991" s="11"/>
      <c r="B2991" s="10"/>
      <c r="C2991" s="7"/>
      <c r="D2991" s="7"/>
      <c r="E2991" s="7"/>
      <c r="F2991" s="7"/>
      <c r="G2991" s="7"/>
      <c r="H2991" s="7"/>
      <c r="I2991" s="9"/>
      <c r="J2991" s="9"/>
      <c r="K2991" s="7"/>
      <c r="L2991" s="7"/>
      <c r="M2991" s="7"/>
      <c r="N2991" s="7"/>
      <c r="O2991" s="7"/>
      <c r="P2991" s="7"/>
      <c r="Q2991" s="7"/>
      <c r="R2991" s="7"/>
      <c r="S2991" s="7"/>
    </row>
    <row r="2992" spans="1:19" x14ac:dyDescent="0.2">
      <c r="A2992" s="11"/>
      <c r="B2992" s="10"/>
      <c r="C2992" s="7"/>
      <c r="D2992" s="7"/>
      <c r="E2992" s="7"/>
      <c r="F2992" s="7"/>
      <c r="G2992" s="7"/>
      <c r="H2992" s="7"/>
      <c r="I2992" s="9"/>
      <c r="J2992" s="9"/>
      <c r="K2992" s="7"/>
      <c r="L2992" s="7"/>
      <c r="M2992" s="7"/>
      <c r="N2992" s="7"/>
      <c r="O2992" s="7"/>
      <c r="P2992" s="7"/>
      <c r="Q2992" s="7"/>
      <c r="R2992" s="7"/>
      <c r="S2992" s="7"/>
    </row>
    <row r="2993" spans="1:19" x14ac:dyDescent="0.2">
      <c r="A2993" s="11"/>
      <c r="B2993" s="10"/>
      <c r="C2993" s="7"/>
      <c r="D2993" s="7"/>
      <c r="E2993" s="7"/>
      <c r="F2993" s="7"/>
      <c r="G2993" s="7"/>
      <c r="H2993" s="7"/>
      <c r="I2993" s="9"/>
      <c r="J2993" s="9"/>
      <c r="K2993" s="7"/>
      <c r="L2993" s="7"/>
      <c r="M2993" s="7"/>
      <c r="N2993" s="7"/>
      <c r="O2993" s="7"/>
      <c r="P2993" s="7"/>
      <c r="Q2993" s="7"/>
      <c r="R2993" s="7"/>
      <c r="S2993" s="7"/>
    </row>
    <row r="2994" spans="1:19" x14ac:dyDescent="0.2">
      <c r="A2994" s="11"/>
      <c r="B2994" s="10"/>
      <c r="C2994" s="7"/>
      <c r="D2994" s="7"/>
      <c r="E2994" s="7"/>
      <c r="F2994" s="7"/>
      <c r="G2994" s="7"/>
      <c r="H2994" s="7"/>
      <c r="I2994" s="9"/>
      <c r="J2994" s="9"/>
      <c r="K2994" s="7"/>
      <c r="L2994" s="7"/>
      <c r="M2994" s="7"/>
      <c r="N2994" s="7"/>
      <c r="O2994" s="7"/>
      <c r="P2994" s="7"/>
      <c r="Q2994" s="7"/>
      <c r="R2994" s="7"/>
      <c r="S2994" s="7"/>
    </row>
    <row r="2995" spans="1:19" x14ac:dyDescent="0.2">
      <c r="A2995" s="11"/>
      <c r="B2995" s="10"/>
      <c r="C2995" s="7"/>
      <c r="D2995" s="7"/>
      <c r="E2995" s="7"/>
      <c r="F2995" s="7"/>
      <c r="G2995" s="7"/>
      <c r="H2995" s="7"/>
      <c r="I2995" s="9"/>
      <c r="J2995" s="9"/>
      <c r="K2995" s="7"/>
      <c r="L2995" s="7"/>
      <c r="M2995" s="7"/>
      <c r="N2995" s="7"/>
      <c r="O2995" s="7"/>
      <c r="P2995" s="7"/>
      <c r="Q2995" s="7"/>
      <c r="R2995" s="7"/>
      <c r="S2995" s="7"/>
    </row>
    <row r="2996" spans="1:19" x14ac:dyDescent="0.2">
      <c r="A2996" s="11"/>
      <c r="B2996" s="10"/>
      <c r="C2996" s="7"/>
      <c r="D2996" s="7"/>
      <c r="E2996" s="7"/>
      <c r="F2996" s="7"/>
      <c r="G2996" s="7"/>
      <c r="H2996" s="7"/>
      <c r="I2996" s="9"/>
      <c r="J2996" s="9"/>
      <c r="K2996" s="7"/>
      <c r="L2996" s="7"/>
      <c r="M2996" s="7"/>
      <c r="N2996" s="7"/>
      <c r="O2996" s="7"/>
      <c r="P2996" s="7"/>
      <c r="Q2996" s="7"/>
      <c r="R2996" s="7"/>
      <c r="S2996" s="7"/>
    </row>
    <row r="2997" spans="1:19" x14ac:dyDescent="0.2">
      <c r="A2997" s="11"/>
      <c r="B2997" s="10"/>
      <c r="C2997" s="7"/>
      <c r="D2997" s="7"/>
      <c r="E2997" s="7"/>
      <c r="F2997" s="7"/>
      <c r="G2997" s="7"/>
      <c r="H2997" s="7"/>
      <c r="I2997" s="9"/>
      <c r="J2997" s="9"/>
      <c r="K2997" s="7"/>
      <c r="L2997" s="7"/>
      <c r="M2997" s="7"/>
      <c r="N2997" s="7"/>
      <c r="O2997" s="7"/>
      <c r="P2997" s="7"/>
      <c r="Q2997" s="7"/>
      <c r="R2997" s="7"/>
      <c r="S2997" s="7"/>
    </row>
    <row r="2998" spans="1:19" x14ac:dyDescent="0.2">
      <c r="A2998" s="11"/>
      <c r="B2998" s="10"/>
      <c r="C2998" s="7"/>
      <c r="D2998" s="7"/>
      <c r="E2998" s="7"/>
      <c r="F2998" s="7"/>
      <c r="G2998" s="7"/>
      <c r="H2998" s="7"/>
      <c r="I2998" s="9"/>
      <c r="J2998" s="9"/>
      <c r="K2998" s="7"/>
      <c r="L2998" s="7"/>
      <c r="M2998" s="7"/>
      <c r="N2998" s="7"/>
      <c r="O2998" s="7"/>
      <c r="P2998" s="7"/>
      <c r="Q2998" s="7"/>
      <c r="R2998" s="7"/>
      <c r="S2998" s="7"/>
    </row>
    <row r="2999" spans="1:19" x14ac:dyDescent="0.2">
      <c r="A2999" s="11"/>
      <c r="B2999" s="10"/>
      <c r="C2999" s="7"/>
      <c r="D2999" s="7"/>
      <c r="E2999" s="7"/>
      <c r="F2999" s="7"/>
      <c r="G2999" s="7"/>
      <c r="H2999" s="7"/>
      <c r="I2999" s="9"/>
      <c r="J2999" s="9"/>
      <c r="K2999" s="7"/>
      <c r="L2999" s="7"/>
      <c r="M2999" s="7"/>
      <c r="N2999" s="7"/>
      <c r="O2999" s="7"/>
      <c r="P2999" s="7"/>
      <c r="Q2999" s="7"/>
      <c r="R2999" s="7"/>
      <c r="S2999" s="7"/>
    </row>
    <row r="3000" spans="1:19" x14ac:dyDescent="0.2">
      <c r="A3000" s="11"/>
      <c r="B3000" s="10"/>
      <c r="C3000" s="7"/>
      <c r="D3000" s="7"/>
      <c r="E3000" s="7"/>
      <c r="F3000" s="7"/>
      <c r="G3000" s="7"/>
      <c r="H3000" s="7"/>
      <c r="I3000" s="9"/>
      <c r="J3000" s="9"/>
      <c r="K3000" s="7"/>
      <c r="L3000" s="7"/>
      <c r="M3000" s="7"/>
      <c r="N3000" s="7"/>
      <c r="O3000" s="7"/>
      <c r="P3000" s="7"/>
      <c r="Q3000" s="7"/>
      <c r="R3000" s="7"/>
      <c r="S3000" s="7"/>
    </row>
    <row r="3001" spans="1:19" x14ac:dyDescent="0.2">
      <c r="A3001" s="11"/>
      <c r="B3001" s="10"/>
      <c r="C3001" s="7"/>
      <c r="D3001" s="7"/>
      <c r="E3001" s="7"/>
      <c r="F3001" s="7"/>
      <c r="G3001" s="7"/>
      <c r="H3001" s="7"/>
      <c r="I3001" s="9"/>
      <c r="J3001" s="9"/>
      <c r="K3001" s="7"/>
      <c r="L3001" s="7"/>
      <c r="M3001" s="7"/>
      <c r="N3001" s="7"/>
      <c r="O3001" s="7"/>
      <c r="P3001" s="7"/>
      <c r="Q3001" s="7"/>
      <c r="R3001" s="7"/>
      <c r="S3001" s="7"/>
    </row>
    <row r="3002" spans="1:19" x14ac:dyDescent="0.2">
      <c r="A3002" s="11"/>
      <c r="B3002" s="10"/>
      <c r="C3002" s="7"/>
      <c r="D3002" s="7"/>
      <c r="E3002" s="7"/>
      <c r="F3002" s="7"/>
      <c r="G3002" s="7"/>
      <c r="H3002" s="7"/>
      <c r="I3002" s="9"/>
      <c r="J3002" s="9"/>
      <c r="K3002" s="7"/>
      <c r="L3002" s="7"/>
      <c r="M3002" s="7"/>
      <c r="N3002" s="7"/>
      <c r="O3002" s="7"/>
      <c r="P3002" s="7"/>
      <c r="Q3002" s="7"/>
      <c r="R3002" s="7"/>
      <c r="S3002" s="7"/>
    </row>
    <row r="3003" spans="1:19" x14ac:dyDescent="0.2">
      <c r="A3003" s="11"/>
      <c r="B3003" s="10"/>
      <c r="C3003" s="7"/>
      <c r="D3003" s="7"/>
      <c r="E3003" s="7"/>
      <c r="F3003" s="7"/>
      <c r="G3003" s="7"/>
      <c r="H3003" s="7"/>
      <c r="I3003" s="9"/>
      <c r="J3003" s="9"/>
      <c r="K3003" s="7"/>
      <c r="L3003" s="7"/>
      <c r="M3003" s="7"/>
      <c r="N3003" s="7"/>
      <c r="O3003" s="7"/>
      <c r="P3003" s="7"/>
      <c r="Q3003" s="7"/>
      <c r="R3003" s="7"/>
      <c r="S3003" s="7"/>
    </row>
    <row r="3004" spans="1:19" x14ac:dyDescent="0.2">
      <c r="A3004" s="11"/>
      <c r="B3004" s="10"/>
      <c r="C3004" s="7"/>
      <c r="D3004" s="7"/>
      <c r="E3004" s="7"/>
      <c r="F3004" s="7"/>
      <c r="G3004" s="7"/>
      <c r="H3004" s="7"/>
      <c r="I3004" s="9"/>
      <c r="J3004" s="9"/>
      <c r="K3004" s="7"/>
      <c r="L3004" s="7"/>
      <c r="M3004" s="7"/>
      <c r="N3004" s="7"/>
      <c r="O3004" s="7"/>
      <c r="P3004" s="7"/>
      <c r="Q3004" s="7"/>
      <c r="R3004" s="7"/>
      <c r="S3004" s="7"/>
    </row>
    <row r="3005" spans="1:19" x14ac:dyDescent="0.2">
      <c r="A3005" s="11"/>
      <c r="B3005" s="10"/>
      <c r="C3005" s="7"/>
      <c r="D3005" s="7"/>
      <c r="E3005" s="7"/>
      <c r="F3005" s="7"/>
      <c r="G3005" s="7"/>
      <c r="H3005" s="7"/>
      <c r="I3005" s="9"/>
      <c r="J3005" s="9"/>
      <c r="K3005" s="7"/>
      <c r="L3005" s="7"/>
      <c r="M3005" s="7"/>
      <c r="N3005" s="7"/>
      <c r="O3005" s="7"/>
      <c r="P3005" s="7"/>
      <c r="Q3005" s="7"/>
      <c r="R3005" s="7"/>
      <c r="S3005" s="7"/>
    </row>
    <row r="3006" spans="1:19" x14ac:dyDescent="0.2">
      <c r="A3006" s="11"/>
      <c r="B3006" s="10"/>
      <c r="C3006" s="7"/>
      <c r="D3006" s="7"/>
      <c r="E3006" s="7"/>
      <c r="F3006" s="7"/>
      <c r="G3006" s="7"/>
      <c r="H3006" s="7"/>
      <c r="I3006" s="9"/>
      <c r="J3006" s="9"/>
      <c r="K3006" s="7"/>
      <c r="L3006" s="7"/>
      <c r="M3006" s="7"/>
      <c r="N3006" s="7"/>
      <c r="O3006" s="7"/>
      <c r="P3006" s="7"/>
      <c r="Q3006" s="7"/>
      <c r="R3006" s="7"/>
      <c r="S3006" s="7"/>
    </row>
    <row r="3007" spans="1:19" x14ac:dyDescent="0.2">
      <c r="A3007" s="11"/>
      <c r="B3007" s="10"/>
      <c r="C3007" s="7"/>
      <c r="D3007" s="7"/>
      <c r="E3007" s="7"/>
      <c r="F3007" s="7"/>
      <c r="G3007" s="7"/>
      <c r="H3007" s="7"/>
      <c r="I3007" s="9"/>
      <c r="J3007" s="9"/>
      <c r="K3007" s="7"/>
      <c r="L3007" s="7"/>
      <c r="M3007" s="7"/>
      <c r="N3007" s="7"/>
      <c r="O3007" s="7"/>
      <c r="P3007" s="7"/>
      <c r="Q3007" s="7"/>
      <c r="R3007" s="7"/>
      <c r="S3007" s="7"/>
    </row>
    <row r="3008" spans="1:19" x14ac:dyDescent="0.2">
      <c r="A3008" s="11"/>
      <c r="B3008" s="10"/>
      <c r="C3008" s="7"/>
      <c r="D3008" s="7"/>
      <c r="E3008" s="7"/>
      <c r="F3008" s="7"/>
      <c r="G3008" s="7"/>
      <c r="H3008" s="7"/>
      <c r="I3008" s="9"/>
      <c r="J3008" s="9"/>
      <c r="K3008" s="7"/>
      <c r="L3008" s="7"/>
      <c r="M3008" s="7"/>
      <c r="N3008" s="7"/>
      <c r="O3008" s="7"/>
      <c r="P3008" s="7"/>
      <c r="Q3008" s="7"/>
      <c r="R3008" s="7"/>
      <c r="S3008" s="7"/>
    </row>
    <row r="3009" spans="1:19" x14ac:dyDescent="0.2">
      <c r="A3009" s="11"/>
      <c r="B3009" s="10"/>
      <c r="C3009" s="7"/>
      <c r="D3009" s="7"/>
      <c r="E3009" s="7"/>
      <c r="F3009" s="7"/>
      <c r="G3009" s="7"/>
      <c r="H3009" s="7"/>
      <c r="I3009" s="9"/>
      <c r="J3009" s="9"/>
      <c r="K3009" s="7"/>
      <c r="L3009" s="7"/>
      <c r="M3009" s="7"/>
      <c r="N3009" s="7"/>
      <c r="O3009" s="7"/>
      <c r="P3009" s="7"/>
      <c r="Q3009" s="7"/>
      <c r="R3009" s="7"/>
      <c r="S3009" s="7"/>
    </row>
    <row r="3010" spans="1:19" x14ac:dyDescent="0.2">
      <c r="A3010" s="11"/>
      <c r="B3010" s="10"/>
      <c r="C3010" s="7"/>
      <c r="D3010" s="7"/>
      <c r="E3010" s="7"/>
      <c r="F3010" s="7"/>
      <c r="G3010" s="7"/>
      <c r="H3010" s="7"/>
      <c r="I3010" s="9"/>
      <c r="J3010" s="9"/>
      <c r="K3010" s="7"/>
      <c r="L3010" s="7"/>
      <c r="M3010" s="7"/>
      <c r="N3010" s="7"/>
      <c r="O3010" s="7"/>
      <c r="P3010" s="7"/>
      <c r="Q3010" s="7"/>
      <c r="R3010" s="7"/>
      <c r="S3010" s="7"/>
    </row>
    <row r="3011" spans="1:19" x14ac:dyDescent="0.2">
      <c r="A3011" s="11"/>
      <c r="B3011" s="10"/>
      <c r="C3011" s="7"/>
      <c r="D3011" s="7"/>
      <c r="E3011" s="7"/>
      <c r="F3011" s="7"/>
      <c r="G3011" s="7"/>
      <c r="H3011" s="7"/>
      <c r="I3011" s="9"/>
      <c r="J3011" s="9"/>
      <c r="K3011" s="7"/>
      <c r="L3011" s="7"/>
      <c r="M3011" s="7"/>
      <c r="N3011" s="7"/>
      <c r="O3011" s="7"/>
      <c r="P3011" s="7"/>
      <c r="Q3011" s="7"/>
      <c r="R3011" s="7"/>
      <c r="S3011" s="7"/>
    </row>
    <row r="3012" spans="1:19" x14ac:dyDescent="0.2">
      <c r="A3012" s="11"/>
      <c r="B3012" s="10"/>
      <c r="C3012" s="7"/>
      <c r="D3012" s="7"/>
      <c r="E3012" s="7"/>
      <c r="F3012" s="7"/>
      <c r="G3012" s="7"/>
      <c r="H3012" s="7"/>
      <c r="I3012" s="9"/>
      <c r="J3012" s="9"/>
      <c r="K3012" s="7"/>
      <c r="L3012" s="7"/>
      <c r="M3012" s="7"/>
      <c r="N3012" s="7"/>
      <c r="O3012" s="7"/>
      <c r="P3012" s="7"/>
      <c r="Q3012" s="7"/>
      <c r="R3012" s="7"/>
      <c r="S3012" s="7"/>
    </row>
    <row r="3013" spans="1:19" x14ac:dyDescent="0.2">
      <c r="A3013" s="11"/>
      <c r="B3013" s="10"/>
      <c r="C3013" s="7"/>
      <c r="D3013" s="7"/>
      <c r="E3013" s="7"/>
      <c r="F3013" s="7"/>
      <c r="G3013" s="7"/>
      <c r="H3013" s="7"/>
      <c r="I3013" s="9"/>
      <c r="J3013" s="9"/>
      <c r="K3013" s="7"/>
      <c r="L3013" s="7"/>
      <c r="M3013" s="7"/>
      <c r="N3013" s="7"/>
      <c r="O3013" s="7"/>
      <c r="P3013" s="7"/>
      <c r="Q3013" s="7"/>
      <c r="R3013" s="7"/>
      <c r="S3013" s="7"/>
    </row>
    <row r="3014" spans="1:19" x14ac:dyDescent="0.2">
      <c r="A3014" s="11"/>
      <c r="B3014" s="10"/>
      <c r="C3014" s="7"/>
      <c r="D3014" s="7"/>
      <c r="E3014" s="7"/>
      <c r="F3014" s="7"/>
      <c r="G3014" s="7"/>
      <c r="H3014" s="7"/>
      <c r="I3014" s="9"/>
      <c r="J3014" s="9"/>
      <c r="K3014" s="7"/>
      <c r="L3014" s="7"/>
      <c r="M3014" s="7"/>
      <c r="N3014" s="7"/>
      <c r="O3014" s="7"/>
      <c r="P3014" s="7"/>
      <c r="Q3014" s="7"/>
      <c r="R3014" s="7"/>
      <c r="S3014" s="7"/>
    </row>
    <row r="3015" spans="1:19" x14ac:dyDescent="0.2">
      <c r="A3015" s="11"/>
      <c r="B3015" s="10"/>
      <c r="C3015" s="7"/>
      <c r="D3015" s="7"/>
      <c r="E3015" s="7"/>
      <c r="F3015" s="7"/>
      <c r="G3015" s="7"/>
      <c r="H3015" s="7"/>
      <c r="I3015" s="9"/>
      <c r="J3015" s="9"/>
      <c r="K3015" s="7"/>
      <c r="L3015" s="7"/>
      <c r="M3015" s="7"/>
      <c r="N3015" s="7"/>
      <c r="O3015" s="7"/>
      <c r="P3015" s="7"/>
      <c r="Q3015" s="7"/>
      <c r="R3015" s="7"/>
      <c r="S3015" s="7"/>
    </row>
    <row r="3016" spans="1:19" x14ac:dyDescent="0.2">
      <c r="A3016" s="11"/>
      <c r="B3016" s="10"/>
      <c r="C3016" s="7"/>
      <c r="D3016" s="7"/>
      <c r="E3016" s="7"/>
      <c r="F3016" s="7"/>
      <c r="G3016" s="7"/>
      <c r="H3016" s="7"/>
      <c r="I3016" s="9"/>
      <c r="J3016" s="9"/>
      <c r="K3016" s="7"/>
      <c r="L3016" s="7"/>
      <c r="M3016" s="7"/>
      <c r="N3016" s="7"/>
      <c r="O3016" s="7"/>
      <c r="P3016" s="7"/>
      <c r="Q3016" s="7"/>
      <c r="R3016" s="7"/>
      <c r="S3016" s="7"/>
    </row>
    <row r="3017" spans="1:19" x14ac:dyDescent="0.2">
      <c r="A3017" s="11"/>
      <c r="B3017" s="10"/>
      <c r="C3017" s="7"/>
      <c r="D3017" s="7"/>
      <c r="E3017" s="7"/>
      <c r="F3017" s="7"/>
      <c r="G3017" s="7"/>
      <c r="H3017" s="7"/>
      <c r="I3017" s="9"/>
      <c r="J3017" s="9"/>
      <c r="K3017" s="7"/>
      <c r="L3017" s="7"/>
      <c r="M3017" s="7"/>
      <c r="N3017" s="7"/>
      <c r="O3017" s="7"/>
      <c r="P3017" s="7"/>
      <c r="Q3017" s="7"/>
      <c r="R3017" s="7"/>
      <c r="S3017" s="7"/>
    </row>
    <row r="3018" spans="1:19" x14ac:dyDescent="0.2">
      <c r="A3018" s="11"/>
      <c r="B3018" s="10"/>
      <c r="C3018" s="7"/>
      <c r="D3018" s="7"/>
      <c r="E3018" s="7"/>
      <c r="F3018" s="7"/>
      <c r="G3018" s="7"/>
      <c r="H3018" s="7"/>
      <c r="I3018" s="9"/>
      <c r="J3018" s="9"/>
      <c r="K3018" s="7"/>
      <c r="L3018" s="7"/>
      <c r="M3018" s="7"/>
      <c r="N3018" s="7"/>
      <c r="O3018" s="7"/>
      <c r="P3018" s="7"/>
      <c r="Q3018" s="7"/>
      <c r="R3018" s="7"/>
      <c r="S3018" s="7"/>
    </row>
    <row r="3019" spans="1:19" x14ac:dyDescent="0.2">
      <c r="A3019" s="11"/>
      <c r="B3019" s="10"/>
      <c r="C3019" s="7"/>
      <c r="D3019" s="7"/>
      <c r="E3019" s="7"/>
      <c r="F3019" s="7"/>
      <c r="G3019" s="7"/>
      <c r="H3019" s="7"/>
      <c r="I3019" s="9"/>
      <c r="J3019" s="9"/>
      <c r="K3019" s="7"/>
      <c r="L3019" s="7"/>
      <c r="M3019" s="7"/>
      <c r="N3019" s="7"/>
      <c r="O3019" s="7"/>
      <c r="P3019" s="7"/>
      <c r="Q3019" s="7"/>
      <c r="R3019" s="7"/>
      <c r="S3019" s="7"/>
    </row>
    <row r="3020" spans="1:19" x14ac:dyDescent="0.2">
      <c r="A3020" s="11"/>
      <c r="B3020" s="10"/>
      <c r="C3020" s="7"/>
      <c r="D3020" s="7"/>
      <c r="E3020" s="7"/>
      <c r="F3020" s="7"/>
      <c r="G3020" s="7"/>
      <c r="H3020" s="7"/>
      <c r="I3020" s="9"/>
      <c r="J3020" s="9"/>
      <c r="K3020" s="7"/>
      <c r="L3020" s="7"/>
      <c r="M3020" s="7"/>
      <c r="N3020" s="7"/>
      <c r="O3020" s="7"/>
      <c r="P3020" s="7"/>
      <c r="Q3020" s="7"/>
      <c r="R3020" s="7"/>
      <c r="S3020" s="7"/>
    </row>
    <row r="3021" spans="1:19" x14ac:dyDescent="0.2">
      <c r="A3021" s="11"/>
      <c r="B3021" s="10"/>
      <c r="C3021" s="7"/>
      <c r="D3021" s="7"/>
      <c r="E3021" s="7"/>
      <c r="F3021" s="7"/>
      <c r="G3021" s="7"/>
      <c r="H3021" s="7"/>
      <c r="I3021" s="9"/>
      <c r="J3021" s="9"/>
      <c r="K3021" s="7"/>
      <c r="L3021" s="7"/>
      <c r="M3021" s="7"/>
      <c r="N3021" s="7"/>
      <c r="O3021" s="7"/>
      <c r="P3021" s="7"/>
      <c r="Q3021" s="7"/>
      <c r="R3021" s="7"/>
      <c r="S3021" s="7"/>
    </row>
    <row r="3022" spans="1:19" x14ac:dyDescent="0.2">
      <c r="A3022" s="11"/>
      <c r="B3022" s="10"/>
      <c r="C3022" s="7"/>
      <c r="D3022" s="7"/>
      <c r="E3022" s="7"/>
      <c r="F3022" s="7"/>
      <c r="G3022" s="7"/>
      <c r="H3022" s="7"/>
      <c r="I3022" s="9"/>
      <c r="J3022" s="9"/>
      <c r="K3022" s="7"/>
      <c r="L3022" s="7"/>
      <c r="M3022" s="7"/>
      <c r="N3022" s="7"/>
      <c r="O3022" s="7"/>
      <c r="P3022" s="7"/>
      <c r="Q3022" s="7"/>
      <c r="R3022" s="7"/>
      <c r="S3022" s="7"/>
    </row>
    <row r="3023" spans="1:19" x14ac:dyDescent="0.2">
      <c r="A3023" s="11"/>
      <c r="B3023" s="10"/>
      <c r="C3023" s="7"/>
      <c r="D3023" s="7"/>
      <c r="E3023" s="7"/>
      <c r="F3023" s="7"/>
      <c r="G3023" s="7"/>
      <c r="H3023" s="7"/>
      <c r="I3023" s="9"/>
      <c r="J3023" s="9"/>
      <c r="K3023" s="7"/>
      <c r="L3023" s="7"/>
      <c r="M3023" s="7"/>
      <c r="N3023" s="7"/>
      <c r="O3023" s="7"/>
      <c r="P3023" s="7"/>
      <c r="Q3023" s="7"/>
      <c r="R3023" s="7"/>
      <c r="S3023" s="7"/>
    </row>
    <row r="3024" spans="1:19" x14ac:dyDescent="0.2">
      <c r="A3024" s="11"/>
      <c r="B3024" s="10"/>
      <c r="C3024" s="7"/>
      <c r="D3024" s="7"/>
      <c r="E3024" s="7"/>
      <c r="F3024" s="7"/>
      <c r="G3024" s="7"/>
      <c r="H3024" s="7"/>
      <c r="I3024" s="9"/>
      <c r="J3024" s="9"/>
      <c r="K3024" s="7"/>
      <c r="L3024" s="7"/>
      <c r="M3024" s="7"/>
      <c r="N3024" s="7"/>
      <c r="O3024" s="7"/>
      <c r="P3024" s="7"/>
      <c r="Q3024" s="7"/>
      <c r="R3024" s="7"/>
      <c r="S3024" s="7"/>
    </row>
    <row r="3025" spans="1:19" x14ac:dyDescent="0.2">
      <c r="A3025" s="11"/>
      <c r="B3025" s="10"/>
      <c r="C3025" s="7"/>
      <c r="D3025" s="7"/>
      <c r="E3025" s="7"/>
      <c r="F3025" s="7"/>
      <c r="G3025" s="7"/>
      <c r="H3025" s="7"/>
      <c r="I3025" s="9"/>
      <c r="J3025" s="9"/>
      <c r="K3025" s="7"/>
      <c r="L3025" s="7"/>
      <c r="M3025" s="7"/>
      <c r="N3025" s="7"/>
      <c r="O3025" s="7"/>
      <c r="P3025" s="7"/>
      <c r="Q3025" s="7"/>
      <c r="R3025" s="7"/>
      <c r="S3025" s="7"/>
    </row>
    <row r="3026" spans="1:19" x14ac:dyDescent="0.2">
      <c r="A3026" s="11"/>
      <c r="B3026" s="10"/>
      <c r="C3026" s="7"/>
      <c r="D3026" s="7"/>
      <c r="E3026" s="7"/>
      <c r="F3026" s="7"/>
      <c r="G3026" s="7"/>
      <c r="H3026" s="7"/>
      <c r="I3026" s="9"/>
      <c r="J3026" s="9"/>
      <c r="K3026" s="7"/>
      <c r="L3026" s="7"/>
      <c r="M3026" s="7"/>
      <c r="N3026" s="7"/>
      <c r="O3026" s="7"/>
      <c r="P3026" s="7"/>
      <c r="Q3026" s="7"/>
      <c r="R3026" s="7"/>
      <c r="S3026" s="7"/>
    </row>
    <row r="3027" spans="1:19" x14ac:dyDescent="0.2">
      <c r="A3027" s="11"/>
      <c r="B3027" s="10"/>
      <c r="C3027" s="7"/>
      <c r="D3027" s="7"/>
      <c r="E3027" s="7"/>
      <c r="F3027" s="7"/>
      <c r="G3027" s="7"/>
      <c r="H3027" s="7"/>
      <c r="I3027" s="9"/>
      <c r="J3027" s="9"/>
      <c r="K3027" s="7"/>
      <c r="L3027" s="7"/>
      <c r="M3027" s="7"/>
      <c r="N3027" s="7"/>
      <c r="O3027" s="7"/>
      <c r="P3027" s="7"/>
      <c r="Q3027" s="7"/>
      <c r="R3027" s="7"/>
      <c r="S3027" s="7"/>
    </row>
    <row r="3028" spans="1:19" x14ac:dyDescent="0.2">
      <c r="A3028" s="11"/>
      <c r="B3028" s="10"/>
      <c r="C3028" s="7"/>
      <c r="D3028" s="7"/>
      <c r="E3028" s="7"/>
      <c r="F3028" s="7"/>
      <c r="G3028" s="7"/>
      <c r="H3028" s="7"/>
      <c r="I3028" s="9"/>
      <c r="J3028" s="9"/>
      <c r="K3028" s="7"/>
      <c r="L3028" s="7"/>
      <c r="M3028" s="7"/>
      <c r="N3028" s="7"/>
      <c r="O3028" s="7"/>
      <c r="P3028" s="7"/>
      <c r="Q3028" s="7"/>
      <c r="R3028" s="7"/>
      <c r="S3028" s="7"/>
    </row>
    <row r="3029" spans="1:19" x14ac:dyDescent="0.2">
      <c r="A3029" s="11"/>
      <c r="B3029" s="10"/>
      <c r="C3029" s="7"/>
      <c r="D3029" s="7"/>
      <c r="E3029" s="7"/>
      <c r="F3029" s="7"/>
      <c r="G3029" s="7"/>
      <c r="H3029" s="7"/>
      <c r="I3029" s="9"/>
      <c r="J3029" s="9"/>
      <c r="K3029" s="7"/>
      <c r="L3029" s="7"/>
      <c r="M3029" s="7"/>
      <c r="N3029" s="7"/>
      <c r="O3029" s="7"/>
      <c r="P3029" s="7"/>
      <c r="Q3029" s="7"/>
      <c r="R3029" s="7"/>
      <c r="S3029" s="7"/>
    </row>
    <row r="3030" spans="1:19" x14ac:dyDescent="0.2">
      <c r="A3030" s="11"/>
      <c r="B3030" s="10"/>
      <c r="C3030" s="7"/>
      <c r="D3030" s="7"/>
      <c r="E3030" s="7"/>
      <c r="F3030" s="7"/>
      <c r="G3030" s="7"/>
      <c r="H3030" s="7"/>
      <c r="I3030" s="9"/>
      <c r="J3030" s="9"/>
      <c r="K3030" s="7"/>
      <c r="L3030" s="7"/>
      <c r="M3030" s="7"/>
      <c r="N3030" s="7"/>
      <c r="O3030" s="7"/>
      <c r="P3030" s="7"/>
      <c r="Q3030" s="7"/>
      <c r="R3030" s="7"/>
      <c r="S3030" s="7"/>
    </row>
    <row r="3031" spans="1:19" x14ac:dyDescent="0.2">
      <c r="A3031" s="11"/>
      <c r="B3031" s="10"/>
      <c r="C3031" s="7"/>
      <c r="D3031" s="7"/>
      <c r="E3031" s="7"/>
      <c r="F3031" s="7"/>
      <c r="G3031" s="7"/>
      <c r="H3031" s="7"/>
      <c r="I3031" s="9"/>
      <c r="J3031" s="9"/>
      <c r="K3031" s="7"/>
      <c r="L3031" s="7"/>
      <c r="M3031" s="7"/>
      <c r="N3031" s="7"/>
      <c r="O3031" s="7"/>
      <c r="P3031" s="7"/>
      <c r="Q3031" s="7"/>
      <c r="R3031" s="7"/>
      <c r="S3031" s="7"/>
    </row>
    <row r="3032" spans="1:19" x14ac:dyDescent="0.2">
      <c r="A3032" s="11"/>
      <c r="B3032" s="10"/>
      <c r="C3032" s="7"/>
      <c r="D3032" s="7"/>
      <c r="E3032" s="7"/>
      <c r="F3032" s="7"/>
      <c r="G3032" s="7"/>
      <c r="H3032" s="7"/>
      <c r="I3032" s="9"/>
      <c r="J3032" s="9"/>
      <c r="K3032" s="7"/>
      <c r="L3032" s="7"/>
      <c r="M3032" s="7"/>
      <c r="N3032" s="7"/>
      <c r="O3032" s="7"/>
      <c r="P3032" s="7"/>
      <c r="Q3032" s="7"/>
      <c r="R3032" s="7"/>
      <c r="S3032" s="7"/>
    </row>
    <row r="3033" spans="1:19" x14ac:dyDescent="0.2">
      <c r="A3033" s="11"/>
      <c r="B3033" s="10"/>
      <c r="C3033" s="7"/>
      <c r="D3033" s="7"/>
      <c r="E3033" s="7"/>
      <c r="F3033" s="7"/>
      <c r="G3033" s="7"/>
      <c r="H3033" s="7"/>
      <c r="I3033" s="9"/>
      <c r="J3033" s="9"/>
      <c r="K3033" s="7"/>
      <c r="L3033" s="7"/>
      <c r="M3033" s="7"/>
      <c r="N3033" s="7"/>
      <c r="O3033" s="7"/>
      <c r="P3033" s="7"/>
      <c r="Q3033" s="7"/>
      <c r="R3033" s="7"/>
      <c r="S3033" s="7"/>
    </row>
    <row r="3034" spans="1:19" x14ac:dyDescent="0.2">
      <c r="A3034" s="11"/>
      <c r="B3034" s="10"/>
      <c r="C3034" s="7"/>
      <c r="D3034" s="7"/>
      <c r="E3034" s="7"/>
      <c r="F3034" s="7"/>
      <c r="G3034" s="7"/>
      <c r="H3034" s="7"/>
      <c r="I3034" s="9"/>
      <c r="J3034" s="9"/>
      <c r="K3034" s="7"/>
      <c r="L3034" s="7"/>
      <c r="M3034" s="7"/>
      <c r="N3034" s="7"/>
      <c r="O3034" s="7"/>
      <c r="P3034" s="7"/>
      <c r="Q3034" s="7"/>
      <c r="R3034" s="7"/>
      <c r="S3034" s="7"/>
    </row>
    <row r="3035" spans="1:19" x14ac:dyDescent="0.2">
      <c r="A3035" s="11"/>
      <c r="B3035" s="10"/>
      <c r="C3035" s="7"/>
      <c r="D3035" s="7"/>
      <c r="E3035" s="7"/>
      <c r="F3035" s="7"/>
      <c r="G3035" s="7"/>
      <c r="H3035" s="7"/>
      <c r="I3035" s="9"/>
      <c r="J3035" s="9"/>
      <c r="K3035" s="7"/>
      <c r="L3035" s="7"/>
      <c r="M3035" s="7"/>
      <c r="N3035" s="7"/>
      <c r="O3035" s="7"/>
      <c r="P3035" s="7"/>
      <c r="Q3035" s="7"/>
      <c r="R3035" s="7"/>
      <c r="S3035" s="7"/>
    </row>
    <row r="3036" spans="1:19" x14ac:dyDescent="0.2">
      <c r="A3036" s="11"/>
      <c r="B3036" s="10"/>
      <c r="C3036" s="7"/>
      <c r="D3036" s="7"/>
      <c r="E3036" s="7"/>
      <c r="F3036" s="7"/>
      <c r="G3036" s="7"/>
      <c r="H3036" s="7"/>
      <c r="I3036" s="9"/>
      <c r="J3036" s="9"/>
      <c r="K3036" s="7"/>
      <c r="L3036" s="7"/>
      <c r="M3036" s="7"/>
      <c r="N3036" s="7"/>
      <c r="O3036" s="7"/>
      <c r="P3036" s="7"/>
      <c r="Q3036" s="7"/>
      <c r="R3036" s="7"/>
      <c r="S3036" s="7"/>
    </row>
    <row r="3037" spans="1:19" x14ac:dyDescent="0.2">
      <c r="A3037" s="11"/>
      <c r="B3037" s="10"/>
      <c r="C3037" s="7"/>
      <c r="D3037" s="7"/>
      <c r="E3037" s="7"/>
      <c r="F3037" s="7"/>
      <c r="G3037" s="7"/>
      <c r="H3037" s="7"/>
      <c r="I3037" s="9"/>
      <c r="J3037" s="9"/>
      <c r="K3037" s="7"/>
      <c r="L3037" s="7"/>
      <c r="M3037" s="7"/>
      <c r="N3037" s="7"/>
      <c r="O3037" s="7"/>
      <c r="P3037" s="7"/>
      <c r="Q3037" s="7"/>
      <c r="R3037" s="7"/>
      <c r="S3037" s="7"/>
    </row>
    <row r="3038" spans="1:19" x14ac:dyDescent="0.2">
      <c r="A3038" s="11"/>
      <c r="B3038" s="10"/>
      <c r="C3038" s="7"/>
      <c r="D3038" s="7"/>
      <c r="E3038" s="7"/>
      <c r="F3038" s="7"/>
      <c r="G3038" s="7"/>
      <c r="H3038" s="7"/>
      <c r="I3038" s="9"/>
      <c r="J3038" s="9"/>
      <c r="K3038" s="7"/>
      <c r="L3038" s="7"/>
      <c r="M3038" s="7"/>
      <c r="N3038" s="7"/>
      <c r="O3038" s="7"/>
      <c r="P3038" s="7"/>
      <c r="Q3038" s="7"/>
      <c r="R3038" s="7"/>
      <c r="S3038" s="7"/>
    </row>
    <row r="3039" spans="1:19" x14ac:dyDescent="0.2">
      <c r="A3039" s="11"/>
      <c r="B3039" s="10"/>
      <c r="C3039" s="7"/>
      <c r="D3039" s="7"/>
      <c r="E3039" s="7"/>
      <c r="F3039" s="7"/>
      <c r="G3039" s="7"/>
      <c r="H3039" s="7"/>
      <c r="I3039" s="9"/>
      <c r="J3039" s="9"/>
      <c r="K3039" s="7"/>
      <c r="L3039" s="7"/>
      <c r="M3039" s="7"/>
      <c r="N3039" s="7"/>
      <c r="O3039" s="7"/>
      <c r="P3039" s="7"/>
      <c r="Q3039" s="7"/>
      <c r="R3039" s="7"/>
      <c r="S3039" s="7"/>
    </row>
    <row r="3040" spans="1:19" x14ac:dyDescent="0.2">
      <c r="A3040" s="11"/>
      <c r="B3040" s="10"/>
      <c r="C3040" s="7"/>
      <c r="D3040" s="7"/>
      <c r="E3040" s="7"/>
      <c r="F3040" s="7"/>
      <c r="G3040" s="7"/>
      <c r="H3040" s="7"/>
      <c r="I3040" s="9"/>
      <c r="J3040" s="9"/>
      <c r="K3040" s="7"/>
      <c r="L3040" s="7"/>
      <c r="M3040" s="7"/>
      <c r="N3040" s="7"/>
      <c r="O3040" s="7"/>
      <c r="P3040" s="7"/>
      <c r="Q3040" s="7"/>
      <c r="R3040" s="7"/>
      <c r="S3040" s="7"/>
    </row>
    <row r="3041" spans="1:19" x14ac:dyDescent="0.2">
      <c r="A3041" s="11"/>
      <c r="B3041" s="10"/>
      <c r="C3041" s="7"/>
      <c r="D3041" s="7"/>
      <c r="E3041" s="7"/>
      <c r="F3041" s="7"/>
      <c r="G3041" s="7"/>
      <c r="H3041" s="7"/>
      <c r="I3041" s="9"/>
      <c r="J3041" s="9"/>
      <c r="K3041" s="7"/>
      <c r="L3041" s="7"/>
      <c r="M3041" s="7"/>
      <c r="N3041" s="7"/>
      <c r="O3041" s="7"/>
      <c r="P3041" s="7"/>
      <c r="Q3041" s="7"/>
      <c r="R3041" s="7"/>
      <c r="S3041" s="7"/>
    </row>
    <row r="3042" spans="1:19" x14ac:dyDescent="0.2">
      <c r="A3042" s="11"/>
      <c r="B3042" s="10"/>
      <c r="C3042" s="7"/>
      <c r="D3042" s="7"/>
      <c r="E3042" s="7"/>
      <c r="F3042" s="7"/>
      <c r="G3042" s="7"/>
      <c r="H3042" s="7"/>
      <c r="I3042" s="9"/>
      <c r="J3042" s="9"/>
      <c r="K3042" s="7"/>
      <c r="L3042" s="7"/>
      <c r="M3042" s="7"/>
      <c r="N3042" s="7"/>
      <c r="O3042" s="7"/>
      <c r="P3042" s="7"/>
      <c r="Q3042" s="7"/>
      <c r="R3042" s="7"/>
      <c r="S3042" s="7"/>
    </row>
    <row r="3043" spans="1:19" x14ac:dyDescent="0.2">
      <c r="A3043" s="11"/>
      <c r="B3043" s="10"/>
      <c r="C3043" s="7"/>
      <c r="D3043" s="7"/>
      <c r="E3043" s="7"/>
      <c r="F3043" s="7"/>
      <c r="G3043" s="7"/>
      <c r="H3043" s="7"/>
      <c r="I3043" s="9"/>
      <c r="J3043" s="9"/>
      <c r="K3043" s="7"/>
      <c r="L3043" s="7"/>
      <c r="M3043" s="7"/>
      <c r="N3043" s="7"/>
      <c r="O3043" s="7"/>
      <c r="P3043" s="7"/>
      <c r="Q3043" s="7"/>
      <c r="R3043" s="7"/>
      <c r="S3043" s="7"/>
    </row>
    <row r="3044" spans="1:19" x14ac:dyDescent="0.2">
      <c r="A3044" s="11"/>
      <c r="B3044" s="10"/>
      <c r="C3044" s="7"/>
      <c r="D3044" s="7"/>
      <c r="E3044" s="7"/>
      <c r="F3044" s="7"/>
      <c r="G3044" s="7"/>
      <c r="H3044" s="7"/>
      <c r="I3044" s="9"/>
      <c r="J3044" s="9"/>
      <c r="K3044" s="7"/>
      <c r="L3044" s="7"/>
      <c r="M3044" s="7"/>
      <c r="N3044" s="7"/>
      <c r="O3044" s="7"/>
      <c r="P3044" s="7"/>
      <c r="Q3044" s="7"/>
      <c r="R3044" s="7"/>
      <c r="S3044" s="7"/>
    </row>
    <row r="3045" spans="1:19" x14ac:dyDescent="0.2">
      <c r="A3045" s="11"/>
      <c r="B3045" s="10"/>
      <c r="C3045" s="7"/>
      <c r="D3045" s="7"/>
      <c r="E3045" s="7"/>
      <c r="F3045" s="7"/>
      <c r="G3045" s="7"/>
      <c r="H3045" s="7"/>
      <c r="I3045" s="9"/>
      <c r="J3045" s="9"/>
      <c r="K3045" s="7"/>
      <c r="L3045" s="7"/>
      <c r="M3045" s="7"/>
      <c r="N3045" s="7"/>
      <c r="O3045" s="7"/>
      <c r="P3045" s="7"/>
      <c r="Q3045" s="7"/>
      <c r="R3045" s="7"/>
      <c r="S3045" s="7"/>
    </row>
    <row r="3046" spans="1:19" x14ac:dyDescent="0.2">
      <c r="A3046" s="11"/>
      <c r="B3046" s="10"/>
      <c r="C3046" s="7"/>
      <c r="D3046" s="7"/>
      <c r="E3046" s="7"/>
      <c r="F3046" s="7"/>
      <c r="G3046" s="7"/>
      <c r="H3046" s="7"/>
      <c r="I3046" s="9"/>
      <c r="J3046" s="9"/>
      <c r="K3046" s="7"/>
      <c r="L3046" s="7"/>
      <c r="M3046" s="7"/>
      <c r="N3046" s="7"/>
      <c r="O3046" s="7"/>
      <c r="P3046" s="7"/>
      <c r="Q3046" s="7"/>
      <c r="R3046" s="7"/>
      <c r="S3046" s="7"/>
    </row>
    <row r="3047" spans="1:19" x14ac:dyDescent="0.2">
      <c r="A3047" s="11"/>
      <c r="B3047" s="10"/>
      <c r="C3047" s="7"/>
      <c r="D3047" s="7"/>
      <c r="E3047" s="7"/>
      <c r="F3047" s="7"/>
      <c r="G3047" s="7"/>
      <c r="H3047" s="7"/>
      <c r="I3047" s="9"/>
      <c r="J3047" s="9"/>
      <c r="K3047" s="7"/>
      <c r="L3047" s="7"/>
      <c r="M3047" s="7"/>
      <c r="N3047" s="7"/>
      <c r="O3047" s="7"/>
      <c r="P3047" s="7"/>
      <c r="Q3047" s="7"/>
      <c r="R3047" s="7"/>
      <c r="S3047" s="7"/>
    </row>
    <row r="3048" spans="1:19" x14ac:dyDescent="0.2">
      <c r="A3048" s="11"/>
      <c r="B3048" s="10"/>
      <c r="C3048" s="7"/>
      <c r="D3048" s="7"/>
      <c r="E3048" s="7"/>
      <c r="F3048" s="7"/>
      <c r="G3048" s="7"/>
      <c r="H3048" s="7"/>
      <c r="I3048" s="9"/>
      <c r="J3048" s="9"/>
      <c r="K3048" s="7"/>
      <c r="L3048" s="7"/>
      <c r="M3048" s="7"/>
      <c r="N3048" s="7"/>
      <c r="O3048" s="7"/>
      <c r="P3048" s="7"/>
      <c r="Q3048" s="7"/>
      <c r="R3048" s="7"/>
      <c r="S3048" s="7"/>
    </row>
    <row r="3049" spans="1:19" x14ac:dyDescent="0.2">
      <c r="A3049" s="11"/>
      <c r="B3049" s="10"/>
      <c r="C3049" s="7"/>
      <c r="D3049" s="7"/>
      <c r="E3049" s="7"/>
      <c r="F3049" s="7"/>
      <c r="G3049" s="7"/>
      <c r="H3049" s="7"/>
      <c r="I3049" s="9"/>
      <c r="J3049" s="9"/>
      <c r="K3049" s="7"/>
      <c r="L3049" s="7"/>
      <c r="M3049" s="7"/>
      <c r="N3049" s="7"/>
      <c r="O3049" s="7"/>
      <c r="P3049" s="7"/>
      <c r="Q3049" s="7"/>
      <c r="R3049" s="7"/>
      <c r="S3049" s="7"/>
    </row>
    <row r="3050" spans="1:19" x14ac:dyDescent="0.2">
      <c r="A3050" s="11"/>
      <c r="B3050" s="10"/>
      <c r="C3050" s="7"/>
      <c r="D3050" s="7"/>
      <c r="E3050" s="7"/>
      <c r="F3050" s="7"/>
      <c r="G3050" s="7"/>
      <c r="H3050" s="7"/>
      <c r="I3050" s="9"/>
      <c r="J3050" s="9"/>
      <c r="K3050" s="7"/>
      <c r="L3050" s="7"/>
      <c r="M3050" s="7"/>
      <c r="N3050" s="7"/>
      <c r="O3050" s="7"/>
      <c r="P3050" s="7"/>
      <c r="Q3050" s="7"/>
      <c r="R3050" s="7"/>
      <c r="S3050" s="7"/>
    </row>
    <row r="3051" spans="1:19" x14ac:dyDescent="0.2">
      <c r="A3051" s="11"/>
      <c r="B3051" s="10"/>
      <c r="C3051" s="7"/>
      <c r="D3051" s="7"/>
      <c r="E3051" s="7"/>
      <c r="F3051" s="7"/>
      <c r="G3051" s="7"/>
      <c r="H3051" s="7"/>
      <c r="I3051" s="9"/>
      <c r="J3051" s="9"/>
      <c r="K3051" s="7"/>
      <c r="L3051" s="7"/>
      <c r="M3051" s="7"/>
      <c r="N3051" s="7"/>
      <c r="O3051" s="7"/>
      <c r="P3051" s="7"/>
      <c r="Q3051" s="7"/>
      <c r="R3051" s="7"/>
      <c r="S3051" s="7"/>
    </row>
    <row r="3052" spans="1:19" x14ac:dyDescent="0.2">
      <c r="A3052" s="11"/>
      <c r="B3052" s="10"/>
      <c r="C3052" s="7"/>
      <c r="D3052" s="7"/>
      <c r="E3052" s="7"/>
      <c r="F3052" s="7"/>
      <c r="G3052" s="7"/>
      <c r="H3052" s="7"/>
      <c r="I3052" s="9"/>
      <c r="J3052" s="9"/>
      <c r="K3052" s="7"/>
      <c r="L3052" s="7"/>
      <c r="M3052" s="7"/>
      <c r="N3052" s="7"/>
      <c r="O3052" s="7"/>
      <c r="P3052" s="7"/>
      <c r="Q3052" s="7"/>
      <c r="R3052" s="7"/>
      <c r="S3052" s="7"/>
    </row>
    <row r="3053" spans="1:19" x14ac:dyDescent="0.2">
      <c r="A3053" s="11"/>
      <c r="B3053" s="10"/>
      <c r="C3053" s="7"/>
      <c r="D3053" s="7"/>
      <c r="E3053" s="7"/>
      <c r="F3053" s="7"/>
      <c r="G3053" s="7"/>
      <c r="H3053" s="7"/>
      <c r="I3053" s="9"/>
      <c r="J3053" s="9"/>
      <c r="K3053" s="7"/>
      <c r="L3053" s="7"/>
      <c r="M3053" s="7"/>
      <c r="N3053" s="7"/>
      <c r="O3053" s="7"/>
      <c r="P3053" s="7"/>
      <c r="Q3053" s="7"/>
      <c r="R3053" s="7"/>
      <c r="S3053" s="7"/>
    </row>
    <row r="3054" spans="1:19" x14ac:dyDescent="0.2">
      <c r="A3054" s="11"/>
      <c r="B3054" s="10"/>
      <c r="C3054" s="7"/>
      <c r="D3054" s="7"/>
      <c r="E3054" s="7"/>
      <c r="F3054" s="7"/>
      <c r="G3054" s="7"/>
      <c r="H3054" s="7"/>
      <c r="I3054" s="9"/>
      <c r="J3054" s="9"/>
      <c r="K3054" s="7"/>
      <c r="L3054" s="7"/>
      <c r="M3054" s="7"/>
      <c r="N3054" s="7"/>
      <c r="O3054" s="7"/>
      <c r="P3054" s="7"/>
      <c r="Q3054" s="7"/>
      <c r="R3054" s="7"/>
      <c r="S3054" s="7"/>
    </row>
    <row r="3055" spans="1:19" x14ac:dyDescent="0.2">
      <c r="A3055" s="11"/>
      <c r="B3055" s="10"/>
      <c r="C3055" s="7"/>
      <c r="D3055" s="7"/>
      <c r="E3055" s="7"/>
      <c r="F3055" s="7"/>
      <c r="G3055" s="7"/>
      <c r="H3055" s="7"/>
      <c r="I3055" s="9"/>
      <c r="J3055" s="9"/>
      <c r="K3055" s="7"/>
      <c r="L3055" s="7"/>
      <c r="M3055" s="7"/>
      <c r="N3055" s="7"/>
      <c r="O3055" s="7"/>
      <c r="P3055" s="7"/>
      <c r="Q3055" s="7"/>
      <c r="R3055" s="7"/>
      <c r="S3055" s="7"/>
    </row>
    <row r="3056" spans="1:19" x14ac:dyDescent="0.2">
      <c r="A3056" s="11"/>
      <c r="B3056" s="10"/>
      <c r="C3056" s="7"/>
      <c r="D3056" s="7"/>
      <c r="E3056" s="7"/>
      <c r="F3056" s="7"/>
      <c r="G3056" s="7"/>
      <c r="H3056" s="7"/>
      <c r="I3056" s="9"/>
      <c r="J3056" s="9"/>
      <c r="K3056" s="7"/>
      <c r="L3056" s="7"/>
      <c r="M3056" s="7"/>
      <c r="N3056" s="7"/>
      <c r="O3056" s="7"/>
      <c r="P3056" s="7"/>
      <c r="Q3056" s="7"/>
      <c r="R3056" s="7"/>
      <c r="S3056" s="7"/>
    </row>
    <row r="3057" spans="1:19" x14ac:dyDescent="0.2">
      <c r="A3057" s="11"/>
      <c r="B3057" s="10"/>
      <c r="C3057" s="7"/>
      <c r="D3057" s="7"/>
      <c r="E3057" s="7"/>
      <c r="F3057" s="7"/>
      <c r="G3057" s="7"/>
      <c r="H3057" s="7"/>
      <c r="I3057" s="9"/>
      <c r="J3057" s="9"/>
      <c r="K3057" s="7"/>
      <c r="L3057" s="7"/>
      <c r="M3057" s="7"/>
      <c r="N3057" s="7"/>
      <c r="O3057" s="7"/>
      <c r="P3057" s="7"/>
      <c r="Q3057" s="7"/>
      <c r="R3057" s="7"/>
      <c r="S3057" s="7"/>
    </row>
    <row r="3058" spans="1:19" x14ac:dyDescent="0.2">
      <c r="A3058" s="11"/>
      <c r="B3058" s="10"/>
      <c r="C3058" s="7"/>
      <c r="D3058" s="7"/>
      <c r="E3058" s="7"/>
      <c r="F3058" s="7"/>
      <c r="G3058" s="7"/>
      <c r="H3058" s="7"/>
      <c r="I3058" s="9"/>
      <c r="J3058" s="9"/>
      <c r="K3058" s="7"/>
      <c r="L3058" s="7"/>
      <c r="M3058" s="7"/>
      <c r="N3058" s="7"/>
      <c r="O3058" s="7"/>
      <c r="P3058" s="7"/>
      <c r="Q3058" s="7"/>
      <c r="R3058" s="7"/>
      <c r="S3058" s="7"/>
    </row>
    <row r="3059" spans="1:19" x14ac:dyDescent="0.2">
      <c r="A3059" s="11"/>
      <c r="B3059" s="10"/>
      <c r="C3059" s="7"/>
      <c r="D3059" s="7"/>
      <c r="E3059" s="7"/>
      <c r="F3059" s="7"/>
      <c r="G3059" s="7"/>
      <c r="H3059" s="7"/>
      <c r="I3059" s="9"/>
      <c r="J3059" s="9"/>
      <c r="K3059" s="7"/>
      <c r="L3059" s="7"/>
      <c r="M3059" s="7"/>
      <c r="N3059" s="7"/>
      <c r="O3059" s="7"/>
      <c r="P3059" s="7"/>
      <c r="Q3059" s="7"/>
      <c r="R3059" s="7"/>
      <c r="S3059" s="7"/>
    </row>
    <row r="3060" spans="1:19" x14ac:dyDescent="0.2">
      <c r="A3060" s="11"/>
      <c r="B3060" s="10"/>
      <c r="C3060" s="7"/>
      <c r="D3060" s="7"/>
      <c r="E3060" s="7"/>
      <c r="F3060" s="7"/>
      <c r="G3060" s="7"/>
      <c r="H3060" s="7"/>
      <c r="I3060" s="9"/>
      <c r="J3060" s="9"/>
      <c r="K3060" s="7"/>
      <c r="L3060" s="7"/>
      <c r="M3060" s="7"/>
      <c r="N3060" s="7"/>
      <c r="O3060" s="7"/>
      <c r="P3060" s="7"/>
      <c r="Q3060" s="7"/>
      <c r="R3060" s="7"/>
      <c r="S3060" s="7"/>
    </row>
    <row r="3061" spans="1:19" x14ac:dyDescent="0.2">
      <c r="A3061" s="11"/>
      <c r="B3061" s="10"/>
      <c r="C3061" s="7"/>
      <c r="D3061" s="7"/>
      <c r="E3061" s="7"/>
      <c r="F3061" s="7"/>
      <c r="G3061" s="7"/>
      <c r="H3061" s="7"/>
      <c r="I3061" s="9"/>
      <c r="J3061" s="9"/>
      <c r="K3061" s="7"/>
      <c r="L3061" s="7"/>
      <c r="M3061" s="7"/>
      <c r="N3061" s="7"/>
      <c r="O3061" s="7"/>
      <c r="P3061" s="7"/>
      <c r="Q3061" s="7"/>
      <c r="R3061" s="7"/>
      <c r="S3061" s="7"/>
    </row>
    <row r="3062" spans="1:19" x14ac:dyDescent="0.2">
      <c r="A3062" s="11"/>
      <c r="B3062" s="10"/>
      <c r="C3062" s="7"/>
      <c r="D3062" s="7"/>
      <c r="E3062" s="7"/>
      <c r="F3062" s="7"/>
      <c r="G3062" s="7"/>
      <c r="H3062" s="7"/>
      <c r="I3062" s="9"/>
      <c r="J3062" s="9"/>
      <c r="K3062" s="7"/>
      <c r="L3062" s="7"/>
      <c r="M3062" s="7"/>
      <c r="N3062" s="7"/>
      <c r="O3062" s="7"/>
      <c r="P3062" s="7"/>
      <c r="Q3062" s="7"/>
      <c r="R3062" s="7"/>
      <c r="S3062" s="7"/>
    </row>
    <row r="3063" spans="1:19" x14ac:dyDescent="0.2">
      <c r="A3063" s="11"/>
      <c r="B3063" s="10"/>
      <c r="C3063" s="7"/>
      <c r="D3063" s="7"/>
      <c r="E3063" s="7"/>
      <c r="F3063" s="7"/>
      <c r="G3063" s="7"/>
      <c r="H3063" s="7"/>
      <c r="I3063" s="9"/>
      <c r="J3063" s="9"/>
      <c r="K3063" s="7"/>
      <c r="L3063" s="7"/>
      <c r="M3063" s="7"/>
      <c r="N3063" s="7"/>
      <c r="O3063" s="7"/>
      <c r="P3063" s="7"/>
      <c r="Q3063" s="7"/>
      <c r="R3063" s="7"/>
      <c r="S3063" s="7"/>
    </row>
    <row r="3064" spans="1:19" x14ac:dyDescent="0.2">
      <c r="A3064" s="11"/>
      <c r="B3064" s="10"/>
      <c r="C3064" s="7"/>
      <c r="D3064" s="7"/>
      <c r="E3064" s="7"/>
      <c r="F3064" s="7"/>
      <c r="G3064" s="7"/>
      <c r="H3064" s="7"/>
      <c r="I3064" s="9"/>
      <c r="J3064" s="9"/>
      <c r="K3064" s="7"/>
      <c r="L3064" s="7"/>
      <c r="M3064" s="7"/>
      <c r="N3064" s="7"/>
      <c r="O3064" s="7"/>
      <c r="P3064" s="7"/>
      <c r="Q3064" s="7"/>
      <c r="R3064" s="7"/>
      <c r="S3064" s="7"/>
    </row>
    <row r="3065" spans="1:19" x14ac:dyDescent="0.2">
      <c r="A3065" s="11"/>
      <c r="B3065" s="10"/>
      <c r="C3065" s="7"/>
      <c r="D3065" s="7"/>
      <c r="E3065" s="7"/>
      <c r="F3065" s="7"/>
      <c r="G3065" s="7"/>
      <c r="H3065" s="7"/>
      <c r="I3065" s="9"/>
      <c r="J3065" s="9"/>
      <c r="K3065" s="7"/>
      <c r="L3065" s="7"/>
      <c r="M3065" s="7"/>
      <c r="N3065" s="7"/>
      <c r="O3065" s="7"/>
      <c r="P3065" s="7"/>
      <c r="Q3065" s="7"/>
      <c r="R3065" s="7"/>
      <c r="S3065" s="7"/>
    </row>
    <row r="3066" spans="1:19" x14ac:dyDescent="0.2">
      <c r="A3066" s="11"/>
      <c r="B3066" s="10"/>
      <c r="C3066" s="7"/>
      <c r="D3066" s="7"/>
      <c r="E3066" s="7"/>
      <c r="F3066" s="7"/>
      <c r="G3066" s="7"/>
      <c r="H3066" s="7"/>
      <c r="I3066" s="9"/>
      <c r="J3066" s="9"/>
      <c r="K3066" s="7"/>
      <c r="L3066" s="7"/>
      <c r="M3066" s="7"/>
      <c r="N3066" s="7"/>
      <c r="O3066" s="7"/>
      <c r="P3066" s="7"/>
      <c r="Q3066" s="7"/>
      <c r="R3066" s="7"/>
      <c r="S3066" s="7"/>
    </row>
    <row r="3067" spans="1:19" x14ac:dyDescent="0.2">
      <c r="A3067" s="11"/>
      <c r="B3067" s="10"/>
      <c r="C3067" s="7"/>
      <c r="D3067" s="7"/>
      <c r="E3067" s="7"/>
      <c r="F3067" s="7"/>
      <c r="G3067" s="7"/>
      <c r="H3067" s="7"/>
      <c r="I3067" s="9"/>
      <c r="J3067" s="9"/>
      <c r="K3067" s="7"/>
      <c r="L3067" s="7"/>
      <c r="M3067" s="7"/>
      <c r="N3067" s="7"/>
      <c r="O3067" s="7"/>
      <c r="P3067" s="7"/>
      <c r="Q3067" s="7"/>
      <c r="R3067" s="7"/>
      <c r="S3067" s="7"/>
    </row>
    <row r="3068" spans="1:19" x14ac:dyDescent="0.2">
      <c r="A3068" s="11"/>
      <c r="B3068" s="10"/>
      <c r="C3068" s="7"/>
      <c r="D3068" s="7"/>
      <c r="E3068" s="7"/>
      <c r="F3068" s="7"/>
      <c r="G3068" s="7"/>
      <c r="H3068" s="7"/>
      <c r="I3068" s="9"/>
      <c r="J3068" s="9"/>
      <c r="K3068" s="7"/>
      <c r="L3068" s="7"/>
      <c r="M3068" s="7"/>
      <c r="N3068" s="7"/>
      <c r="O3068" s="7"/>
      <c r="P3068" s="7"/>
      <c r="Q3068" s="7"/>
      <c r="R3068" s="7"/>
      <c r="S3068" s="7"/>
    </row>
    <row r="3069" spans="1:19" x14ac:dyDescent="0.2">
      <c r="A3069" s="11"/>
      <c r="B3069" s="10"/>
      <c r="C3069" s="7"/>
      <c r="D3069" s="7"/>
      <c r="E3069" s="7"/>
      <c r="F3069" s="7"/>
      <c r="G3069" s="7"/>
      <c r="H3069" s="7"/>
      <c r="I3069" s="9"/>
      <c r="J3069" s="9"/>
      <c r="K3069" s="7"/>
      <c r="L3069" s="7"/>
      <c r="M3069" s="7"/>
      <c r="N3069" s="7"/>
      <c r="O3069" s="7"/>
      <c r="P3069" s="7"/>
      <c r="Q3069" s="7"/>
      <c r="R3069" s="7"/>
      <c r="S3069" s="7"/>
    </row>
    <row r="3070" spans="1:19" x14ac:dyDescent="0.2">
      <c r="A3070" s="11"/>
      <c r="B3070" s="10"/>
      <c r="C3070" s="7"/>
      <c r="D3070" s="7"/>
      <c r="E3070" s="7"/>
      <c r="F3070" s="7"/>
      <c r="G3070" s="7"/>
      <c r="H3070" s="7"/>
      <c r="I3070" s="9"/>
      <c r="J3070" s="9"/>
      <c r="K3070" s="7"/>
      <c r="L3070" s="7"/>
      <c r="M3070" s="7"/>
      <c r="N3070" s="7"/>
      <c r="O3070" s="7"/>
      <c r="P3070" s="7"/>
      <c r="Q3070" s="7"/>
      <c r="R3070" s="7"/>
      <c r="S3070" s="7"/>
    </row>
    <row r="3071" spans="1:19" x14ac:dyDescent="0.2">
      <c r="A3071" s="11"/>
      <c r="B3071" s="10"/>
      <c r="C3071" s="7"/>
      <c r="D3071" s="7"/>
      <c r="E3071" s="7"/>
      <c r="F3071" s="7"/>
      <c r="G3071" s="7"/>
      <c r="H3071" s="7"/>
      <c r="I3071" s="9"/>
      <c r="J3071" s="9"/>
      <c r="K3071" s="7"/>
      <c r="L3071" s="7"/>
      <c r="M3071" s="7"/>
      <c r="N3071" s="7"/>
      <c r="O3071" s="7"/>
      <c r="P3071" s="7"/>
      <c r="Q3071" s="7"/>
      <c r="R3071" s="7"/>
      <c r="S3071" s="7"/>
    </row>
    <row r="3072" spans="1:19" x14ac:dyDescent="0.2">
      <c r="A3072" s="11"/>
      <c r="B3072" s="10"/>
      <c r="C3072" s="7"/>
      <c r="D3072" s="7"/>
      <c r="E3072" s="7"/>
      <c r="F3072" s="7"/>
      <c r="G3072" s="7"/>
      <c r="H3072" s="7"/>
      <c r="I3072" s="9"/>
      <c r="J3072" s="9"/>
      <c r="K3072" s="7"/>
      <c r="L3072" s="7"/>
      <c r="M3072" s="7"/>
      <c r="N3072" s="7"/>
      <c r="O3072" s="7"/>
      <c r="P3072" s="7"/>
      <c r="Q3072" s="7"/>
      <c r="R3072" s="7"/>
      <c r="S3072" s="7"/>
    </row>
    <row r="3073" spans="1:19" x14ac:dyDescent="0.2">
      <c r="A3073" s="11"/>
      <c r="B3073" s="10"/>
      <c r="C3073" s="7"/>
      <c r="D3073" s="7"/>
      <c r="E3073" s="7"/>
      <c r="F3073" s="7"/>
      <c r="G3073" s="7"/>
      <c r="H3073" s="7"/>
      <c r="I3073" s="9"/>
      <c r="J3073" s="9"/>
      <c r="K3073" s="7"/>
      <c r="L3073" s="7"/>
      <c r="M3073" s="7"/>
      <c r="N3073" s="7"/>
      <c r="O3073" s="7"/>
      <c r="P3073" s="7"/>
      <c r="Q3073" s="7"/>
      <c r="R3073" s="7"/>
      <c r="S3073" s="7"/>
    </row>
    <row r="3074" spans="1:19" x14ac:dyDescent="0.2">
      <c r="A3074" s="11"/>
      <c r="B3074" s="10"/>
      <c r="C3074" s="7"/>
      <c r="D3074" s="7"/>
      <c r="E3074" s="7"/>
      <c r="F3074" s="7"/>
      <c r="G3074" s="7"/>
      <c r="H3074" s="7"/>
      <c r="I3074" s="9"/>
      <c r="J3074" s="9"/>
      <c r="K3074" s="7"/>
      <c r="L3074" s="7"/>
      <c r="M3074" s="7"/>
      <c r="N3074" s="7"/>
      <c r="O3074" s="7"/>
      <c r="P3074" s="7"/>
      <c r="Q3074" s="7"/>
      <c r="R3074" s="7"/>
      <c r="S3074" s="7"/>
    </row>
    <row r="3075" spans="1:19" x14ac:dyDescent="0.2">
      <c r="A3075" s="11"/>
      <c r="B3075" s="10"/>
      <c r="C3075" s="7"/>
      <c r="D3075" s="7"/>
      <c r="E3075" s="7"/>
      <c r="F3075" s="7"/>
      <c r="G3075" s="7"/>
      <c r="H3075" s="7"/>
      <c r="I3075" s="9"/>
      <c r="J3075" s="9"/>
      <c r="K3075" s="7"/>
      <c r="L3075" s="7"/>
      <c r="M3075" s="7"/>
      <c r="N3075" s="7"/>
      <c r="O3075" s="7"/>
      <c r="P3075" s="7"/>
      <c r="Q3075" s="7"/>
      <c r="R3075" s="7"/>
      <c r="S3075" s="7"/>
    </row>
    <row r="3076" spans="1:19" x14ac:dyDescent="0.2">
      <c r="A3076" s="11"/>
      <c r="B3076" s="10"/>
      <c r="C3076" s="7"/>
      <c r="D3076" s="7"/>
      <c r="E3076" s="7"/>
      <c r="F3076" s="7"/>
      <c r="G3076" s="7"/>
      <c r="H3076" s="7"/>
      <c r="I3076" s="9"/>
      <c r="J3076" s="9"/>
      <c r="K3076" s="7"/>
      <c r="L3076" s="7"/>
      <c r="M3076" s="7"/>
      <c r="N3076" s="7"/>
      <c r="O3076" s="7"/>
      <c r="P3076" s="7"/>
      <c r="Q3076" s="7"/>
      <c r="R3076" s="7"/>
      <c r="S3076" s="7"/>
    </row>
    <row r="3077" spans="1:19" x14ac:dyDescent="0.2">
      <c r="A3077" s="11"/>
      <c r="B3077" s="10"/>
      <c r="C3077" s="7"/>
      <c r="D3077" s="7"/>
      <c r="E3077" s="7"/>
      <c r="F3077" s="7"/>
      <c r="G3077" s="7"/>
      <c r="H3077" s="7"/>
      <c r="I3077" s="9"/>
      <c r="J3077" s="9"/>
      <c r="K3077" s="7"/>
      <c r="L3077" s="7"/>
      <c r="M3077" s="7"/>
      <c r="N3077" s="7"/>
      <c r="O3077" s="7"/>
      <c r="P3077" s="7"/>
      <c r="Q3077" s="7"/>
      <c r="R3077" s="7"/>
      <c r="S3077" s="7"/>
    </row>
    <row r="3078" spans="1:19" x14ac:dyDescent="0.2">
      <c r="A3078" s="11"/>
      <c r="B3078" s="10"/>
      <c r="C3078" s="7"/>
      <c r="D3078" s="7"/>
      <c r="E3078" s="7"/>
      <c r="F3078" s="7"/>
      <c r="G3078" s="7"/>
      <c r="H3078" s="7"/>
      <c r="I3078" s="9"/>
      <c r="J3078" s="9"/>
      <c r="K3078" s="7"/>
      <c r="L3078" s="7"/>
      <c r="M3078" s="7"/>
      <c r="N3078" s="7"/>
      <c r="O3078" s="7"/>
      <c r="P3078" s="7"/>
      <c r="Q3078" s="7"/>
      <c r="R3078" s="7"/>
      <c r="S3078" s="7"/>
    </row>
    <row r="3079" spans="1:19" x14ac:dyDescent="0.2">
      <c r="A3079" s="11"/>
      <c r="B3079" s="10"/>
      <c r="C3079" s="7"/>
      <c r="D3079" s="7"/>
      <c r="E3079" s="7"/>
      <c r="F3079" s="7"/>
      <c r="G3079" s="7"/>
      <c r="H3079" s="7"/>
      <c r="I3079" s="9"/>
      <c r="J3079" s="9"/>
      <c r="K3079" s="7"/>
      <c r="L3079" s="7"/>
      <c r="M3079" s="7"/>
      <c r="N3079" s="7"/>
      <c r="O3079" s="7"/>
      <c r="P3079" s="7"/>
      <c r="Q3079" s="7"/>
      <c r="R3079" s="7"/>
      <c r="S3079" s="7"/>
    </row>
    <row r="3080" spans="1:19" x14ac:dyDescent="0.2">
      <c r="A3080" s="11"/>
      <c r="B3080" s="10"/>
      <c r="C3080" s="7"/>
      <c r="D3080" s="7"/>
      <c r="E3080" s="7"/>
      <c r="F3080" s="7"/>
      <c r="G3080" s="7"/>
      <c r="H3080" s="7"/>
      <c r="I3080" s="9"/>
      <c r="J3080" s="9"/>
      <c r="K3080" s="7"/>
      <c r="L3080" s="7"/>
      <c r="M3080" s="7"/>
      <c r="N3080" s="7"/>
      <c r="O3080" s="7"/>
      <c r="P3080" s="7"/>
      <c r="Q3080" s="7"/>
      <c r="R3080" s="7"/>
      <c r="S3080" s="7"/>
    </row>
    <row r="3081" spans="1:19" x14ac:dyDescent="0.2">
      <c r="A3081" s="11"/>
      <c r="B3081" s="10"/>
      <c r="C3081" s="7"/>
      <c r="D3081" s="7"/>
      <c r="E3081" s="7"/>
      <c r="F3081" s="7"/>
      <c r="G3081" s="7"/>
      <c r="H3081" s="7"/>
      <c r="I3081" s="9"/>
      <c r="J3081" s="9"/>
      <c r="K3081" s="7"/>
      <c r="L3081" s="7"/>
      <c r="M3081" s="7"/>
      <c r="N3081" s="7"/>
      <c r="O3081" s="7"/>
      <c r="P3081" s="7"/>
      <c r="Q3081" s="7"/>
      <c r="R3081" s="7"/>
      <c r="S3081" s="7"/>
    </row>
    <row r="3082" spans="1:19" x14ac:dyDescent="0.2">
      <c r="A3082" s="11"/>
      <c r="B3082" s="10"/>
      <c r="C3082" s="7"/>
      <c r="D3082" s="7"/>
      <c r="E3082" s="7"/>
      <c r="F3082" s="7"/>
      <c r="G3082" s="7"/>
      <c r="H3082" s="7"/>
      <c r="I3082" s="9"/>
      <c r="J3082" s="9"/>
      <c r="K3082" s="7"/>
      <c r="L3082" s="7"/>
      <c r="M3082" s="7"/>
      <c r="N3082" s="7"/>
      <c r="O3082" s="7"/>
      <c r="P3082" s="7"/>
      <c r="Q3082" s="7"/>
      <c r="R3082" s="7"/>
      <c r="S3082" s="7"/>
    </row>
    <row r="3083" spans="1:19" x14ac:dyDescent="0.2">
      <c r="A3083" s="11"/>
      <c r="B3083" s="10"/>
      <c r="C3083" s="7"/>
      <c r="D3083" s="7"/>
      <c r="E3083" s="7"/>
      <c r="F3083" s="7"/>
      <c r="G3083" s="7"/>
      <c r="H3083" s="7"/>
      <c r="I3083" s="9"/>
      <c r="J3083" s="9"/>
      <c r="K3083" s="7"/>
      <c r="L3083" s="7"/>
      <c r="M3083" s="7"/>
      <c r="N3083" s="7"/>
      <c r="O3083" s="7"/>
      <c r="P3083" s="7"/>
      <c r="Q3083" s="7"/>
      <c r="R3083" s="7"/>
      <c r="S3083" s="7"/>
    </row>
    <row r="3084" spans="1:19" x14ac:dyDescent="0.2">
      <c r="A3084" s="11"/>
      <c r="B3084" s="10"/>
      <c r="C3084" s="7"/>
      <c r="D3084" s="7"/>
      <c r="E3084" s="7"/>
      <c r="F3084" s="7"/>
      <c r="G3084" s="7"/>
      <c r="H3084" s="7"/>
      <c r="I3084" s="9"/>
      <c r="J3084" s="9"/>
      <c r="K3084" s="7"/>
      <c r="L3084" s="7"/>
      <c r="M3084" s="7"/>
      <c r="N3084" s="7"/>
      <c r="O3084" s="7"/>
      <c r="P3084" s="7"/>
      <c r="Q3084" s="7"/>
      <c r="R3084" s="7"/>
      <c r="S3084" s="7"/>
    </row>
    <row r="3085" spans="1:19" x14ac:dyDescent="0.2">
      <c r="A3085" s="11"/>
      <c r="B3085" s="10"/>
      <c r="C3085" s="7"/>
      <c r="D3085" s="7"/>
      <c r="E3085" s="7"/>
      <c r="F3085" s="7"/>
      <c r="G3085" s="7"/>
      <c r="H3085" s="7"/>
      <c r="I3085" s="9"/>
      <c r="J3085" s="9"/>
      <c r="K3085" s="7"/>
      <c r="L3085" s="7"/>
      <c r="M3085" s="7"/>
      <c r="N3085" s="7"/>
      <c r="O3085" s="7"/>
      <c r="P3085" s="7"/>
      <c r="Q3085" s="7"/>
      <c r="R3085" s="7"/>
      <c r="S3085" s="7"/>
    </row>
    <row r="3086" spans="1:19" x14ac:dyDescent="0.2">
      <c r="A3086" s="11"/>
      <c r="B3086" s="10"/>
      <c r="C3086" s="7"/>
      <c r="D3086" s="7"/>
      <c r="E3086" s="7"/>
      <c r="F3086" s="7"/>
      <c r="G3086" s="7"/>
      <c r="H3086" s="7"/>
      <c r="I3086" s="9"/>
      <c r="J3086" s="9"/>
      <c r="K3086" s="7"/>
      <c r="L3086" s="7"/>
      <c r="M3086" s="7"/>
      <c r="N3086" s="7"/>
      <c r="O3086" s="7"/>
      <c r="P3086" s="7"/>
      <c r="Q3086" s="7"/>
      <c r="R3086" s="7"/>
      <c r="S3086" s="7"/>
    </row>
    <row r="3087" spans="1:19" x14ac:dyDescent="0.2">
      <c r="A3087" s="11"/>
      <c r="B3087" s="10"/>
      <c r="C3087" s="7"/>
      <c r="D3087" s="7"/>
      <c r="E3087" s="7"/>
      <c r="F3087" s="7"/>
      <c r="G3087" s="7"/>
      <c r="H3087" s="7"/>
      <c r="I3087" s="9"/>
      <c r="J3087" s="9"/>
      <c r="K3087" s="7"/>
      <c r="L3087" s="7"/>
      <c r="M3087" s="7"/>
      <c r="N3087" s="7"/>
      <c r="O3087" s="7"/>
      <c r="P3087" s="7"/>
      <c r="Q3087" s="7"/>
      <c r="R3087" s="7"/>
      <c r="S3087" s="7"/>
    </row>
    <row r="3088" spans="1:19" x14ac:dyDescent="0.2">
      <c r="A3088" s="11"/>
      <c r="B3088" s="10"/>
      <c r="C3088" s="7"/>
      <c r="D3088" s="7"/>
      <c r="E3088" s="7"/>
      <c r="F3088" s="7"/>
      <c r="G3088" s="7"/>
      <c r="H3088" s="7"/>
      <c r="I3088" s="9"/>
      <c r="J3088" s="9"/>
      <c r="K3088" s="7"/>
      <c r="L3088" s="7"/>
      <c r="M3088" s="7"/>
      <c r="N3088" s="7"/>
      <c r="O3088" s="7"/>
      <c r="P3088" s="7"/>
      <c r="Q3088" s="7"/>
      <c r="R3088" s="7"/>
      <c r="S3088" s="7"/>
    </row>
    <row r="3089" spans="1:19" x14ac:dyDescent="0.2">
      <c r="A3089" s="11"/>
      <c r="B3089" s="10"/>
      <c r="C3089" s="7"/>
      <c r="D3089" s="7"/>
      <c r="E3089" s="7"/>
      <c r="F3089" s="7"/>
      <c r="G3089" s="7"/>
      <c r="H3089" s="7"/>
      <c r="I3089" s="9"/>
      <c r="J3089" s="9"/>
      <c r="K3089" s="7"/>
      <c r="L3089" s="7"/>
      <c r="M3089" s="7"/>
      <c r="N3089" s="7"/>
      <c r="O3089" s="7"/>
      <c r="P3089" s="7"/>
      <c r="Q3089" s="7"/>
      <c r="R3089" s="7"/>
      <c r="S3089" s="7"/>
    </row>
    <row r="3090" spans="1:19" x14ac:dyDescent="0.2">
      <c r="A3090" s="11"/>
      <c r="B3090" s="10"/>
      <c r="C3090" s="7"/>
      <c r="D3090" s="7"/>
      <c r="E3090" s="7"/>
      <c r="F3090" s="7"/>
      <c r="G3090" s="7"/>
      <c r="H3090" s="7"/>
      <c r="I3090" s="9"/>
      <c r="J3090" s="9"/>
      <c r="K3090" s="7"/>
      <c r="L3090" s="7"/>
      <c r="M3090" s="7"/>
      <c r="N3090" s="7"/>
      <c r="O3090" s="7"/>
      <c r="P3090" s="7"/>
      <c r="Q3090" s="7"/>
      <c r="R3090" s="7"/>
      <c r="S3090" s="7"/>
    </row>
    <row r="3091" spans="1:19" x14ac:dyDescent="0.2">
      <c r="A3091" s="11"/>
      <c r="B3091" s="10"/>
      <c r="C3091" s="7"/>
      <c r="D3091" s="7"/>
      <c r="E3091" s="7"/>
      <c r="F3091" s="7"/>
      <c r="G3091" s="7"/>
      <c r="H3091" s="7"/>
      <c r="I3091" s="9"/>
      <c r="J3091" s="9"/>
      <c r="K3091" s="7"/>
      <c r="L3091" s="7"/>
      <c r="M3091" s="7"/>
      <c r="N3091" s="7"/>
      <c r="O3091" s="7"/>
      <c r="P3091" s="7"/>
      <c r="Q3091" s="7"/>
      <c r="R3091" s="7"/>
      <c r="S3091" s="7"/>
    </row>
    <row r="3092" spans="1:19" x14ac:dyDescent="0.2">
      <c r="A3092" s="11"/>
      <c r="B3092" s="10"/>
      <c r="C3092" s="7"/>
      <c r="D3092" s="7"/>
      <c r="E3092" s="7"/>
      <c r="F3092" s="7"/>
      <c r="G3092" s="7"/>
      <c r="H3092" s="7"/>
      <c r="I3092" s="9"/>
      <c r="J3092" s="9"/>
      <c r="K3092" s="7"/>
      <c r="L3092" s="7"/>
      <c r="M3092" s="7"/>
      <c r="N3092" s="7"/>
      <c r="O3092" s="7"/>
      <c r="P3092" s="7"/>
      <c r="Q3092" s="7"/>
      <c r="R3092" s="7"/>
      <c r="S3092" s="7"/>
    </row>
    <row r="3093" spans="1:19" x14ac:dyDescent="0.2">
      <c r="A3093" s="11"/>
      <c r="B3093" s="10"/>
      <c r="C3093" s="7"/>
      <c r="D3093" s="7"/>
      <c r="E3093" s="7"/>
      <c r="F3093" s="7"/>
      <c r="G3093" s="7"/>
      <c r="H3093" s="7"/>
      <c r="I3093" s="9"/>
      <c r="J3093" s="9"/>
      <c r="K3093" s="7"/>
      <c r="L3093" s="7"/>
      <c r="M3093" s="7"/>
      <c r="N3093" s="7"/>
      <c r="O3093" s="7"/>
      <c r="P3093" s="7"/>
      <c r="Q3093" s="7"/>
      <c r="R3093" s="7"/>
      <c r="S3093" s="7"/>
    </row>
    <row r="3094" spans="1:19" x14ac:dyDescent="0.2">
      <c r="A3094" s="11"/>
      <c r="B3094" s="10"/>
      <c r="C3094" s="7"/>
      <c r="D3094" s="7"/>
      <c r="E3094" s="7"/>
      <c r="F3094" s="7"/>
      <c r="G3094" s="7"/>
      <c r="H3094" s="7"/>
      <c r="I3094" s="9"/>
      <c r="J3094" s="9"/>
      <c r="K3094" s="7"/>
      <c r="L3094" s="7"/>
      <c r="M3094" s="7"/>
      <c r="N3094" s="7"/>
      <c r="O3094" s="7"/>
      <c r="P3094" s="7"/>
      <c r="Q3094" s="7"/>
      <c r="R3094" s="7"/>
      <c r="S3094" s="7"/>
    </row>
    <row r="3095" spans="1:19" x14ac:dyDescent="0.2">
      <c r="A3095" s="11"/>
      <c r="B3095" s="10"/>
      <c r="C3095" s="7"/>
      <c r="D3095" s="7"/>
      <c r="E3095" s="7"/>
      <c r="F3095" s="7"/>
      <c r="G3095" s="7"/>
      <c r="H3095" s="7"/>
      <c r="I3095" s="9"/>
      <c r="J3095" s="9"/>
      <c r="K3095" s="7"/>
      <c r="L3095" s="7"/>
      <c r="M3095" s="7"/>
      <c r="N3095" s="7"/>
      <c r="O3095" s="7"/>
      <c r="P3095" s="7"/>
      <c r="Q3095" s="7"/>
      <c r="R3095" s="7"/>
      <c r="S3095" s="7"/>
    </row>
    <row r="3096" spans="1:19" x14ac:dyDescent="0.2">
      <c r="A3096" s="11"/>
      <c r="B3096" s="10"/>
      <c r="C3096" s="7"/>
      <c r="D3096" s="7"/>
      <c r="E3096" s="7"/>
      <c r="F3096" s="7"/>
      <c r="G3096" s="7"/>
      <c r="H3096" s="7"/>
      <c r="I3096" s="9"/>
      <c r="J3096" s="9"/>
      <c r="K3096" s="7"/>
      <c r="L3096" s="7"/>
      <c r="M3096" s="7"/>
      <c r="N3096" s="7"/>
      <c r="O3096" s="7"/>
      <c r="P3096" s="7"/>
      <c r="Q3096" s="7"/>
      <c r="R3096" s="7"/>
      <c r="S3096" s="7"/>
    </row>
    <row r="3097" spans="1:19" x14ac:dyDescent="0.2">
      <c r="A3097" s="11"/>
      <c r="B3097" s="10"/>
      <c r="C3097" s="7"/>
      <c r="D3097" s="7"/>
      <c r="E3097" s="7"/>
      <c r="F3097" s="7"/>
      <c r="G3097" s="7"/>
      <c r="H3097" s="7"/>
      <c r="I3097" s="9"/>
      <c r="J3097" s="9"/>
      <c r="K3097" s="7"/>
      <c r="L3097" s="7"/>
      <c r="M3097" s="7"/>
      <c r="N3097" s="7"/>
      <c r="O3097" s="7"/>
      <c r="P3097" s="7"/>
      <c r="Q3097" s="7"/>
      <c r="R3097" s="7"/>
      <c r="S3097" s="7"/>
    </row>
    <row r="3098" spans="1:19" x14ac:dyDescent="0.2">
      <c r="A3098" s="11"/>
      <c r="B3098" s="10"/>
      <c r="C3098" s="7"/>
      <c r="D3098" s="7"/>
      <c r="E3098" s="7"/>
      <c r="F3098" s="7"/>
      <c r="G3098" s="7"/>
      <c r="H3098" s="7"/>
      <c r="I3098" s="9"/>
      <c r="J3098" s="9"/>
      <c r="K3098" s="7"/>
      <c r="L3098" s="7"/>
      <c r="M3098" s="7"/>
      <c r="N3098" s="7"/>
      <c r="O3098" s="7"/>
      <c r="P3098" s="7"/>
      <c r="Q3098" s="7"/>
      <c r="R3098" s="7"/>
      <c r="S3098" s="7"/>
    </row>
    <row r="3099" spans="1:19" x14ac:dyDescent="0.2">
      <c r="A3099" s="11"/>
      <c r="B3099" s="10"/>
      <c r="C3099" s="7"/>
      <c r="D3099" s="7"/>
      <c r="E3099" s="7"/>
      <c r="F3099" s="7"/>
      <c r="G3099" s="7"/>
      <c r="H3099" s="7"/>
      <c r="I3099" s="9"/>
      <c r="J3099" s="9"/>
      <c r="K3099" s="7"/>
      <c r="L3099" s="7"/>
      <c r="M3099" s="7"/>
      <c r="N3099" s="7"/>
      <c r="O3099" s="7"/>
      <c r="P3099" s="7"/>
      <c r="Q3099" s="7"/>
      <c r="R3099" s="7"/>
      <c r="S3099" s="7"/>
    </row>
    <row r="3100" spans="1:19" x14ac:dyDescent="0.2">
      <c r="A3100" s="11"/>
      <c r="B3100" s="10"/>
      <c r="C3100" s="7"/>
      <c r="D3100" s="7"/>
      <c r="E3100" s="7"/>
      <c r="F3100" s="7"/>
      <c r="G3100" s="7"/>
      <c r="H3100" s="7"/>
      <c r="I3100" s="9"/>
      <c r="J3100" s="9"/>
      <c r="K3100" s="7"/>
      <c r="L3100" s="7"/>
      <c r="M3100" s="7"/>
      <c r="N3100" s="7"/>
      <c r="O3100" s="7"/>
      <c r="P3100" s="7"/>
      <c r="Q3100" s="7"/>
      <c r="R3100" s="7"/>
      <c r="S3100" s="7"/>
    </row>
    <row r="3101" spans="1:19" x14ac:dyDescent="0.2">
      <c r="A3101" s="11"/>
      <c r="B3101" s="10"/>
      <c r="C3101" s="7"/>
      <c r="D3101" s="7"/>
      <c r="E3101" s="7"/>
      <c r="F3101" s="7"/>
      <c r="G3101" s="7"/>
      <c r="H3101" s="7"/>
      <c r="I3101" s="9"/>
      <c r="J3101" s="9"/>
      <c r="K3101" s="7"/>
      <c r="L3101" s="7"/>
      <c r="M3101" s="7"/>
      <c r="N3101" s="7"/>
      <c r="O3101" s="7"/>
      <c r="P3101" s="7"/>
      <c r="Q3101" s="7"/>
      <c r="R3101" s="7"/>
      <c r="S3101" s="7"/>
    </row>
    <row r="3102" spans="1:19" x14ac:dyDescent="0.2">
      <c r="A3102" s="11"/>
      <c r="B3102" s="10"/>
      <c r="C3102" s="7"/>
      <c r="D3102" s="7"/>
      <c r="E3102" s="7"/>
      <c r="F3102" s="7"/>
      <c r="G3102" s="7"/>
      <c r="H3102" s="7"/>
      <c r="I3102" s="9"/>
      <c r="J3102" s="9"/>
      <c r="K3102" s="7"/>
      <c r="L3102" s="7"/>
      <c r="M3102" s="7"/>
      <c r="N3102" s="7"/>
      <c r="O3102" s="7"/>
      <c r="P3102" s="7"/>
      <c r="Q3102" s="7"/>
      <c r="R3102" s="7"/>
      <c r="S3102" s="7"/>
    </row>
    <row r="3103" spans="1:19" x14ac:dyDescent="0.2">
      <c r="A3103" s="11"/>
      <c r="B3103" s="10"/>
      <c r="C3103" s="7"/>
      <c r="D3103" s="7"/>
      <c r="E3103" s="7"/>
      <c r="F3103" s="7"/>
      <c r="G3103" s="7"/>
      <c r="H3103" s="7"/>
      <c r="I3103" s="9"/>
      <c r="J3103" s="9"/>
      <c r="K3103" s="7"/>
      <c r="L3103" s="7"/>
      <c r="M3103" s="7"/>
      <c r="N3103" s="7"/>
      <c r="O3103" s="7"/>
      <c r="P3103" s="7"/>
      <c r="Q3103" s="7"/>
      <c r="R3103" s="7"/>
      <c r="S3103" s="7"/>
    </row>
    <row r="3104" spans="1:19" x14ac:dyDescent="0.2">
      <c r="A3104" s="11"/>
      <c r="B3104" s="10"/>
      <c r="C3104" s="7"/>
      <c r="D3104" s="7"/>
      <c r="E3104" s="7"/>
      <c r="F3104" s="7"/>
      <c r="G3104" s="7"/>
      <c r="H3104" s="7"/>
      <c r="I3104" s="9"/>
      <c r="J3104" s="9"/>
      <c r="K3104" s="7"/>
      <c r="L3104" s="7"/>
      <c r="M3104" s="7"/>
      <c r="N3104" s="7"/>
      <c r="O3104" s="7"/>
      <c r="P3104" s="7"/>
      <c r="Q3104" s="7"/>
      <c r="R3104" s="7"/>
      <c r="S3104" s="7"/>
    </row>
    <row r="3105" spans="1:19" x14ac:dyDescent="0.2">
      <c r="A3105" s="11"/>
      <c r="B3105" s="10"/>
      <c r="C3105" s="7"/>
      <c r="D3105" s="7"/>
      <c r="E3105" s="7"/>
      <c r="F3105" s="7"/>
      <c r="G3105" s="7"/>
      <c r="H3105" s="7"/>
      <c r="I3105" s="9"/>
      <c r="J3105" s="9"/>
      <c r="K3105" s="7"/>
      <c r="L3105" s="7"/>
      <c r="M3105" s="7"/>
      <c r="N3105" s="7"/>
      <c r="O3105" s="7"/>
      <c r="P3105" s="7"/>
      <c r="Q3105" s="7"/>
      <c r="R3105" s="7"/>
      <c r="S3105" s="7"/>
    </row>
    <row r="3106" spans="1:19" x14ac:dyDescent="0.2">
      <c r="A3106" s="11"/>
      <c r="B3106" s="10"/>
      <c r="C3106" s="7"/>
      <c r="D3106" s="7"/>
      <c r="E3106" s="7"/>
      <c r="F3106" s="7"/>
      <c r="G3106" s="7"/>
      <c r="H3106" s="7"/>
      <c r="I3106" s="9"/>
      <c r="J3106" s="9"/>
      <c r="K3106" s="7"/>
      <c r="L3106" s="7"/>
      <c r="M3106" s="7"/>
      <c r="N3106" s="7"/>
      <c r="O3106" s="7"/>
      <c r="P3106" s="7"/>
      <c r="Q3106" s="7"/>
      <c r="R3106" s="7"/>
      <c r="S3106" s="7"/>
    </row>
    <row r="3107" spans="1:19" x14ac:dyDescent="0.2">
      <c r="A3107" s="11"/>
      <c r="B3107" s="10"/>
      <c r="C3107" s="7"/>
      <c r="D3107" s="7"/>
      <c r="E3107" s="7"/>
      <c r="F3107" s="7"/>
      <c r="G3107" s="7"/>
      <c r="H3107" s="7"/>
      <c r="I3107" s="9"/>
      <c r="J3107" s="9"/>
      <c r="K3107" s="7"/>
      <c r="L3107" s="7"/>
      <c r="M3107" s="7"/>
      <c r="N3107" s="7"/>
      <c r="O3107" s="7"/>
      <c r="P3107" s="7"/>
      <c r="Q3107" s="7"/>
      <c r="R3107" s="7"/>
      <c r="S3107" s="7"/>
    </row>
    <row r="3108" spans="1:19" x14ac:dyDescent="0.2">
      <c r="A3108" s="11"/>
      <c r="B3108" s="10"/>
      <c r="C3108" s="7"/>
      <c r="D3108" s="7"/>
      <c r="E3108" s="7"/>
      <c r="F3108" s="7"/>
      <c r="G3108" s="7"/>
      <c r="H3108" s="7"/>
      <c r="I3108" s="9"/>
      <c r="J3108" s="9"/>
      <c r="K3108" s="7"/>
      <c r="L3108" s="7"/>
      <c r="M3108" s="7"/>
      <c r="N3108" s="7"/>
      <c r="O3108" s="7"/>
      <c r="P3108" s="7"/>
      <c r="Q3108" s="7"/>
      <c r="R3108" s="7"/>
      <c r="S3108" s="7"/>
    </row>
    <row r="3109" spans="1:19" x14ac:dyDescent="0.2">
      <c r="A3109" s="11"/>
      <c r="B3109" s="10"/>
      <c r="C3109" s="7"/>
      <c r="D3109" s="7"/>
      <c r="E3109" s="7"/>
      <c r="F3109" s="7"/>
      <c r="G3109" s="7"/>
      <c r="H3109" s="7"/>
      <c r="I3109" s="9"/>
      <c r="J3109" s="9"/>
      <c r="K3109" s="7"/>
      <c r="L3109" s="7"/>
      <c r="M3109" s="7"/>
      <c r="N3109" s="7"/>
      <c r="O3109" s="7"/>
      <c r="P3109" s="7"/>
      <c r="Q3109" s="7"/>
      <c r="R3109" s="7"/>
      <c r="S3109" s="7"/>
    </row>
    <row r="3110" spans="1:19" x14ac:dyDescent="0.2">
      <c r="A3110" s="11"/>
      <c r="B3110" s="10"/>
      <c r="C3110" s="7"/>
      <c r="D3110" s="7"/>
      <c r="E3110" s="7"/>
      <c r="F3110" s="7"/>
      <c r="G3110" s="7"/>
      <c r="H3110" s="7"/>
      <c r="I3110" s="9"/>
      <c r="J3110" s="9"/>
      <c r="K3110" s="7"/>
      <c r="L3110" s="7"/>
      <c r="M3110" s="7"/>
      <c r="N3110" s="7"/>
      <c r="O3110" s="7"/>
      <c r="P3110" s="7"/>
      <c r="Q3110" s="7"/>
      <c r="R3110" s="7"/>
      <c r="S3110" s="7"/>
    </row>
    <row r="3111" spans="1:19" x14ac:dyDescent="0.2">
      <c r="A3111" s="11"/>
      <c r="B3111" s="10"/>
      <c r="C3111" s="7"/>
      <c r="D3111" s="7"/>
      <c r="E3111" s="7"/>
      <c r="F3111" s="7"/>
      <c r="G3111" s="7"/>
      <c r="H3111" s="7"/>
      <c r="I3111" s="9"/>
      <c r="J3111" s="9"/>
      <c r="K3111" s="7"/>
      <c r="L3111" s="7"/>
      <c r="M3111" s="7"/>
      <c r="N3111" s="7"/>
      <c r="O3111" s="7"/>
      <c r="P3111" s="7"/>
      <c r="Q3111" s="7"/>
      <c r="R3111" s="7"/>
      <c r="S3111" s="7"/>
    </row>
    <row r="3112" spans="1:19" x14ac:dyDescent="0.2">
      <c r="A3112" s="11"/>
      <c r="B3112" s="10"/>
      <c r="C3112" s="7"/>
      <c r="D3112" s="7"/>
      <c r="E3112" s="7"/>
      <c r="F3112" s="7"/>
      <c r="G3112" s="7"/>
      <c r="H3112" s="7"/>
      <c r="I3112" s="9"/>
      <c r="J3112" s="9"/>
      <c r="K3112" s="7"/>
      <c r="L3112" s="7"/>
      <c r="M3112" s="7"/>
      <c r="N3112" s="7"/>
      <c r="O3112" s="7"/>
      <c r="P3112" s="7"/>
      <c r="Q3112" s="7"/>
      <c r="R3112" s="7"/>
      <c r="S3112" s="7"/>
    </row>
    <row r="3113" spans="1:19" x14ac:dyDescent="0.2">
      <c r="A3113" s="11"/>
      <c r="B3113" s="10"/>
      <c r="C3113" s="7"/>
      <c r="D3113" s="7"/>
      <c r="E3113" s="7"/>
      <c r="F3113" s="7"/>
      <c r="G3113" s="7"/>
      <c r="H3113" s="7"/>
      <c r="I3113" s="9"/>
      <c r="J3113" s="9"/>
      <c r="K3113" s="7"/>
      <c r="L3113" s="7"/>
      <c r="M3113" s="7"/>
      <c r="N3113" s="7"/>
      <c r="O3113" s="7"/>
      <c r="P3113" s="7"/>
      <c r="Q3113" s="7"/>
      <c r="R3113" s="7"/>
      <c r="S3113" s="7"/>
    </row>
    <row r="3114" spans="1:19" x14ac:dyDescent="0.2">
      <c r="A3114" s="11"/>
      <c r="B3114" s="10"/>
      <c r="C3114" s="7"/>
      <c r="D3114" s="7"/>
      <c r="E3114" s="7"/>
      <c r="F3114" s="7"/>
      <c r="G3114" s="7"/>
      <c r="H3114" s="7"/>
      <c r="I3114" s="9"/>
      <c r="J3114" s="9"/>
      <c r="K3114" s="7"/>
      <c r="L3114" s="7"/>
      <c r="M3114" s="7"/>
      <c r="N3114" s="7"/>
      <c r="O3114" s="7"/>
      <c r="P3114" s="7"/>
      <c r="Q3114" s="7"/>
      <c r="R3114" s="7"/>
      <c r="S3114" s="7"/>
    </row>
    <row r="3115" spans="1:19" x14ac:dyDescent="0.2">
      <c r="A3115" s="11"/>
      <c r="B3115" s="10"/>
      <c r="C3115" s="7"/>
      <c r="D3115" s="7"/>
      <c r="E3115" s="7"/>
      <c r="F3115" s="7"/>
      <c r="G3115" s="7"/>
      <c r="H3115" s="7"/>
      <c r="I3115" s="9"/>
      <c r="J3115" s="9"/>
      <c r="K3115" s="7"/>
      <c r="L3115" s="7"/>
      <c r="M3115" s="7"/>
      <c r="N3115" s="7"/>
      <c r="O3115" s="7"/>
      <c r="P3115" s="7"/>
      <c r="Q3115" s="7"/>
      <c r="R3115" s="7"/>
      <c r="S3115" s="7"/>
    </row>
    <row r="3116" spans="1:19" x14ac:dyDescent="0.2">
      <c r="A3116" s="11"/>
      <c r="B3116" s="10"/>
      <c r="C3116" s="7"/>
      <c r="D3116" s="7"/>
      <c r="E3116" s="7"/>
      <c r="F3116" s="7"/>
      <c r="G3116" s="7"/>
      <c r="H3116" s="7"/>
      <c r="I3116" s="9"/>
      <c r="J3116" s="9"/>
      <c r="K3116" s="7"/>
      <c r="L3116" s="7"/>
      <c r="M3116" s="7"/>
      <c r="N3116" s="7"/>
      <c r="O3116" s="7"/>
      <c r="P3116" s="7"/>
      <c r="Q3116" s="7"/>
      <c r="R3116" s="7"/>
      <c r="S3116" s="7"/>
    </row>
    <row r="3117" spans="1:19" x14ac:dyDescent="0.2">
      <c r="A3117" s="11"/>
      <c r="B3117" s="10"/>
      <c r="C3117" s="7"/>
      <c r="D3117" s="7"/>
      <c r="E3117" s="7"/>
      <c r="F3117" s="7"/>
      <c r="G3117" s="7"/>
      <c r="H3117" s="7"/>
      <c r="I3117" s="9"/>
      <c r="J3117" s="9"/>
      <c r="K3117" s="7"/>
      <c r="L3117" s="7"/>
      <c r="M3117" s="7"/>
      <c r="N3117" s="7"/>
      <c r="O3117" s="7"/>
      <c r="P3117" s="7"/>
      <c r="Q3117" s="7"/>
      <c r="R3117" s="7"/>
      <c r="S3117" s="7"/>
    </row>
    <row r="3118" spans="1:19" x14ac:dyDescent="0.2">
      <c r="A3118" s="11"/>
      <c r="B3118" s="10"/>
      <c r="C3118" s="7"/>
      <c r="D3118" s="7"/>
      <c r="E3118" s="7"/>
      <c r="F3118" s="7"/>
      <c r="G3118" s="7"/>
      <c r="H3118" s="7"/>
      <c r="I3118" s="9"/>
      <c r="J3118" s="9"/>
      <c r="K3118" s="7"/>
      <c r="L3118" s="7"/>
      <c r="M3118" s="7"/>
      <c r="N3118" s="7"/>
      <c r="O3118" s="7"/>
      <c r="P3118" s="7"/>
      <c r="Q3118" s="7"/>
      <c r="R3118" s="7"/>
      <c r="S3118" s="7"/>
    </row>
    <row r="3119" spans="1:19" x14ac:dyDescent="0.2">
      <c r="A3119" s="11"/>
      <c r="B3119" s="10"/>
      <c r="C3119" s="7"/>
      <c r="D3119" s="7"/>
      <c r="E3119" s="7"/>
      <c r="F3119" s="7"/>
      <c r="G3119" s="7"/>
      <c r="H3119" s="7"/>
      <c r="I3119" s="9"/>
      <c r="J3119" s="9"/>
      <c r="K3119" s="7"/>
      <c r="L3119" s="7"/>
      <c r="M3119" s="7"/>
      <c r="N3119" s="7"/>
      <c r="O3119" s="7"/>
      <c r="P3119" s="7"/>
      <c r="Q3119" s="7"/>
      <c r="R3119" s="7"/>
      <c r="S3119" s="7"/>
    </row>
    <row r="3120" spans="1:19" x14ac:dyDescent="0.2">
      <c r="A3120" s="11"/>
      <c r="B3120" s="10"/>
      <c r="C3120" s="7"/>
      <c r="D3120" s="7"/>
      <c r="E3120" s="7"/>
      <c r="F3120" s="7"/>
      <c r="G3120" s="7"/>
      <c r="H3120" s="7"/>
      <c r="I3120" s="9"/>
      <c r="J3120" s="9"/>
      <c r="K3120" s="7"/>
      <c r="L3120" s="7"/>
      <c r="M3120" s="7"/>
      <c r="N3120" s="7"/>
      <c r="O3120" s="7"/>
      <c r="P3120" s="7"/>
      <c r="Q3120" s="7"/>
      <c r="R3120" s="7"/>
      <c r="S3120" s="7"/>
    </row>
    <row r="3121" spans="1:19" x14ac:dyDescent="0.2">
      <c r="A3121" s="11"/>
      <c r="B3121" s="10"/>
      <c r="C3121" s="7"/>
      <c r="D3121" s="7"/>
      <c r="E3121" s="7"/>
      <c r="F3121" s="7"/>
      <c r="G3121" s="7"/>
      <c r="H3121" s="7"/>
      <c r="I3121" s="9"/>
      <c r="J3121" s="9"/>
      <c r="K3121" s="7"/>
      <c r="L3121" s="7"/>
      <c r="M3121" s="7"/>
      <c r="N3121" s="7"/>
      <c r="O3121" s="7"/>
      <c r="P3121" s="7"/>
      <c r="Q3121" s="7"/>
      <c r="R3121" s="7"/>
      <c r="S3121" s="7"/>
    </row>
    <row r="3122" spans="1:19" x14ac:dyDescent="0.2">
      <c r="A3122" s="11"/>
      <c r="B3122" s="10"/>
      <c r="C3122" s="7"/>
      <c r="D3122" s="7"/>
      <c r="E3122" s="7"/>
      <c r="F3122" s="7"/>
      <c r="G3122" s="7"/>
      <c r="H3122" s="7"/>
      <c r="I3122" s="9"/>
      <c r="J3122" s="9"/>
      <c r="K3122" s="7"/>
      <c r="L3122" s="7"/>
      <c r="M3122" s="7"/>
      <c r="N3122" s="7"/>
      <c r="O3122" s="7"/>
      <c r="P3122" s="7"/>
      <c r="Q3122" s="7"/>
      <c r="R3122" s="7"/>
      <c r="S3122" s="7"/>
    </row>
    <row r="3123" spans="1:19" x14ac:dyDescent="0.2">
      <c r="A3123" s="11"/>
      <c r="B3123" s="10"/>
      <c r="C3123" s="7"/>
      <c r="D3123" s="7"/>
      <c r="E3123" s="7"/>
      <c r="F3123" s="7"/>
      <c r="G3123" s="7"/>
      <c r="H3123" s="7"/>
      <c r="I3123" s="9"/>
      <c r="J3123" s="9"/>
      <c r="K3123" s="7"/>
      <c r="L3123" s="7"/>
      <c r="M3123" s="7"/>
      <c r="N3123" s="7"/>
      <c r="O3123" s="7"/>
      <c r="P3123" s="7"/>
      <c r="Q3123" s="7"/>
      <c r="R3123" s="7"/>
      <c r="S3123" s="7"/>
    </row>
    <row r="3124" spans="1:19" x14ac:dyDescent="0.2">
      <c r="A3124" s="11"/>
      <c r="B3124" s="10"/>
      <c r="C3124" s="7"/>
      <c r="D3124" s="7"/>
      <c r="E3124" s="7"/>
      <c r="F3124" s="7"/>
      <c r="G3124" s="7"/>
      <c r="H3124" s="7"/>
      <c r="I3124" s="9"/>
      <c r="J3124" s="9"/>
      <c r="K3124" s="7"/>
      <c r="L3124" s="7"/>
      <c r="M3124" s="7"/>
      <c r="N3124" s="7"/>
      <c r="O3124" s="7"/>
      <c r="P3124" s="7"/>
      <c r="Q3124" s="7"/>
      <c r="R3124" s="7"/>
      <c r="S3124" s="7"/>
    </row>
    <row r="3125" spans="1:19" x14ac:dyDescent="0.2">
      <c r="A3125" s="11"/>
      <c r="B3125" s="10"/>
      <c r="C3125" s="7"/>
      <c r="D3125" s="7"/>
      <c r="E3125" s="7"/>
      <c r="F3125" s="7"/>
      <c r="G3125" s="7"/>
      <c r="H3125" s="7"/>
      <c r="I3125" s="9"/>
      <c r="J3125" s="9"/>
      <c r="K3125" s="7"/>
      <c r="L3125" s="7"/>
      <c r="M3125" s="7"/>
      <c r="N3125" s="7"/>
      <c r="O3125" s="7"/>
      <c r="P3125" s="7"/>
      <c r="Q3125" s="7"/>
      <c r="R3125" s="7"/>
      <c r="S3125" s="7"/>
    </row>
    <row r="3126" spans="1:19" x14ac:dyDescent="0.2">
      <c r="A3126" s="11"/>
      <c r="B3126" s="10"/>
      <c r="C3126" s="7"/>
      <c r="D3126" s="7"/>
      <c r="E3126" s="7"/>
      <c r="F3126" s="7"/>
      <c r="G3126" s="7"/>
      <c r="H3126" s="7"/>
      <c r="I3126" s="9"/>
      <c r="J3126" s="9"/>
      <c r="K3126" s="7"/>
      <c r="L3126" s="7"/>
      <c r="M3126" s="7"/>
      <c r="N3126" s="7"/>
      <c r="O3126" s="7"/>
      <c r="P3126" s="7"/>
      <c r="Q3126" s="7"/>
      <c r="R3126" s="7"/>
      <c r="S3126" s="7"/>
    </row>
    <row r="3127" spans="1:19" x14ac:dyDescent="0.2">
      <c r="A3127" s="11"/>
      <c r="B3127" s="10"/>
      <c r="C3127" s="7"/>
      <c r="D3127" s="7"/>
      <c r="E3127" s="7"/>
      <c r="F3127" s="7"/>
      <c r="G3127" s="7"/>
      <c r="H3127" s="7"/>
      <c r="I3127" s="9"/>
      <c r="J3127" s="9"/>
      <c r="K3127" s="7"/>
      <c r="L3127" s="7"/>
      <c r="M3127" s="7"/>
      <c r="N3127" s="7"/>
      <c r="O3127" s="7"/>
      <c r="P3127" s="7"/>
      <c r="Q3127" s="7"/>
      <c r="R3127" s="7"/>
      <c r="S3127" s="7"/>
    </row>
    <row r="3128" spans="1:19" x14ac:dyDescent="0.2">
      <c r="A3128" s="11"/>
      <c r="B3128" s="10"/>
      <c r="C3128" s="7"/>
      <c r="D3128" s="7"/>
      <c r="E3128" s="7"/>
      <c r="F3128" s="7"/>
      <c r="G3128" s="7"/>
      <c r="H3128" s="7"/>
      <c r="I3128" s="9"/>
      <c r="J3128" s="9"/>
      <c r="K3128" s="7"/>
      <c r="L3128" s="7"/>
      <c r="M3128" s="7"/>
      <c r="N3128" s="7"/>
      <c r="O3128" s="7"/>
      <c r="P3128" s="7"/>
      <c r="Q3128" s="7"/>
      <c r="R3128" s="7"/>
      <c r="S3128" s="7"/>
    </row>
    <row r="3129" spans="1:19" x14ac:dyDescent="0.2">
      <c r="A3129" s="11"/>
      <c r="B3129" s="10"/>
      <c r="C3129" s="7"/>
      <c r="D3129" s="7"/>
      <c r="E3129" s="7"/>
      <c r="F3129" s="7"/>
      <c r="G3129" s="7"/>
      <c r="H3129" s="7"/>
      <c r="I3129" s="9"/>
      <c r="J3129" s="9"/>
      <c r="K3129" s="7"/>
      <c r="L3129" s="7"/>
      <c r="M3129" s="7"/>
      <c r="N3129" s="7"/>
      <c r="O3129" s="7"/>
      <c r="P3129" s="7"/>
      <c r="Q3129" s="7"/>
      <c r="R3129" s="7"/>
      <c r="S3129" s="7"/>
    </row>
    <row r="3130" spans="1:19" x14ac:dyDescent="0.2">
      <c r="A3130" s="11"/>
      <c r="B3130" s="10"/>
      <c r="C3130" s="7"/>
      <c r="D3130" s="7"/>
      <c r="E3130" s="7"/>
      <c r="F3130" s="7"/>
      <c r="G3130" s="7"/>
      <c r="H3130" s="7"/>
      <c r="I3130" s="9"/>
      <c r="J3130" s="9"/>
      <c r="K3130" s="7"/>
      <c r="L3130" s="7"/>
      <c r="M3130" s="7"/>
      <c r="N3130" s="7"/>
      <c r="O3130" s="7"/>
      <c r="P3130" s="7"/>
      <c r="Q3130" s="7"/>
      <c r="R3130" s="7"/>
      <c r="S3130" s="7"/>
    </row>
    <row r="3131" spans="1:19" x14ac:dyDescent="0.2">
      <c r="A3131" s="11"/>
      <c r="B3131" s="10"/>
      <c r="C3131" s="7"/>
      <c r="D3131" s="7"/>
      <c r="E3131" s="7"/>
      <c r="F3131" s="7"/>
      <c r="G3131" s="7"/>
      <c r="H3131" s="7"/>
      <c r="I3131" s="9"/>
      <c r="J3131" s="9"/>
      <c r="K3131" s="7"/>
      <c r="L3131" s="7"/>
      <c r="M3131" s="7"/>
      <c r="N3131" s="7"/>
      <c r="O3131" s="7"/>
      <c r="P3131" s="7"/>
      <c r="Q3131" s="7"/>
      <c r="R3131" s="7"/>
      <c r="S3131" s="7"/>
    </row>
    <row r="3132" spans="1:19" x14ac:dyDescent="0.2">
      <c r="A3132" s="11"/>
      <c r="B3132" s="10"/>
      <c r="C3132" s="7"/>
      <c r="D3132" s="7"/>
      <c r="E3132" s="7"/>
      <c r="F3132" s="7"/>
      <c r="G3132" s="7"/>
      <c r="H3132" s="7"/>
      <c r="I3132" s="9"/>
      <c r="J3132" s="9"/>
      <c r="K3132" s="7"/>
      <c r="L3132" s="7"/>
      <c r="M3132" s="7"/>
      <c r="N3132" s="7"/>
      <c r="O3132" s="7"/>
      <c r="P3132" s="7"/>
      <c r="Q3132" s="7"/>
      <c r="R3132" s="7"/>
      <c r="S3132" s="7"/>
    </row>
    <row r="3133" spans="1:19" x14ac:dyDescent="0.2">
      <c r="A3133" s="11"/>
      <c r="B3133" s="10"/>
      <c r="C3133" s="7"/>
      <c r="D3133" s="7"/>
      <c r="E3133" s="7"/>
      <c r="F3133" s="7"/>
      <c r="G3133" s="7"/>
      <c r="H3133" s="7"/>
      <c r="I3133" s="9"/>
      <c r="J3133" s="9"/>
      <c r="K3133" s="7"/>
      <c r="L3133" s="7"/>
      <c r="M3133" s="7"/>
      <c r="N3133" s="7"/>
      <c r="O3133" s="7"/>
      <c r="P3133" s="7"/>
      <c r="Q3133" s="7"/>
      <c r="R3133" s="7"/>
      <c r="S3133" s="7"/>
    </row>
    <row r="3134" spans="1:19" x14ac:dyDescent="0.2">
      <c r="A3134" s="11"/>
      <c r="B3134" s="10"/>
      <c r="C3134" s="7"/>
      <c r="D3134" s="7"/>
      <c r="E3134" s="7"/>
      <c r="F3134" s="7"/>
      <c r="G3134" s="7"/>
      <c r="H3134" s="7"/>
      <c r="I3134" s="9"/>
      <c r="J3134" s="9"/>
      <c r="K3134" s="7"/>
      <c r="L3134" s="7"/>
      <c r="M3134" s="7"/>
      <c r="N3134" s="7"/>
      <c r="O3134" s="7"/>
      <c r="P3134" s="7"/>
      <c r="Q3134" s="7"/>
      <c r="R3134" s="7"/>
      <c r="S3134" s="7"/>
    </row>
    <row r="3135" spans="1:19" x14ac:dyDescent="0.2">
      <c r="A3135" s="11"/>
      <c r="B3135" s="10"/>
      <c r="C3135" s="7"/>
      <c r="D3135" s="7"/>
      <c r="E3135" s="7"/>
      <c r="F3135" s="7"/>
      <c r="G3135" s="7"/>
      <c r="H3135" s="7"/>
      <c r="I3135" s="9"/>
      <c r="J3135" s="9"/>
      <c r="K3135" s="7"/>
      <c r="L3135" s="7"/>
      <c r="M3135" s="7"/>
      <c r="N3135" s="7"/>
      <c r="O3135" s="7"/>
      <c r="P3135" s="7"/>
      <c r="Q3135" s="7"/>
      <c r="R3135" s="7"/>
      <c r="S3135" s="7"/>
    </row>
    <row r="3136" spans="1:19" x14ac:dyDescent="0.2">
      <c r="A3136" s="11"/>
      <c r="B3136" s="10"/>
      <c r="C3136" s="7"/>
      <c r="D3136" s="7"/>
      <c r="E3136" s="7"/>
      <c r="F3136" s="7"/>
      <c r="G3136" s="7"/>
      <c r="H3136" s="7"/>
      <c r="I3136" s="9"/>
      <c r="J3136" s="9"/>
      <c r="K3136" s="7"/>
      <c r="L3136" s="7"/>
      <c r="M3136" s="7"/>
      <c r="N3136" s="7"/>
      <c r="O3136" s="7"/>
      <c r="P3136" s="7"/>
      <c r="Q3136" s="7"/>
      <c r="R3136" s="7"/>
      <c r="S3136" s="7"/>
    </row>
    <row r="3137" spans="1:19" x14ac:dyDescent="0.2">
      <c r="A3137" s="11"/>
      <c r="B3137" s="10"/>
      <c r="C3137" s="7"/>
      <c r="D3137" s="7"/>
      <c r="E3137" s="7"/>
      <c r="F3137" s="7"/>
      <c r="G3137" s="7"/>
      <c r="H3137" s="7"/>
      <c r="I3137" s="9"/>
      <c r="J3137" s="9"/>
      <c r="K3137" s="7"/>
      <c r="L3137" s="7"/>
      <c r="M3137" s="7"/>
      <c r="N3137" s="7"/>
      <c r="O3137" s="7"/>
      <c r="P3137" s="7"/>
      <c r="Q3137" s="7"/>
      <c r="R3137" s="7"/>
      <c r="S3137" s="7"/>
    </row>
    <row r="3138" spans="1:19" x14ac:dyDescent="0.2">
      <c r="A3138" s="11"/>
      <c r="B3138" s="10"/>
      <c r="C3138" s="7"/>
      <c r="D3138" s="7"/>
      <c r="E3138" s="7"/>
      <c r="F3138" s="7"/>
      <c r="G3138" s="7"/>
      <c r="H3138" s="7"/>
      <c r="I3138" s="9"/>
      <c r="J3138" s="9"/>
      <c r="K3138" s="7"/>
      <c r="L3138" s="7"/>
      <c r="M3138" s="7"/>
      <c r="N3138" s="7"/>
      <c r="O3138" s="7"/>
      <c r="P3138" s="7"/>
      <c r="Q3138" s="7"/>
      <c r="R3138" s="7"/>
      <c r="S3138" s="7"/>
    </row>
    <row r="3139" spans="1:19" x14ac:dyDescent="0.2">
      <c r="A3139" s="11"/>
      <c r="B3139" s="10"/>
      <c r="C3139" s="7"/>
      <c r="D3139" s="7"/>
      <c r="E3139" s="7"/>
      <c r="F3139" s="7"/>
      <c r="G3139" s="7"/>
      <c r="H3139" s="7"/>
      <c r="I3139" s="9"/>
      <c r="J3139" s="9"/>
      <c r="K3139" s="7"/>
      <c r="L3139" s="7"/>
      <c r="M3139" s="7"/>
      <c r="N3139" s="7"/>
      <c r="O3139" s="7"/>
      <c r="P3139" s="7"/>
      <c r="Q3139" s="7"/>
      <c r="R3139" s="7"/>
      <c r="S3139" s="7"/>
    </row>
    <row r="3140" spans="1:19" x14ac:dyDescent="0.2">
      <c r="A3140" s="11"/>
      <c r="B3140" s="10"/>
      <c r="C3140" s="7"/>
      <c r="D3140" s="7"/>
      <c r="E3140" s="7"/>
      <c r="F3140" s="7"/>
      <c r="G3140" s="7"/>
      <c r="H3140" s="7"/>
      <c r="I3140" s="9"/>
      <c r="J3140" s="9"/>
      <c r="K3140" s="7"/>
      <c r="L3140" s="7"/>
      <c r="M3140" s="7"/>
      <c r="N3140" s="7"/>
      <c r="O3140" s="7"/>
      <c r="P3140" s="7"/>
      <c r="Q3140" s="7"/>
      <c r="R3140" s="7"/>
      <c r="S3140" s="7"/>
    </row>
    <row r="3141" spans="1:19" x14ac:dyDescent="0.2">
      <c r="A3141" s="11"/>
      <c r="B3141" s="10"/>
      <c r="C3141" s="7"/>
      <c r="D3141" s="7"/>
      <c r="E3141" s="7"/>
      <c r="F3141" s="7"/>
      <c r="G3141" s="7"/>
      <c r="H3141" s="7"/>
      <c r="I3141" s="9"/>
      <c r="J3141" s="9"/>
      <c r="K3141" s="7"/>
      <c r="L3141" s="7"/>
      <c r="M3141" s="7"/>
      <c r="N3141" s="7"/>
      <c r="O3141" s="7"/>
      <c r="P3141" s="7"/>
      <c r="Q3141" s="7"/>
      <c r="R3141" s="7"/>
      <c r="S3141" s="7"/>
    </row>
    <row r="3142" spans="1:19" x14ac:dyDescent="0.2">
      <c r="A3142" s="11"/>
      <c r="B3142" s="10"/>
      <c r="C3142" s="7"/>
      <c r="D3142" s="7"/>
      <c r="E3142" s="7"/>
      <c r="F3142" s="7"/>
      <c r="G3142" s="7"/>
      <c r="H3142" s="7"/>
      <c r="I3142" s="9"/>
      <c r="J3142" s="9"/>
      <c r="K3142" s="7"/>
      <c r="L3142" s="7"/>
      <c r="M3142" s="7"/>
      <c r="N3142" s="7"/>
      <c r="O3142" s="7"/>
      <c r="P3142" s="7"/>
      <c r="Q3142" s="7"/>
      <c r="R3142" s="7"/>
      <c r="S3142" s="7"/>
    </row>
    <row r="3143" spans="1:19" x14ac:dyDescent="0.2">
      <c r="A3143" s="11"/>
      <c r="B3143" s="10"/>
      <c r="C3143" s="7"/>
      <c r="D3143" s="7"/>
      <c r="E3143" s="7"/>
      <c r="F3143" s="7"/>
      <c r="G3143" s="7"/>
      <c r="H3143" s="7"/>
      <c r="I3143" s="9"/>
      <c r="J3143" s="9"/>
      <c r="K3143" s="7"/>
      <c r="L3143" s="7"/>
      <c r="M3143" s="7"/>
      <c r="N3143" s="7"/>
      <c r="O3143" s="7"/>
      <c r="P3143" s="7"/>
      <c r="Q3143" s="7"/>
      <c r="R3143" s="7"/>
      <c r="S3143" s="7"/>
    </row>
    <row r="3144" spans="1:19" x14ac:dyDescent="0.2">
      <c r="A3144" s="11"/>
      <c r="B3144" s="10"/>
      <c r="C3144" s="7"/>
      <c r="D3144" s="7"/>
      <c r="E3144" s="7"/>
      <c r="F3144" s="7"/>
      <c r="G3144" s="7"/>
      <c r="H3144" s="7"/>
      <c r="I3144" s="9"/>
      <c r="J3144" s="9"/>
      <c r="K3144" s="7"/>
      <c r="L3144" s="7"/>
      <c r="M3144" s="7"/>
      <c r="N3144" s="7"/>
      <c r="O3144" s="7"/>
      <c r="P3144" s="7"/>
      <c r="Q3144" s="7"/>
      <c r="R3144" s="7"/>
      <c r="S3144" s="7"/>
    </row>
    <row r="3145" spans="1:19" x14ac:dyDescent="0.2">
      <c r="A3145" s="11"/>
      <c r="B3145" s="10"/>
      <c r="C3145" s="7"/>
      <c r="D3145" s="7"/>
      <c r="E3145" s="7"/>
      <c r="F3145" s="7"/>
      <c r="G3145" s="7"/>
      <c r="H3145" s="7"/>
      <c r="I3145" s="9"/>
      <c r="J3145" s="9"/>
      <c r="K3145" s="7"/>
      <c r="L3145" s="7"/>
      <c r="M3145" s="7"/>
      <c r="N3145" s="7"/>
      <c r="O3145" s="7"/>
      <c r="P3145" s="7"/>
      <c r="Q3145" s="7"/>
      <c r="R3145" s="7"/>
      <c r="S3145" s="7"/>
    </row>
    <row r="3146" spans="1:19" x14ac:dyDescent="0.2">
      <c r="A3146" s="11"/>
      <c r="B3146" s="10"/>
      <c r="C3146" s="7"/>
      <c r="D3146" s="7"/>
      <c r="E3146" s="7"/>
      <c r="F3146" s="7"/>
      <c r="G3146" s="7"/>
      <c r="H3146" s="7"/>
      <c r="I3146" s="9"/>
      <c r="J3146" s="9"/>
      <c r="K3146" s="7"/>
      <c r="L3146" s="7"/>
      <c r="M3146" s="7"/>
      <c r="N3146" s="7"/>
      <c r="O3146" s="7"/>
      <c r="P3146" s="7"/>
      <c r="Q3146" s="7"/>
      <c r="R3146" s="7"/>
      <c r="S3146" s="7"/>
    </row>
    <row r="3147" spans="1:19" x14ac:dyDescent="0.2">
      <c r="A3147" s="11"/>
      <c r="B3147" s="10"/>
      <c r="C3147" s="7"/>
      <c r="D3147" s="7"/>
      <c r="E3147" s="7"/>
      <c r="F3147" s="7"/>
      <c r="G3147" s="7"/>
      <c r="H3147" s="7"/>
      <c r="I3147" s="9"/>
      <c r="J3147" s="9"/>
      <c r="K3147" s="7"/>
      <c r="L3147" s="7"/>
      <c r="M3147" s="7"/>
      <c r="N3147" s="7"/>
      <c r="O3147" s="7"/>
      <c r="P3147" s="7"/>
      <c r="Q3147" s="7"/>
      <c r="R3147" s="7"/>
      <c r="S3147" s="7"/>
    </row>
    <row r="3148" spans="1:19" x14ac:dyDescent="0.2">
      <c r="A3148" s="11"/>
      <c r="B3148" s="10"/>
      <c r="C3148" s="7"/>
      <c r="D3148" s="7"/>
      <c r="E3148" s="7"/>
      <c r="F3148" s="7"/>
      <c r="G3148" s="7"/>
      <c r="H3148" s="7"/>
      <c r="I3148" s="9"/>
      <c r="J3148" s="9"/>
      <c r="K3148" s="7"/>
      <c r="L3148" s="7"/>
      <c r="M3148" s="7"/>
      <c r="N3148" s="7"/>
      <c r="O3148" s="7"/>
      <c r="P3148" s="7"/>
      <c r="Q3148" s="7"/>
      <c r="R3148" s="7"/>
      <c r="S3148" s="7"/>
    </row>
    <row r="3149" spans="1:19" x14ac:dyDescent="0.2">
      <c r="A3149" s="11"/>
      <c r="B3149" s="10"/>
      <c r="C3149" s="7"/>
      <c r="D3149" s="7"/>
      <c r="E3149" s="7"/>
      <c r="F3149" s="7"/>
      <c r="G3149" s="7"/>
      <c r="H3149" s="7"/>
      <c r="I3149" s="9"/>
      <c r="J3149" s="9"/>
      <c r="K3149" s="7"/>
      <c r="L3149" s="7"/>
      <c r="M3149" s="7"/>
      <c r="N3149" s="7"/>
      <c r="O3149" s="7"/>
      <c r="P3149" s="7"/>
      <c r="Q3149" s="7"/>
      <c r="R3149" s="7"/>
      <c r="S3149" s="7"/>
    </row>
    <row r="3150" spans="1:19" x14ac:dyDescent="0.2">
      <c r="A3150" s="11"/>
      <c r="B3150" s="10"/>
      <c r="C3150" s="7"/>
      <c r="D3150" s="7"/>
      <c r="E3150" s="7"/>
      <c r="F3150" s="7"/>
      <c r="G3150" s="7"/>
      <c r="H3150" s="7"/>
      <c r="I3150" s="9"/>
      <c r="J3150" s="9"/>
      <c r="K3150" s="7"/>
      <c r="L3150" s="7"/>
      <c r="M3150" s="7"/>
      <c r="N3150" s="7"/>
      <c r="O3150" s="7"/>
      <c r="P3150" s="7"/>
      <c r="Q3150" s="7"/>
      <c r="R3150" s="7"/>
      <c r="S3150" s="7"/>
    </row>
    <row r="3151" spans="1:19" x14ac:dyDescent="0.2">
      <c r="A3151" s="11"/>
      <c r="B3151" s="10"/>
      <c r="C3151" s="7"/>
      <c r="D3151" s="7"/>
      <c r="E3151" s="7"/>
      <c r="F3151" s="7"/>
      <c r="G3151" s="7"/>
      <c r="H3151" s="7"/>
      <c r="I3151" s="9"/>
      <c r="J3151" s="9"/>
      <c r="K3151" s="7"/>
      <c r="L3151" s="7"/>
      <c r="M3151" s="7"/>
      <c r="N3151" s="7"/>
      <c r="O3151" s="7"/>
      <c r="P3151" s="7"/>
      <c r="Q3151" s="7"/>
      <c r="R3151" s="7"/>
      <c r="S3151" s="7"/>
    </row>
    <row r="3152" spans="1:19" x14ac:dyDescent="0.2">
      <c r="A3152" s="11"/>
      <c r="B3152" s="10"/>
      <c r="C3152" s="7"/>
      <c r="D3152" s="7"/>
      <c r="E3152" s="7"/>
      <c r="F3152" s="7"/>
      <c r="G3152" s="7"/>
      <c r="H3152" s="7"/>
      <c r="I3152" s="9"/>
      <c r="J3152" s="9"/>
      <c r="K3152" s="7"/>
      <c r="L3152" s="7"/>
      <c r="M3152" s="7"/>
      <c r="N3152" s="7"/>
      <c r="O3152" s="7"/>
      <c r="P3152" s="7"/>
      <c r="Q3152" s="7"/>
      <c r="R3152" s="7"/>
      <c r="S3152" s="7"/>
    </row>
    <row r="3153" spans="1:19" x14ac:dyDescent="0.2">
      <c r="A3153" s="11"/>
      <c r="B3153" s="10"/>
      <c r="C3153" s="7"/>
      <c r="D3153" s="7"/>
      <c r="E3153" s="7"/>
      <c r="F3153" s="7"/>
      <c r="G3153" s="7"/>
      <c r="H3153" s="7"/>
      <c r="I3153" s="9"/>
      <c r="J3153" s="9"/>
      <c r="K3153" s="7"/>
      <c r="L3153" s="7"/>
      <c r="M3153" s="7"/>
      <c r="N3153" s="7"/>
      <c r="O3153" s="7"/>
      <c r="P3153" s="7"/>
      <c r="Q3153" s="7"/>
      <c r="R3153" s="7"/>
      <c r="S3153" s="7"/>
    </row>
    <row r="3154" spans="1:19" x14ac:dyDescent="0.2">
      <c r="A3154" s="11"/>
      <c r="B3154" s="10"/>
      <c r="C3154" s="7"/>
      <c r="D3154" s="7"/>
      <c r="E3154" s="7"/>
      <c r="F3154" s="7"/>
      <c r="G3154" s="7"/>
      <c r="H3154" s="7"/>
      <c r="I3154" s="9"/>
      <c r="J3154" s="9"/>
      <c r="K3154" s="7"/>
      <c r="L3154" s="7"/>
      <c r="M3154" s="7"/>
      <c r="N3154" s="7"/>
      <c r="O3154" s="7"/>
      <c r="P3154" s="7"/>
      <c r="Q3154" s="7"/>
      <c r="R3154" s="7"/>
      <c r="S3154" s="7"/>
    </row>
    <row r="3155" spans="1:19" x14ac:dyDescent="0.2">
      <c r="A3155" s="11"/>
      <c r="B3155" s="10"/>
      <c r="C3155" s="7"/>
      <c r="D3155" s="7"/>
      <c r="E3155" s="7"/>
      <c r="F3155" s="7"/>
      <c r="G3155" s="7"/>
      <c r="H3155" s="7"/>
      <c r="I3155" s="9"/>
      <c r="J3155" s="9"/>
      <c r="K3155" s="7"/>
      <c r="L3155" s="7"/>
      <c r="M3155" s="7"/>
      <c r="N3155" s="7"/>
      <c r="O3155" s="7"/>
      <c r="P3155" s="7"/>
      <c r="Q3155" s="7"/>
      <c r="R3155" s="7"/>
      <c r="S3155" s="7"/>
    </row>
    <row r="3156" spans="1:19" x14ac:dyDescent="0.2">
      <c r="A3156" s="11"/>
      <c r="B3156" s="10"/>
      <c r="C3156" s="7"/>
      <c r="D3156" s="7"/>
      <c r="E3156" s="7"/>
      <c r="F3156" s="7"/>
      <c r="G3156" s="7"/>
      <c r="H3156" s="7"/>
      <c r="I3156" s="9"/>
      <c r="J3156" s="9"/>
      <c r="K3156" s="7"/>
      <c r="L3156" s="7"/>
      <c r="M3156" s="7"/>
      <c r="N3156" s="7"/>
      <c r="O3156" s="7"/>
      <c r="P3156" s="7"/>
      <c r="Q3156" s="7"/>
      <c r="R3156" s="7"/>
      <c r="S3156" s="7"/>
    </row>
    <row r="3157" spans="1:19" x14ac:dyDescent="0.2">
      <c r="A3157" s="11"/>
      <c r="B3157" s="10"/>
      <c r="C3157" s="7"/>
      <c r="D3157" s="7"/>
      <c r="E3157" s="7"/>
      <c r="F3157" s="7"/>
      <c r="G3157" s="7"/>
      <c r="H3157" s="7"/>
      <c r="I3157" s="9"/>
      <c r="J3157" s="9"/>
      <c r="K3157" s="7"/>
      <c r="L3157" s="7"/>
      <c r="M3157" s="7"/>
      <c r="N3157" s="7"/>
      <c r="O3157" s="7"/>
      <c r="P3157" s="7"/>
      <c r="Q3157" s="7"/>
      <c r="R3157" s="7"/>
      <c r="S3157" s="7"/>
    </row>
    <row r="3158" spans="1:19" x14ac:dyDescent="0.2">
      <c r="A3158" s="11"/>
      <c r="B3158" s="10"/>
      <c r="C3158" s="7"/>
      <c r="D3158" s="7"/>
      <c r="E3158" s="7"/>
      <c r="F3158" s="7"/>
      <c r="G3158" s="7"/>
      <c r="H3158" s="7"/>
      <c r="I3158" s="9"/>
      <c r="J3158" s="9"/>
      <c r="K3158" s="7"/>
      <c r="L3158" s="7"/>
      <c r="M3158" s="7"/>
      <c r="N3158" s="7"/>
      <c r="O3158" s="7"/>
      <c r="P3158" s="7"/>
      <c r="Q3158" s="7"/>
      <c r="R3158" s="7"/>
      <c r="S3158" s="7"/>
    </row>
    <row r="3159" spans="1:19" x14ac:dyDescent="0.2">
      <c r="A3159" s="11"/>
      <c r="B3159" s="10"/>
      <c r="C3159" s="7"/>
      <c r="D3159" s="7"/>
      <c r="E3159" s="7"/>
      <c r="F3159" s="7"/>
      <c r="G3159" s="7"/>
      <c r="H3159" s="7"/>
      <c r="I3159" s="9"/>
      <c r="J3159" s="9"/>
      <c r="K3159" s="7"/>
      <c r="L3159" s="7"/>
      <c r="M3159" s="7"/>
      <c r="N3159" s="7"/>
      <c r="O3159" s="7"/>
      <c r="P3159" s="7"/>
      <c r="Q3159" s="7"/>
      <c r="R3159" s="7"/>
      <c r="S3159" s="7"/>
    </row>
    <row r="3160" spans="1:19" x14ac:dyDescent="0.2">
      <c r="A3160" s="11"/>
      <c r="B3160" s="10"/>
      <c r="C3160" s="7"/>
      <c r="D3160" s="7"/>
      <c r="E3160" s="7"/>
      <c r="F3160" s="7"/>
      <c r="G3160" s="7"/>
      <c r="H3160" s="7"/>
      <c r="I3160" s="9"/>
      <c r="J3160" s="9"/>
      <c r="K3160" s="7"/>
      <c r="L3160" s="7"/>
      <c r="M3160" s="7"/>
      <c r="N3160" s="7"/>
      <c r="O3160" s="7"/>
      <c r="P3160" s="7"/>
      <c r="Q3160" s="7"/>
      <c r="R3160" s="7"/>
      <c r="S3160" s="7"/>
    </row>
    <row r="3161" spans="1:19" x14ac:dyDescent="0.2">
      <c r="A3161" s="11"/>
      <c r="B3161" s="10"/>
      <c r="C3161" s="7"/>
      <c r="D3161" s="7"/>
      <c r="E3161" s="7"/>
      <c r="F3161" s="7"/>
      <c r="G3161" s="7"/>
      <c r="H3161" s="7"/>
      <c r="I3161" s="9"/>
      <c r="J3161" s="9"/>
      <c r="K3161" s="7"/>
      <c r="L3161" s="7"/>
      <c r="M3161" s="7"/>
      <c r="N3161" s="7"/>
      <c r="O3161" s="7"/>
      <c r="P3161" s="7"/>
      <c r="Q3161" s="7"/>
      <c r="R3161" s="7"/>
      <c r="S3161" s="7"/>
    </row>
    <row r="3162" spans="1:19" x14ac:dyDescent="0.2">
      <c r="A3162" s="11"/>
      <c r="B3162" s="10"/>
      <c r="C3162" s="7"/>
      <c r="D3162" s="7"/>
      <c r="E3162" s="7"/>
      <c r="F3162" s="7"/>
      <c r="G3162" s="7"/>
      <c r="H3162" s="7"/>
      <c r="I3162" s="9"/>
      <c r="J3162" s="9"/>
      <c r="K3162" s="7"/>
      <c r="L3162" s="7"/>
      <c r="M3162" s="7"/>
      <c r="N3162" s="7"/>
      <c r="O3162" s="7"/>
      <c r="P3162" s="7"/>
      <c r="Q3162" s="7"/>
      <c r="R3162" s="7"/>
      <c r="S3162" s="7"/>
    </row>
    <row r="3163" spans="1:19" x14ac:dyDescent="0.2">
      <c r="A3163" s="11"/>
      <c r="B3163" s="10"/>
      <c r="C3163" s="7"/>
      <c r="D3163" s="7"/>
      <c r="E3163" s="7"/>
      <c r="F3163" s="7"/>
      <c r="G3163" s="7"/>
      <c r="H3163" s="7"/>
      <c r="I3163" s="9"/>
      <c r="J3163" s="9"/>
      <c r="K3163" s="7"/>
      <c r="L3163" s="7"/>
      <c r="M3163" s="7"/>
      <c r="N3163" s="7"/>
      <c r="O3163" s="7"/>
      <c r="P3163" s="7"/>
      <c r="Q3163" s="7"/>
      <c r="R3163" s="7"/>
      <c r="S3163" s="7"/>
    </row>
    <row r="3164" spans="1:19" x14ac:dyDescent="0.2">
      <c r="A3164" s="11"/>
      <c r="B3164" s="10"/>
      <c r="C3164" s="7"/>
      <c r="D3164" s="7"/>
      <c r="E3164" s="7"/>
      <c r="F3164" s="7"/>
      <c r="G3164" s="7"/>
      <c r="H3164" s="7"/>
      <c r="I3164" s="9"/>
      <c r="J3164" s="9"/>
      <c r="K3164" s="7"/>
      <c r="L3164" s="7"/>
      <c r="M3164" s="7"/>
      <c r="N3164" s="7"/>
      <c r="O3164" s="7"/>
      <c r="P3164" s="7"/>
      <c r="Q3164" s="7"/>
      <c r="R3164" s="7"/>
      <c r="S3164" s="7"/>
    </row>
    <row r="3165" spans="1:19" x14ac:dyDescent="0.2">
      <c r="A3165" s="11"/>
      <c r="B3165" s="10"/>
      <c r="C3165" s="7"/>
      <c r="D3165" s="7"/>
      <c r="E3165" s="7"/>
      <c r="F3165" s="7"/>
      <c r="G3165" s="7"/>
      <c r="H3165" s="7"/>
      <c r="I3165" s="9"/>
      <c r="J3165" s="9"/>
      <c r="K3165" s="7"/>
      <c r="L3165" s="7"/>
      <c r="M3165" s="7"/>
      <c r="N3165" s="7"/>
      <c r="O3165" s="7"/>
      <c r="P3165" s="7"/>
      <c r="Q3165" s="7"/>
      <c r="R3165" s="7"/>
      <c r="S3165" s="7"/>
    </row>
    <row r="3166" spans="1:19" x14ac:dyDescent="0.2">
      <c r="A3166" s="11"/>
      <c r="B3166" s="10"/>
      <c r="C3166" s="7"/>
      <c r="D3166" s="7"/>
      <c r="E3166" s="7"/>
      <c r="F3166" s="7"/>
      <c r="G3166" s="7"/>
      <c r="H3166" s="7"/>
      <c r="I3166" s="9"/>
      <c r="J3166" s="9"/>
      <c r="K3166" s="7"/>
      <c r="L3166" s="7"/>
      <c r="M3166" s="7"/>
      <c r="N3166" s="7"/>
      <c r="O3166" s="7"/>
      <c r="P3166" s="7"/>
      <c r="Q3166" s="7"/>
      <c r="R3166" s="7"/>
      <c r="S3166" s="7"/>
    </row>
    <row r="3167" spans="1:19" x14ac:dyDescent="0.2">
      <c r="A3167" s="11"/>
      <c r="B3167" s="10"/>
      <c r="C3167" s="7"/>
      <c r="D3167" s="7"/>
      <c r="E3167" s="7"/>
      <c r="F3167" s="7"/>
      <c r="G3167" s="7"/>
      <c r="H3167" s="7"/>
      <c r="I3167" s="9"/>
      <c r="J3167" s="9"/>
      <c r="K3167" s="7"/>
      <c r="L3167" s="7"/>
      <c r="M3167" s="7"/>
      <c r="N3167" s="7"/>
      <c r="O3167" s="7"/>
      <c r="P3167" s="7"/>
      <c r="Q3167" s="7"/>
      <c r="R3167" s="7"/>
      <c r="S3167" s="7"/>
    </row>
    <row r="3168" spans="1:19" x14ac:dyDescent="0.2">
      <c r="A3168" s="11"/>
      <c r="B3168" s="10"/>
      <c r="C3168" s="7"/>
      <c r="D3168" s="7"/>
      <c r="E3168" s="7"/>
      <c r="F3168" s="7"/>
      <c r="G3168" s="7"/>
      <c r="H3168" s="7"/>
      <c r="I3168" s="9"/>
      <c r="J3168" s="9"/>
      <c r="K3168" s="7"/>
      <c r="L3168" s="7"/>
      <c r="M3168" s="7"/>
      <c r="N3168" s="7"/>
      <c r="O3168" s="7"/>
      <c r="P3168" s="7"/>
      <c r="Q3168" s="7"/>
      <c r="R3168" s="7"/>
      <c r="S3168" s="7"/>
    </row>
    <row r="3169" spans="1:19" x14ac:dyDescent="0.2">
      <c r="A3169" s="11"/>
      <c r="B3169" s="10"/>
      <c r="C3169" s="7"/>
      <c r="D3169" s="7"/>
      <c r="E3169" s="7"/>
      <c r="F3169" s="7"/>
      <c r="G3169" s="7"/>
      <c r="H3169" s="7"/>
      <c r="I3169" s="9"/>
      <c r="J3169" s="9"/>
      <c r="K3169" s="7"/>
      <c r="L3169" s="7"/>
      <c r="M3169" s="7"/>
      <c r="N3169" s="7"/>
      <c r="O3169" s="7"/>
      <c r="P3169" s="7"/>
      <c r="Q3169" s="7"/>
      <c r="R3169" s="7"/>
      <c r="S3169" s="7"/>
    </row>
    <row r="3170" spans="1:19" x14ac:dyDescent="0.2">
      <c r="A3170" s="11"/>
      <c r="B3170" s="10"/>
      <c r="C3170" s="7"/>
      <c r="D3170" s="7"/>
      <c r="E3170" s="7"/>
      <c r="F3170" s="7"/>
      <c r="G3170" s="7"/>
      <c r="H3170" s="7"/>
      <c r="I3170" s="9"/>
      <c r="J3170" s="9"/>
      <c r="K3170" s="7"/>
      <c r="L3170" s="7"/>
      <c r="M3170" s="7"/>
      <c r="N3170" s="7"/>
      <c r="O3170" s="7"/>
      <c r="P3170" s="7"/>
      <c r="Q3170" s="7"/>
      <c r="R3170" s="7"/>
      <c r="S3170" s="7"/>
    </row>
    <row r="3171" spans="1:19" x14ac:dyDescent="0.2">
      <c r="A3171" s="11"/>
      <c r="B3171" s="10"/>
      <c r="C3171" s="7"/>
      <c r="D3171" s="7"/>
      <c r="E3171" s="7"/>
      <c r="F3171" s="7"/>
      <c r="G3171" s="7"/>
      <c r="H3171" s="7"/>
      <c r="I3171" s="9"/>
      <c r="J3171" s="9"/>
      <c r="K3171" s="7"/>
      <c r="L3171" s="7"/>
      <c r="M3171" s="7"/>
      <c r="N3171" s="7"/>
      <c r="O3171" s="7"/>
      <c r="P3171" s="7"/>
      <c r="Q3171" s="7"/>
      <c r="R3171" s="7"/>
      <c r="S3171" s="7"/>
    </row>
    <row r="3172" spans="1:19" x14ac:dyDescent="0.2">
      <c r="A3172" s="11"/>
      <c r="B3172" s="10"/>
      <c r="C3172" s="7"/>
      <c r="D3172" s="7"/>
      <c r="E3172" s="7"/>
      <c r="F3172" s="7"/>
      <c r="G3172" s="7"/>
      <c r="H3172" s="7"/>
      <c r="I3172" s="9"/>
      <c r="J3172" s="9"/>
      <c r="K3172" s="7"/>
      <c r="L3172" s="7"/>
      <c r="M3172" s="7"/>
      <c r="N3172" s="7"/>
      <c r="O3172" s="7"/>
      <c r="P3172" s="7"/>
      <c r="Q3172" s="7"/>
      <c r="R3172" s="7"/>
      <c r="S3172" s="7"/>
    </row>
    <row r="3173" spans="1:19" x14ac:dyDescent="0.2">
      <c r="A3173" s="11"/>
      <c r="B3173" s="10"/>
      <c r="C3173" s="7"/>
      <c r="D3173" s="7"/>
      <c r="E3173" s="7"/>
      <c r="F3173" s="7"/>
      <c r="G3173" s="7"/>
      <c r="H3173" s="7"/>
      <c r="I3173" s="9"/>
      <c r="J3173" s="9"/>
      <c r="K3173" s="7"/>
      <c r="L3173" s="7"/>
      <c r="M3173" s="7"/>
      <c r="N3173" s="7"/>
      <c r="O3173" s="7"/>
      <c r="P3173" s="7"/>
      <c r="Q3173" s="7"/>
      <c r="R3173" s="7"/>
      <c r="S3173" s="7"/>
    </row>
    <row r="3174" spans="1:19" x14ac:dyDescent="0.2">
      <c r="A3174" s="11"/>
      <c r="B3174" s="10"/>
      <c r="C3174" s="7"/>
      <c r="D3174" s="7"/>
      <c r="E3174" s="7"/>
      <c r="F3174" s="7"/>
      <c r="G3174" s="7"/>
      <c r="H3174" s="7"/>
      <c r="I3174" s="9"/>
      <c r="J3174" s="9"/>
      <c r="K3174" s="7"/>
      <c r="L3174" s="7"/>
      <c r="M3174" s="7"/>
      <c r="N3174" s="7"/>
      <c r="O3174" s="7"/>
      <c r="P3174" s="7"/>
      <c r="Q3174" s="7"/>
      <c r="R3174" s="7"/>
      <c r="S3174" s="7"/>
    </row>
    <row r="3175" spans="1:19" x14ac:dyDescent="0.2">
      <c r="A3175" s="11"/>
      <c r="B3175" s="10"/>
      <c r="C3175" s="7"/>
      <c r="D3175" s="7"/>
      <c r="E3175" s="7"/>
      <c r="F3175" s="7"/>
      <c r="G3175" s="7"/>
      <c r="H3175" s="7"/>
      <c r="I3175" s="9"/>
      <c r="J3175" s="9"/>
      <c r="K3175" s="7"/>
      <c r="L3175" s="7"/>
      <c r="M3175" s="7"/>
      <c r="N3175" s="7"/>
      <c r="O3175" s="7"/>
      <c r="P3175" s="7"/>
      <c r="Q3175" s="7"/>
      <c r="R3175" s="7"/>
      <c r="S3175" s="7"/>
    </row>
    <row r="3176" spans="1:19" x14ac:dyDescent="0.2">
      <c r="A3176" s="11"/>
      <c r="B3176" s="10"/>
      <c r="C3176" s="7"/>
      <c r="D3176" s="7"/>
      <c r="E3176" s="7"/>
      <c r="F3176" s="7"/>
      <c r="G3176" s="7"/>
      <c r="H3176" s="7"/>
      <c r="I3176" s="9"/>
      <c r="J3176" s="9"/>
      <c r="K3176" s="7"/>
      <c r="L3176" s="7"/>
      <c r="M3176" s="7"/>
      <c r="N3176" s="7"/>
      <c r="O3176" s="7"/>
      <c r="P3176" s="7"/>
      <c r="Q3176" s="7"/>
      <c r="R3176" s="7"/>
      <c r="S3176" s="7"/>
    </row>
    <row r="3177" spans="1:19" x14ac:dyDescent="0.2">
      <c r="A3177" s="11"/>
      <c r="B3177" s="10"/>
      <c r="C3177" s="7"/>
      <c r="D3177" s="7"/>
      <c r="E3177" s="7"/>
      <c r="F3177" s="7"/>
      <c r="G3177" s="7"/>
      <c r="H3177" s="7"/>
      <c r="I3177" s="9"/>
      <c r="J3177" s="9"/>
      <c r="K3177" s="7"/>
      <c r="L3177" s="7"/>
      <c r="M3177" s="7"/>
      <c r="N3177" s="7"/>
      <c r="O3177" s="7"/>
      <c r="P3177" s="7"/>
      <c r="Q3177" s="7"/>
      <c r="R3177" s="7"/>
      <c r="S3177" s="7"/>
    </row>
    <row r="3178" spans="1:19" x14ac:dyDescent="0.2">
      <c r="A3178" s="11"/>
      <c r="B3178" s="10"/>
      <c r="C3178" s="7"/>
      <c r="D3178" s="7"/>
      <c r="E3178" s="7"/>
      <c r="F3178" s="7"/>
      <c r="G3178" s="7"/>
      <c r="H3178" s="7"/>
      <c r="I3178" s="9"/>
      <c r="J3178" s="9"/>
      <c r="K3178" s="7"/>
      <c r="L3178" s="7"/>
      <c r="M3178" s="7"/>
      <c r="N3178" s="7"/>
      <c r="O3178" s="7"/>
      <c r="P3178" s="7"/>
      <c r="Q3178" s="7"/>
      <c r="R3178" s="7"/>
      <c r="S3178" s="7"/>
    </row>
    <row r="3179" spans="1:19" x14ac:dyDescent="0.2">
      <c r="A3179" s="11"/>
      <c r="B3179" s="10"/>
      <c r="C3179" s="7"/>
      <c r="D3179" s="7"/>
      <c r="E3179" s="7"/>
      <c r="F3179" s="7"/>
      <c r="G3179" s="7"/>
      <c r="H3179" s="7"/>
      <c r="I3179" s="9"/>
      <c r="J3179" s="9"/>
      <c r="K3179" s="7"/>
      <c r="L3179" s="7"/>
      <c r="M3179" s="7"/>
      <c r="N3179" s="7"/>
      <c r="O3179" s="7"/>
      <c r="P3179" s="7"/>
      <c r="Q3179" s="7"/>
      <c r="R3179" s="7"/>
      <c r="S3179" s="7"/>
    </row>
    <row r="3180" spans="1:19" x14ac:dyDescent="0.2">
      <c r="A3180" s="11"/>
      <c r="B3180" s="10"/>
      <c r="C3180" s="7"/>
      <c r="D3180" s="7"/>
      <c r="E3180" s="7"/>
      <c r="F3180" s="7"/>
      <c r="G3180" s="7"/>
      <c r="H3180" s="7"/>
      <c r="I3180" s="9"/>
      <c r="J3180" s="9"/>
      <c r="K3180" s="7"/>
      <c r="L3180" s="7"/>
      <c r="M3180" s="7"/>
      <c r="N3180" s="7"/>
      <c r="O3180" s="7"/>
      <c r="P3180" s="7"/>
      <c r="Q3180" s="7"/>
      <c r="R3180" s="7"/>
      <c r="S3180" s="7"/>
    </row>
    <row r="3181" spans="1:19" x14ac:dyDescent="0.2">
      <c r="A3181" s="11"/>
      <c r="B3181" s="10"/>
      <c r="C3181" s="7"/>
      <c r="D3181" s="7"/>
      <c r="E3181" s="7"/>
      <c r="F3181" s="7"/>
      <c r="G3181" s="7"/>
      <c r="H3181" s="7"/>
      <c r="I3181" s="9"/>
      <c r="J3181" s="9"/>
      <c r="K3181" s="7"/>
      <c r="L3181" s="7"/>
      <c r="M3181" s="7"/>
      <c r="N3181" s="7"/>
      <c r="O3181" s="7"/>
      <c r="P3181" s="7"/>
      <c r="Q3181" s="7"/>
      <c r="R3181" s="7"/>
      <c r="S3181" s="7"/>
    </row>
    <row r="3182" spans="1:19" x14ac:dyDescent="0.2">
      <c r="A3182" s="11"/>
      <c r="B3182" s="10"/>
      <c r="C3182" s="7"/>
      <c r="D3182" s="7"/>
      <c r="E3182" s="7"/>
      <c r="F3182" s="7"/>
      <c r="G3182" s="7"/>
      <c r="H3182" s="7"/>
      <c r="I3182" s="9"/>
      <c r="J3182" s="9"/>
      <c r="K3182" s="7"/>
      <c r="L3182" s="7"/>
      <c r="M3182" s="7"/>
      <c r="N3182" s="7"/>
      <c r="O3182" s="7"/>
      <c r="P3182" s="7"/>
      <c r="Q3182" s="7"/>
      <c r="R3182" s="7"/>
      <c r="S3182" s="7"/>
    </row>
    <row r="3183" spans="1:19" x14ac:dyDescent="0.2">
      <c r="A3183" s="11"/>
      <c r="B3183" s="10"/>
      <c r="C3183" s="7"/>
      <c r="D3183" s="7"/>
      <c r="E3183" s="7"/>
      <c r="F3183" s="7"/>
      <c r="G3183" s="7"/>
      <c r="H3183" s="7"/>
      <c r="I3183" s="9"/>
      <c r="J3183" s="9"/>
      <c r="K3183" s="7"/>
      <c r="L3183" s="7"/>
      <c r="M3183" s="7"/>
      <c r="N3183" s="7"/>
      <c r="O3183" s="7"/>
      <c r="P3183" s="7"/>
      <c r="Q3183" s="7"/>
      <c r="R3183" s="7"/>
      <c r="S3183" s="7"/>
    </row>
    <row r="3184" spans="1:19" x14ac:dyDescent="0.2">
      <c r="A3184" s="11"/>
      <c r="B3184" s="10"/>
      <c r="C3184" s="7"/>
      <c r="D3184" s="7"/>
      <c r="E3184" s="7"/>
      <c r="F3184" s="7"/>
      <c r="G3184" s="7"/>
      <c r="H3184" s="7"/>
      <c r="I3184" s="9"/>
      <c r="J3184" s="9"/>
      <c r="K3184" s="7"/>
      <c r="L3184" s="7"/>
      <c r="M3184" s="7"/>
      <c r="N3184" s="7"/>
      <c r="O3184" s="7"/>
      <c r="P3184" s="7"/>
      <c r="Q3184" s="7"/>
      <c r="R3184" s="7"/>
      <c r="S3184" s="7"/>
    </row>
    <row r="3185" spans="1:19" x14ac:dyDescent="0.2">
      <c r="A3185" s="11"/>
      <c r="B3185" s="10"/>
      <c r="C3185" s="7"/>
      <c r="D3185" s="7"/>
      <c r="E3185" s="7"/>
      <c r="F3185" s="7"/>
      <c r="G3185" s="7"/>
      <c r="H3185" s="7"/>
      <c r="I3185" s="9"/>
      <c r="J3185" s="9"/>
      <c r="K3185" s="7"/>
      <c r="L3185" s="7"/>
      <c r="M3185" s="7"/>
      <c r="N3185" s="7"/>
      <c r="O3185" s="7"/>
      <c r="P3185" s="7"/>
      <c r="Q3185" s="7"/>
      <c r="R3185" s="7"/>
      <c r="S3185" s="7"/>
    </row>
    <row r="3186" spans="1:19" x14ac:dyDescent="0.2">
      <c r="A3186" s="11"/>
      <c r="B3186" s="10"/>
      <c r="C3186" s="7"/>
      <c r="D3186" s="7"/>
      <c r="E3186" s="7"/>
      <c r="F3186" s="7"/>
      <c r="G3186" s="7"/>
      <c r="H3186" s="7"/>
      <c r="I3186" s="9"/>
      <c r="J3186" s="9"/>
      <c r="K3186" s="7"/>
      <c r="L3186" s="7"/>
      <c r="M3186" s="7"/>
      <c r="N3186" s="7"/>
      <c r="O3186" s="7"/>
      <c r="P3186" s="7"/>
      <c r="Q3186" s="7"/>
      <c r="R3186" s="7"/>
      <c r="S3186" s="7"/>
    </row>
    <row r="3187" spans="1:19" x14ac:dyDescent="0.2">
      <c r="A3187" s="11"/>
      <c r="B3187" s="10"/>
      <c r="C3187" s="7"/>
      <c r="D3187" s="7"/>
      <c r="E3187" s="7"/>
      <c r="F3187" s="7"/>
      <c r="G3187" s="7"/>
      <c r="H3187" s="7"/>
      <c r="I3187" s="9"/>
      <c r="J3187" s="9"/>
      <c r="K3187" s="7"/>
      <c r="L3187" s="7"/>
      <c r="M3187" s="7"/>
      <c r="N3187" s="7"/>
      <c r="O3187" s="7"/>
      <c r="P3187" s="7"/>
      <c r="Q3187" s="7"/>
      <c r="R3187" s="7"/>
      <c r="S3187" s="7"/>
    </row>
    <row r="3188" spans="1:19" x14ac:dyDescent="0.2">
      <c r="A3188" s="11"/>
      <c r="B3188" s="10"/>
      <c r="C3188" s="7"/>
      <c r="D3188" s="7"/>
      <c r="E3188" s="7"/>
      <c r="F3188" s="7"/>
      <c r="G3188" s="7"/>
      <c r="H3188" s="7"/>
      <c r="I3188" s="9"/>
      <c r="J3188" s="9"/>
      <c r="K3188" s="7"/>
      <c r="L3188" s="7"/>
      <c r="M3188" s="7"/>
      <c r="N3188" s="7"/>
      <c r="O3188" s="7"/>
      <c r="P3188" s="7"/>
      <c r="Q3188" s="7"/>
      <c r="R3188" s="7"/>
      <c r="S3188" s="7"/>
    </row>
    <row r="3189" spans="1:19" x14ac:dyDescent="0.2">
      <c r="A3189" s="11"/>
      <c r="B3189" s="10"/>
      <c r="C3189" s="7"/>
      <c r="D3189" s="7"/>
      <c r="E3189" s="7"/>
      <c r="F3189" s="7"/>
      <c r="G3189" s="7"/>
      <c r="H3189" s="7"/>
      <c r="I3189" s="9"/>
      <c r="J3189" s="9"/>
      <c r="K3189" s="7"/>
      <c r="L3189" s="7"/>
      <c r="M3189" s="7"/>
      <c r="N3189" s="7"/>
      <c r="O3189" s="7"/>
      <c r="P3189" s="7"/>
      <c r="Q3189" s="7"/>
      <c r="R3189" s="7"/>
      <c r="S3189" s="7"/>
    </row>
    <row r="3190" spans="1:19" x14ac:dyDescent="0.2">
      <c r="A3190" s="11"/>
      <c r="B3190" s="10"/>
      <c r="C3190" s="7"/>
      <c r="D3190" s="7"/>
      <c r="E3190" s="7"/>
      <c r="F3190" s="7"/>
      <c r="G3190" s="7"/>
      <c r="H3190" s="7"/>
      <c r="I3190" s="9"/>
      <c r="J3190" s="9"/>
      <c r="K3190" s="7"/>
      <c r="L3190" s="7"/>
      <c r="M3190" s="7"/>
      <c r="N3190" s="7"/>
      <c r="O3190" s="7"/>
      <c r="P3190" s="7"/>
      <c r="Q3190" s="7"/>
      <c r="R3190" s="7"/>
      <c r="S3190" s="7"/>
    </row>
    <row r="3191" spans="1:19" x14ac:dyDescent="0.2">
      <c r="A3191" s="11"/>
      <c r="B3191" s="10"/>
      <c r="C3191" s="7"/>
      <c r="D3191" s="7"/>
      <c r="E3191" s="7"/>
      <c r="F3191" s="7"/>
      <c r="G3191" s="7"/>
      <c r="H3191" s="7"/>
      <c r="I3191" s="9"/>
      <c r="J3191" s="9"/>
      <c r="K3191" s="7"/>
      <c r="L3191" s="7"/>
      <c r="M3191" s="7"/>
      <c r="N3191" s="7"/>
      <c r="O3191" s="7"/>
      <c r="P3191" s="7"/>
      <c r="Q3191" s="7"/>
      <c r="R3191" s="7"/>
      <c r="S3191" s="7"/>
    </row>
    <row r="3192" spans="1:19" x14ac:dyDescent="0.2">
      <c r="A3192" s="11"/>
      <c r="B3192" s="10"/>
      <c r="C3192" s="7"/>
      <c r="D3192" s="7"/>
      <c r="E3192" s="7"/>
      <c r="F3192" s="7"/>
      <c r="G3192" s="7"/>
      <c r="H3192" s="7"/>
      <c r="I3192" s="9"/>
      <c r="J3192" s="9"/>
      <c r="K3192" s="7"/>
      <c r="L3192" s="7"/>
      <c r="M3192" s="7"/>
      <c r="N3192" s="7"/>
      <c r="O3192" s="7"/>
      <c r="P3192" s="7"/>
      <c r="Q3192" s="7"/>
      <c r="R3192" s="7"/>
      <c r="S3192" s="7"/>
    </row>
    <row r="3193" spans="1:19" x14ac:dyDescent="0.2">
      <c r="A3193" s="11"/>
      <c r="B3193" s="10"/>
      <c r="C3193" s="7"/>
      <c r="D3193" s="7"/>
      <c r="E3193" s="7"/>
      <c r="F3193" s="7"/>
      <c r="G3193" s="7"/>
      <c r="H3193" s="7"/>
      <c r="I3193" s="9"/>
      <c r="J3193" s="9"/>
      <c r="K3193" s="7"/>
      <c r="L3193" s="7"/>
      <c r="M3193" s="7"/>
      <c r="N3193" s="7"/>
      <c r="O3193" s="7"/>
      <c r="P3193" s="7"/>
      <c r="Q3193" s="7"/>
      <c r="R3193" s="7"/>
      <c r="S3193" s="7"/>
    </row>
    <row r="3194" spans="1:19" x14ac:dyDescent="0.2">
      <c r="A3194" s="11"/>
      <c r="B3194" s="10"/>
      <c r="C3194" s="7"/>
      <c r="D3194" s="7"/>
      <c r="E3194" s="7"/>
      <c r="F3194" s="7"/>
      <c r="G3194" s="7"/>
      <c r="H3194" s="7"/>
      <c r="I3194" s="9"/>
      <c r="J3194" s="9"/>
      <c r="K3194" s="7"/>
      <c r="L3194" s="7"/>
      <c r="M3194" s="7"/>
      <c r="N3194" s="7"/>
      <c r="O3194" s="7"/>
      <c r="P3194" s="7"/>
      <c r="Q3194" s="7"/>
      <c r="R3194" s="7"/>
      <c r="S3194" s="7"/>
    </row>
    <row r="3195" spans="1:19" x14ac:dyDescent="0.2">
      <c r="A3195" s="11"/>
      <c r="B3195" s="10"/>
      <c r="C3195" s="7"/>
      <c r="D3195" s="7"/>
      <c r="E3195" s="7"/>
      <c r="F3195" s="7"/>
      <c r="G3195" s="7"/>
      <c r="H3195" s="7"/>
      <c r="I3195" s="9"/>
      <c r="J3195" s="9"/>
      <c r="K3195" s="7"/>
      <c r="L3195" s="7"/>
      <c r="M3195" s="7"/>
      <c r="N3195" s="7"/>
      <c r="O3195" s="7"/>
      <c r="P3195" s="7"/>
      <c r="Q3195" s="7"/>
      <c r="R3195" s="7"/>
      <c r="S3195" s="7"/>
    </row>
    <row r="3196" spans="1:19" x14ac:dyDescent="0.2">
      <c r="A3196" s="11"/>
      <c r="B3196" s="10"/>
      <c r="C3196" s="7"/>
      <c r="D3196" s="7"/>
      <c r="E3196" s="7"/>
      <c r="F3196" s="7"/>
      <c r="G3196" s="7"/>
      <c r="H3196" s="7"/>
      <c r="I3196" s="9"/>
      <c r="J3196" s="9"/>
      <c r="K3196" s="7"/>
      <c r="L3196" s="7"/>
      <c r="M3196" s="7"/>
      <c r="N3196" s="7"/>
      <c r="O3196" s="7"/>
      <c r="P3196" s="7"/>
      <c r="Q3196" s="7"/>
      <c r="R3196" s="7"/>
      <c r="S3196" s="7"/>
    </row>
    <row r="3197" spans="1:19" x14ac:dyDescent="0.2">
      <c r="A3197" s="11"/>
      <c r="B3197" s="10"/>
      <c r="C3197" s="7"/>
      <c r="D3197" s="7"/>
      <c r="E3197" s="7"/>
      <c r="F3197" s="7"/>
      <c r="G3197" s="7"/>
      <c r="H3197" s="7"/>
      <c r="I3197" s="9"/>
      <c r="J3197" s="9"/>
      <c r="K3197" s="7"/>
      <c r="L3197" s="7"/>
      <c r="M3197" s="7"/>
      <c r="N3197" s="7"/>
      <c r="O3197" s="7"/>
      <c r="P3197" s="7"/>
      <c r="Q3197" s="7"/>
      <c r="R3197" s="7"/>
      <c r="S3197" s="7"/>
    </row>
    <row r="3198" spans="1:19" x14ac:dyDescent="0.2">
      <c r="A3198" s="11"/>
      <c r="B3198" s="10"/>
      <c r="C3198" s="7"/>
      <c r="D3198" s="7"/>
      <c r="E3198" s="7"/>
      <c r="F3198" s="7"/>
      <c r="G3198" s="7"/>
      <c r="H3198" s="7"/>
      <c r="I3198" s="9"/>
      <c r="J3198" s="9"/>
      <c r="K3198" s="7"/>
      <c r="L3198" s="7"/>
      <c r="M3198" s="7"/>
      <c r="N3198" s="7"/>
      <c r="O3198" s="7"/>
      <c r="P3198" s="7"/>
      <c r="Q3198" s="7"/>
      <c r="R3198" s="7"/>
      <c r="S3198" s="7"/>
    </row>
    <row r="3199" spans="1:19" x14ac:dyDescent="0.2">
      <c r="A3199" s="11"/>
      <c r="B3199" s="10"/>
      <c r="C3199" s="7"/>
      <c r="D3199" s="7"/>
      <c r="E3199" s="7"/>
      <c r="F3199" s="7"/>
      <c r="G3199" s="7"/>
      <c r="H3199" s="7"/>
      <c r="I3199" s="9"/>
      <c r="J3199" s="9"/>
      <c r="K3199" s="7"/>
      <c r="L3199" s="7"/>
      <c r="M3199" s="7"/>
      <c r="N3199" s="7"/>
      <c r="O3199" s="7"/>
      <c r="P3199" s="7"/>
      <c r="Q3199" s="7"/>
      <c r="R3199" s="7"/>
      <c r="S3199" s="7"/>
    </row>
    <row r="3200" spans="1:19" x14ac:dyDescent="0.2">
      <c r="A3200" s="11"/>
      <c r="B3200" s="10"/>
      <c r="C3200" s="7"/>
      <c r="D3200" s="7"/>
      <c r="E3200" s="7"/>
      <c r="F3200" s="7"/>
      <c r="G3200" s="7"/>
      <c r="H3200" s="7"/>
      <c r="I3200" s="9"/>
      <c r="J3200" s="9"/>
      <c r="K3200" s="7"/>
      <c r="L3200" s="7"/>
      <c r="M3200" s="7"/>
      <c r="N3200" s="7"/>
      <c r="O3200" s="7"/>
      <c r="P3200" s="7"/>
      <c r="Q3200" s="7"/>
      <c r="R3200" s="7"/>
      <c r="S3200" s="7"/>
    </row>
    <row r="3201" spans="1:19" x14ac:dyDescent="0.2">
      <c r="A3201" s="11"/>
      <c r="B3201" s="10"/>
      <c r="C3201" s="7"/>
      <c r="D3201" s="7"/>
      <c r="E3201" s="7"/>
      <c r="F3201" s="7"/>
      <c r="G3201" s="7"/>
      <c r="H3201" s="7"/>
      <c r="I3201" s="9"/>
      <c r="J3201" s="9"/>
      <c r="K3201" s="7"/>
      <c r="L3201" s="7"/>
      <c r="M3201" s="7"/>
      <c r="N3201" s="7"/>
      <c r="O3201" s="7"/>
      <c r="P3201" s="7"/>
      <c r="Q3201" s="7"/>
      <c r="R3201" s="7"/>
      <c r="S3201" s="7"/>
    </row>
    <row r="3202" spans="1:19" x14ac:dyDescent="0.2">
      <c r="A3202" s="11"/>
      <c r="B3202" s="10"/>
      <c r="C3202" s="7"/>
      <c r="D3202" s="7"/>
      <c r="E3202" s="7"/>
      <c r="F3202" s="7"/>
      <c r="G3202" s="7"/>
      <c r="H3202" s="7"/>
      <c r="I3202" s="9"/>
      <c r="J3202" s="9"/>
      <c r="K3202" s="7"/>
      <c r="L3202" s="7"/>
      <c r="M3202" s="7"/>
      <c r="N3202" s="7"/>
      <c r="O3202" s="7"/>
      <c r="P3202" s="7"/>
      <c r="Q3202" s="7"/>
      <c r="R3202" s="7"/>
      <c r="S3202" s="7"/>
    </row>
    <row r="3203" spans="1:19" x14ac:dyDescent="0.2">
      <c r="A3203" s="11"/>
      <c r="B3203" s="10"/>
      <c r="C3203" s="7"/>
      <c r="D3203" s="7"/>
      <c r="E3203" s="7"/>
      <c r="F3203" s="7"/>
      <c r="G3203" s="7"/>
      <c r="H3203" s="7"/>
      <c r="I3203" s="9"/>
      <c r="J3203" s="9"/>
      <c r="K3203" s="7"/>
      <c r="L3203" s="7"/>
      <c r="M3203" s="7"/>
      <c r="N3203" s="7"/>
      <c r="O3203" s="7"/>
      <c r="P3203" s="7"/>
      <c r="Q3203" s="7"/>
      <c r="R3203" s="7"/>
      <c r="S3203" s="7"/>
    </row>
    <row r="3204" spans="1:19" x14ac:dyDescent="0.2">
      <c r="A3204" s="11"/>
      <c r="B3204" s="10"/>
      <c r="C3204" s="7"/>
      <c r="D3204" s="7"/>
      <c r="E3204" s="7"/>
      <c r="F3204" s="7"/>
      <c r="G3204" s="7"/>
      <c r="H3204" s="7"/>
      <c r="I3204" s="9"/>
      <c r="J3204" s="9"/>
      <c r="K3204" s="7"/>
      <c r="L3204" s="7"/>
      <c r="M3204" s="7"/>
      <c r="N3204" s="7"/>
      <c r="O3204" s="7"/>
      <c r="P3204" s="7"/>
      <c r="Q3204" s="7"/>
      <c r="R3204" s="7"/>
      <c r="S3204" s="7"/>
    </row>
    <row r="3205" spans="1:19" x14ac:dyDescent="0.2">
      <c r="A3205" s="11"/>
      <c r="B3205" s="10"/>
      <c r="C3205" s="7"/>
      <c r="D3205" s="7"/>
      <c r="E3205" s="7"/>
      <c r="F3205" s="7"/>
      <c r="G3205" s="7"/>
      <c r="H3205" s="7"/>
      <c r="I3205" s="9"/>
      <c r="J3205" s="9"/>
      <c r="K3205" s="7"/>
      <c r="L3205" s="7"/>
      <c r="M3205" s="7"/>
      <c r="N3205" s="7"/>
      <c r="O3205" s="7"/>
      <c r="P3205" s="7"/>
      <c r="Q3205" s="7"/>
      <c r="R3205" s="7"/>
      <c r="S3205" s="7"/>
    </row>
    <row r="3206" spans="1:19" x14ac:dyDescent="0.2">
      <c r="A3206" s="11"/>
      <c r="B3206" s="10"/>
      <c r="C3206" s="7"/>
      <c r="D3206" s="7"/>
      <c r="E3206" s="7"/>
      <c r="F3206" s="7"/>
      <c r="G3206" s="7"/>
      <c r="H3206" s="7"/>
      <c r="I3206" s="9"/>
      <c r="J3206" s="9"/>
      <c r="K3206" s="7"/>
      <c r="L3206" s="7"/>
      <c r="M3206" s="7"/>
      <c r="N3206" s="7"/>
      <c r="O3206" s="7"/>
      <c r="P3206" s="7"/>
      <c r="Q3206" s="7"/>
      <c r="R3206" s="7"/>
      <c r="S3206" s="7"/>
    </row>
    <row r="3207" spans="1:19" x14ac:dyDescent="0.2">
      <c r="A3207" s="11"/>
      <c r="B3207" s="10"/>
      <c r="C3207" s="7"/>
      <c r="D3207" s="7"/>
      <c r="E3207" s="7"/>
      <c r="F3207" s="7"/>
      <c r="G3207" s="7"/>
      <c r="H3207" s="7"/>
      <c r="I3207" s="9"/>
      <c r="J3207" s="9"/>
      <c r="K3207" s="7"/>
      <c r="L3207" s="7"/>
      <c r="M3207" s="7"/>
      <c r="N3207" s="7"/>
      <c r="O3207" s="7"/>
      <c r="P3207" s="7"/>
      <c r="Q3207" s="7"/>
      <c r="R3207" s="7"/>
      <c r="S3207" s="7"/>
    </row>
    <row r="3208" spans="1:19" x14ac:dyDescent="0.2">
      <c r="A3208" s="11"/>
      <c r="B3208" s="10"/>
      <c r="C3208" s="7"/>
      <c r="D3208" s="7"/>
      <c r="E3208" s="7"/>
      <c r="F3208" s="7"/>
      <c r="G3208" s="7"/>
      <c r="H3208" s="7"/>
      <c r="I3208" s="9"/>
      <c r="J3208" s="9"/>
      <c r="K3208" s="7"/>
      <c r="L3208" s="7"/>
      <c r="M3208" s="7"/>
      <c r="N3208" s="7"/>
      <c r="O3208" s="7"/>
      <c r="P3208" s="7"/>
      <c r="Q3208" s="7"/>
      <c r="R3208" s="7"/>
      <c r="S3208" s="7"/>
    </row>
    <row r="3209" spans="1:19" x14ac:dyDescent="0.2">
      <c r="A3209" s="11"/>
      <c r="B3209" s="10"/>
      <c r="C3209" s="7"/>
      <c r="D3209" s="7"/>
      <c r="E3209" s="7"/>
      <c r="F3209" s="7"/>
      <c r="G3209" s="7"/>
      <c r="H3209" s="7"/>
      <c r="I3209" s="9"/>
      <c r="J3209" s="9"/>
      <c r="K3209" s="7"/>
      <c r="L3209" s="7"/>
      <c r="M3209" s="7"/>
      <c r="N3209" s="7"/>
      <c r="O3209" s="7"/>
      <c r="P3209" s="7"/>
      <c r="Q3209" s="7"/>
      <c r="R3209" s="7"/>
      <c r="S3209" s="7"/>
    </row>
    <row r="3210" spans="1:19" x14ac:dyDescent="0.2">
      <c r="A3210" s="11"/>
      <c r="B3210" s="10"/>
      <c r="C3210" s="7"/>
      <c r="D3210" s="7"/>
      <c r="E3210" s="7"/>
      <c r="F3210" s="7"/>
      <c r="G3210" s="7"/>
      <c r="H3210" s="7"/>
      <c r="I3210" s="9"/>
      <c r="J3210" s="9"/>
      <c r="K3210" s="7"/>
      <c r="L3210" s="7"/>
      <c r="M3210" s="7"/>
      <c r="N3210" s="7"/>
      <c r="O3210" s="7"/>
      <c r="P3210" s="7"/>
      <c r="Q3210" s="7"/>
      <c r="R3210" s="7"/>
      <c r="S3210" s="7"/>
    </row>
    <row r="3211" spans="1:19" x14ac:dyDescent="0.2">
      <c r="A3211" s="11"/>
      <c r="B3211" s="10"/>
      <c r="C3211" s="7"/>
      <c r="D3211" s="7"/>
      <c r="E3211" s="7"/>
      <c r="F3211" s="7"/>
      <c r="G3211" s="7"/>
      <c r="H3211" s="7"/>
      <c r="I3211" s="9"/>
      <c r="J3211" s="9"/>
      <c r="K3211" s="7"/>
      <c r="L3211" s="7"/>
      <c r="M3211" s="7"/>
      <c r="N3211" s="7"/>
      <c r="O3211" s="7"/>
      <c r="P3211" s="7"/>
      <c r="Q3211" s="7"/>
      <c r="R3211" s="7"/>
      <c r="S3211" s="7"/>
    </row>
    <row r="3212" spans="1:19" x14ac:dyDescent="0.2">
      <c r="A3212" s="11"/>
      <c r="B3212" s="10"/>
      <c r="C3212" s="7"/>
      <c r="D3212" s="7"/>
      <c r="E3212" s="7"/>
      <c r="F3212" s="7"/>
      <c r="G3212" s="7"/>
      <c r="H3212" s="7"/>
      <c r="I3212" s="9"/>
      <c r="J3212" s="9"/>
      <c r="K3212" s="7"/>
      <c r="L3212" s="7"/>
      <c r="M3212" s="7"/>
      <c r="N3212" s="7"/>
      <c r="O3212" s="7"/>
      <c r="P3212" s="7"/>
      <c r="Q3212" s="7"/>
      <c r="R3212" s="7"/>
      <c r="S3212" s="7"/>
    </row>
    <row r="3213" spans="1:19" x14ac:dyDescent="0.2">
      <c r="A3213" s="11"/>
      <c r="B3213" s="10"/>
      <c r="C3213" s="7"/>
      <c r="D3213" s="7"/>
      <c r="E3213" s="7"/>
      <c r="F3213" s="7"/>
      <c r="G3213" s="7"/>
      <c r="H3213" s="7"/>
      <c r="I3213" s="9"/>
      <c r="J3213" s="9"/>
      <c r="K3213" s="7"/>
      <c r="L3213" s="7"/>
      <c r="M3213" s="7"/>
      <c r="N3213" s="7"/>
      <c r="O3213" s="7"/>
      <c r="P3213" s="7"/>
      <c r="Q3213" s="7"/>
      <c r="R3213" s="7"/>
      <c r="S3213" s="7"/>
    </row>
    <row r="3214" spans="1:19" x14ac:dyDescent="0.2">
      <c r="A3214" s="11"/>
      <c r="B3214" s="10"/>
      <c r="C3214" s="7"/>
      <c r="D3214" s="7"/>
      <c r="E3214" s="7"/>
      <c r="F3214" s="7"/>
      <c r="G3214" s="7"/>
      <c r="H3214" s="7"/>
      <c r="I3214" s="9"/>
      <c r="J3214" s="9"/>
      <c r="K3214" s="7"/>
      <c r="L3214" s="7"/>
      <c r="M3214" s="7"/>
      <c r="N3214" s="7"/>
      <c r="O3214" s="7"/>
      <c r="P3214" s="7"/>
      <c r="Q3214" s="7"/>
      <c r="R3214" s="7"/>
      <c r="S3214" s="7"/>
    </row>
    <row r="3215" spans="1:19" x14ac:dyDescent="0.2">
      <c r="A3215" s="11"/>
      <c r="B3215" s="10"/>
      <c r="C3215" s="7"/>
      <c r="D3215" s="7"/>
      <c r="E3215" s="7"/>
      <c r="F3215" s="7"/>
      <c r="G3215" s="7"/>
      <c r="H3215" s="7"/>
      <c r="I3215" s="9"/>
      <c r="J3215" s="9"/>
      <c r="K3215" s="7"/>
      <c r="L3215" s="7"/>
      <c r="M3215" s="7"/>
      <c r="N3215" s="7"/>
      <c r="O3215" s="7"/>
      <c r="P3215" s="7"/>
      <c r="Q3215" s="7"/>
      <c r="R3215" s="7"/>
      <c r="S3215" s="7"/>
    </row>
    <row r="3216" spans="1:19" x14ac:dyDescent="0.2">
      <c r="A3216" s="11"/>
      <c r="B3216" s="10"/>
      <c r="C3216" s="7"/>
      <c r="D3216" s="7"/>
      <c r="E3216" s="7"/>
      <c r="F3216" s="7"/>
      <c r="G3216" s="7"/>
      <c r="H3216" s="7"/>
      <c r="I3216" s="9"/>
      <c r="J3216" s="9"/>
      <c r="K3216" s="7"/>
      <c r="L3216" s="7"/>
      <c r="M3216" s="7"/>
      <c r="N3216" s="7"/>
      <c r="O3216" s="7"/>
      <c r="P3216" s="7"/>
      <c r="Q3216" s="7"/>
      <c r="R3216" s="7"/>
      <c r="S3216" s="7"/>
    </row>
    <row r="3217" spans="1:19" x14ac:dyDescent="0.2">
      <c r="A3217" s="11"/>
      <c r="B3217" s="10"/>
      <c r="C3217" s="7"/>
      <c r="D3217" s="7"/>
      <c r="E3217" s="7"/>
      <c r="F3217" s="7"/>
      <c r="G3217" s="7"/>
      <c r="H3217" s="7"/>
      <c r="I3217" s="9"/>
      <c r="J3217" s="9"/>
      <c r="K3217" s="7"/>
      <c r="L3217" s="7"/>
      <c r="M3217" s="7"/>
      <c r="N3217" s="7"/>
      <c r="O3217" s="7"/>
      <c r="P3217" s="7"/>
      <c r="Q3217" s="7"/>
      <c r="R3217" s="7"/>
      <c r="S3217" s="7"/>
    </row>
    <row r="3218" spans="1:19" x14ac:dyDescent="0.2">
      <c r="A3218" s="11"/>
      <c r="B3218" s="10"/>
      <c r="C3218" s="7"/>
      <c r="D3218" s="7"/>
      <c r="E3218" s="7"/>
      <c r="F3218" s="7"/>
      <c r="G3218" s="7"/>
      <c r="H3218" s="7"/>
      <c r="I3218" s="9"/>
      <c r="J3218" s="9"/>
      <c r="K3218" s="7"/>
      <c r="L3218" s="7"/>
      <c r="M3218" s="7"/>
      <c r="N3218" s="7"/>
      <c r="O3218" s="7"/>
      <c r="P3218" s="7"/>
      <c r="Q3218" s="7"/>
      <c r="R3218" s="7"/>
      <c r="S3218" s="7"/>
    </row>
    <row r="3219" spans="1:19" x14ac:dyDescent="0.2">
      <c r="A3219" s="11"/>
      <c r="B3219" s="10"/>
      <c r="C3219" s="7"/>
      <c r="D3219" s="7"/>
      <c r="E3219" s="7"/>
      <c r="F3219" s="7"/>
      <c r="G3219" s="7"/>
      <c r="H3219" s="7"/>
      <c r="I3219" s="9"/>
      <c r="J3219" s="9"/>
      <c r="K3219" s="7"/>
      <c r="L3219" s="7"/>
      <c r="M3219" s="7"/>
      <c r="N3219" s="7"/>
      <c r="O3219" s="7"/>
      <c r="P3219" s="7"/>
      <c r="Q3219" s="7"/>
      <c r="R3219" s="7"/>
      <c r="S3219" s="7"/>
    </row>
    <row r="3220" spans="1:19" x14ac:dyDescent="0.2">
      <c r="A3220" s="11"/>
      <c r="B3220" s="10"/>
      <c r="C3220" s="7"/>
      <c r="D3220" s="7"/>
      <c r="E3220" s="7"/>
      <c r="F3220" s="7"/>
      <c r="G3220" s="7"/>
      <c r="H3220" s="7"/>
      <c r="I3220" s="9"/>
      <c r="J3220" s="9"/>
      <c r="K3220" s="7"/>
      <c r="L3220" s="7"/>
      <c r="M3220" s="7"/>
      <c r="N3220" s="7"/>
      <c r="O3220" s="7"/>
      <c r="P3220" s="7"/>
      <c r="Q3220" s="7"/>
      <c r="R3220" s="7"/>
      <c r="S3220" s="7"/>
    </row>
    <row r="3221" spans="1:19" x14ac:dyDescent="0.2">
      <c r="A3221" s="11"/>
      <c r="B3221" s="10"/>
      <c r="C3221" s="7"/>
      <c r="D3221" s="7"/>
      <c r="E3221" s="7"/>
      <c r="F3221" s="7"/>
      <c r="G3221" s="7"/>
      <c r="H3221" s="7"/>
      <c r="I3221" s="9"/>
      <c r="J3221" s="9"/>
      <c r="K3221" s="7"/>
      <c r="L3221" s="7"/>
      <c r="M3221" s="7"/>
      <c r="N3221" s="7"/>
      <c r="O3221" s="7"/>
      <c r="P3221" s="7"/>
      <c r="Q3221" s="7"/>
      <c r="R3221" s="7"/>
      <c r="S3221" s="7"/>
    </row>
    <row r="3222" spans="1:19" x14ac:dyDescent="0.2">
      <c r="A3222" s="11"/>
      <c r="B3222" s="10"/>
      <c r="C3222" s="7"/>
      <c r="D3222" s="7"/>
      <c r="E3222" s="7"/>
      <c r="F3222" s="7"/>
      <c r="G3222" s="7"/>
      <c r="H3222" s="7"/>
      <c r="I3222" s="9"/>
      <c r="J3222" s="9"/>
      <c r="K3222" s="7"/>
      <c r="L3222" s="7"/>
      <c r="M3222" s="7"/>
      <c r="N3222" s="7"/>
      <c r="O3222" s="7"/>
      <c r="P3222" s="7"/>
      <c r="Q3222" s="7"/>
      <c r="R3222" s="7"/>
      <c r="S3222" s="7"/>
    </row>
    <row r="3223" spans="1:19" x14ac:dyDescent="0.2">
      <c r="A3223" s="11"/>
      <c r="B3223" s="10"/>
      <c r="C3223" s="7"/>
      <c r="D3223" s="7"/>
      <c r="E3223" s="7"/>
      <c r="F3223" s="7"/>
      <c r="G3223" s="7"/>
      <c r="H3223" s="7"/>
      <c r="I3223" s="9"/>
      <c r="J3223" s="9"/>
      <c r="K3223" s="7"/>
      <c r="L3223" s="7"/>
      <c r="M3223" s="7"/>
      <c r="N3223" s="7"/>
      <c r="O3223" s="7"/>
      <c r="P3223" s="7"/>
      <c r="Q3223" s="7"/>
      <c r="R3223" s="7"/>
      <c r="S3223" s="7"/>
    </row>
    <row r="3224" spans="1:19" x14ac:dyDescent="0.2">
      <c r="A3224" s="11"/>
      <c r="B3224" s="10"/>
      <c r="C3224" s="7"/>
      <c r="D3224" s="7"/>
      <c r="E3224" s="7"/>
      <c r="F3224" s="7"/>
      <c r="G3224" s="7"/>
      <c r="H3224" s="7"/>
      <c r="I3224" s="9"/>
      <c r="J3224" s="9"/>
      <c r="K3224" s="7"/>
      <c r="L3224" s="7"/>
      <c r="M3224" s="7"/>
      <c r="N3224" s="7"/>
      <c r="O3224" s="7"/>
      <c r="P3224" s="7"/>
      <c r="Q3224" s="7"/>
      <c r="R3224" s="7"/>
      <c r="S3224" s="7"/>
    </row>
    <row r="3225" spans="1:19" x14ac:dyDescent="0.2">
      <c r="A3225" s="11"/>
      <c r="B3225" s="10"/>
      <c r="C3225" s="7"/>
      <c r="D3225" s="7"/>
      <c r="E3225" s="7"/>
      <c r="F3225" s="7"/>
      <c r="G3225" s="7"/>
      <c r="H3225" s="7"/>
      <c r="I3225" s="9"/>
      <c r="J3225" s="9"/>
      <c r="K3225" s="7"/>
      <c r="L3225" s="7"/>
      <c r="M3225" s="7"/>
      <c r="N3225" s="7"/>
      <c r="O3225" s="7"/>
      <c r="P3225" s="7"/>
      <c r="Q3225" s="7"/>
      <c r="R3225" s="7"/>
      <c r="S3225" s="7"/>
    </row>
    <row r="3226" spans="1:19" x14ac:dyDescent="0.2">
      <c r="A3226" s="11"/>
      <c r="B3226" s="10"/>
      <c r="C3226" s="7"/>
      <c r="D3226" s="7"/>
      <c r="E3226" s="7"/>
      <c r="F3226" s="7"/>
      <c r="G3226" s="7"/>
      <c r="H3226" s="7"/>
      <c r="I3226" s="9"/>
      <c r="J3226" s="9"/>
      <c r="K3226" s="7"/>
      <c r="L3226" s="7"/>
      <c r="M3226" s="7"/>
      <c r="N3226" s="7"/>
      <c r="O3226" s="7"/>
      <c r="P3226" s="7"/>
      <c r="Q3226" s="7"/>
      <c r="R3226" s="7"/>
      <c r="S3226" s="7"/>
    </row>
    <row r="3227" spans="1:19" x14ac:dyDescent="0.2">
      <c r="A3227" s="11"/>
      <c r="B3227" s="10"/>
      <c r="C3227" s="7"/>
      <c r="D3227" s="7"/>
      <c r="E3227" s="7"/>
      <c r="F3227" s="7"/>
      <c r="G3227" s="7"/>
      <c r="H3227" s="7"/>
      <c r="I3227" s="9"/>
      <c r="J3227" s="9"/>
      <c r="K3227" s="7"/>
      <c r="L3227" s="7"/>
      <c r="M3227" s="7"/>
      <c r="N3227" s="7"/>
      <c r="O3227" s="7"/>
      <c r="P3227" s="7"/>
      <c r="Q3227" s="7"/>
      <c r="R3227" s="7"/>
      <c r="S3227" s="7"/>
    </row>
    <row r="3228" spans="1:19" x14ac:dyDescent="0.2">
      <c r="A3228" s="11"/>
      <c r="B3228" s="10"/>
      <c r="C3228" s="7"/>
      <c r="D3228" s="7"/>
      <c r="E3228" s="7"/>
      <c r="F3228" s="7"/>
      <c r="G3228" s="7"/>
      <c r="H3228" s="7"/>
      <c r="I3228" s="9"/>
      <c r="J3228" s="9"/>
      <c r="K3228" s="7"/>
      <c r="L3228" s="7"/>
      <c r="M3228" s="7"/>
      <c r="N3228" s="7"/>
      <c r="O3228" s="7"/>
      <c r="P3228" s="7"/>
      <c r="Q3228" s="7"/>
      <c r="R3228" s="7"/>
      <c r="S3228" s="7"/>
    </row>
    <row r="3229" spans="1:19" x14ac:dyDescent="0.2">
      <c r="A3229" s="11"/>
      <c r="B3229" s="10"/>
      <c r="C3229" s="7"/>
      <c r="D3229" s="7"/>
      <c r="E3229" s="7"/>
      <c r="F3229" s="7"/>
      <c r="G3229" s="7"/>
      <c r="H3229" s="7"/>
      <c r="I3229" s="9"/>
      <c r="J3229" s="9"/>
      <c r="K3229" s="7"/>
      <c r="L3229" s="7"/>
      <c r="M3229" s="7"/>
      <c r="N3229" s="7"/>
      <c r="O3229" s="7"/>
      <c r="P3229" s="7"/>
      <c r="Q3229" s="7"/>
      <c r="R3229" s="7"/>
      <c r="S3229" s="7"/>
    </row>
    <row r="3230" spans="1:19" x14ac:dyDescent="0.2">
      <c r="A3230" s="11"/>
      <c r="B3230" s="10"/>
      <c r="C3230" s="7"/>
      <c r="D3230" s="7"/>
      <c r="E3230" s="7"/>
      <c r="F3230" s="7"/>
      <c r="G3230" s="7"/>
      <c r="H3230" s="7"/>
      <c r="I3230" s="9"/>
      <c r="J3230" s="9"/>
      <c r="K3230" s="7"/>
      <c r="L3230" s="7"/>
      <c r="M3230" s="7"/>
      <c r="N3230" s="7"/>
      <c r="O3230" s="7"/>
      <c r="P3230" s="7"/>
      <c r="Q3230" s="7"/>
      <c r="R3230" s="7"/>
      <c r="S3230" s="7"/>
    </row>
    <row r="3231" spans="1:19" x14ac:dyDescent="0.2">
      <c r="A3231" s="11"/>
      <c r="B3231" s="10"/>
      <c r="C3231" s="7"/>
      <c r="D3231" s="7"/>
      <c r="E3231" s="7"/>
      <c r="F3231" s="7"/>
      <c r="G3231" s="7"/>
      <c r="H3231" s="7"/>
      <c r="I3231" s="9"/>
      <c r="J3231" s="9"/>
      <c r="K3231" s="7"/>
      <c r="L3231" s="7"/>
      <c r="M3231" s="7"/>
      <c r="N3231" s="7"/>
      <c r="O3231" s="7"/>
      <c r="P3231" s="7"/>
      <c r="Q3231" s="7"/>
      <c r="R3231" s="7"/>
      <c r="S3231" s="7"/>
    </row>
    <row r="3232" spans="1:19" x14ac:dyDescent="0.2">
      <c r="A3232" s="11"/>
      <c r="B3232" s="10"/>
      <c r="C3232" s="7"/>
      <c r="D3232" s="7"/>
      <c r="E3232" s="7"/>
      <c r="F3232" s="7"/>
      <c r="G3232" s="7"/>
      <c r="H3232" s="7"/>
      <c r="I3232" s="9"/>
      <c r="J3232" s="9"/>
      <c r="K3232" s="7"/>
      <c r="L3232" s="7"/>
      <c r="M3232" s="7"/>
      <c r="N3232" s="7"/>
      <c r="O3232" s="7"/>
      <c r="P3232" s="7"/>
      <c r="Q3232" s="7"/>
      <c r="R3232" s="7"/>
      <c r="S3232" s="7"/>
    </row>
    <row r="3233" spans="1:19" x14ac:dyDescent="0.2">
      <c r="A3233" s="11"/>
      <c r="B3233" s="10"/>
      <c r="C3233" s="7"/>
      <c r="D3233" s="7"/>
      <c r="E3233" s="7"/>
      <c r="F3233" s="7"/>
      <c r="G3233" s="7"/>
      <c r="H3233" s="7"/>
      <c r="I3233" s="9"/>
      <c r="J3233" s="9"/>
      <c r="K3233" s="7"/>
      <c r="L3233" s="7"/>
      <c r="M3233" s="7"/>
      <c r="N3233" s="7"/>
      <c r="O3233" s="7"/>
      <c r="P3233" s="7"/>
      <c r="Q3233" s="7"/>
      <c r="R3233" s="7"/>
      <c r="S3233" s="7"/>
    </row>
    <row r="3234" spans="1:19" x14ac:dyDescent="0.2">
      <c r="A3234" s="11"/>
      <c r="B3234" s="10"/>
      <c r="C3234" s="7"/>
      <c r="D3234" s="7"/>
      <c r="E3234" s="7"/>
      <c r="F3234" s="7"/>
      <c r="G3234" s="7"/>
      <c r="H3234" s="7"/>
      <c r="I3234" s="9"/>
      <c r="J3234" s="9"/>
      <c r="K3234" s="7"/>
      <c r="L3234" s="7"/>
      <c r="M3234" s="7"/>
      <c r="N3234" s="7"/>
      <c r="O3234" s="7"/>
      <c r="P3234" s="7"/>
      <c r="Q3234" s="7"/>
      <c r="R3234" s="7"/>
      <c r="S3234" s="7"/>
    </row>
    <row r="3235" spans="1:19" x14ac:dyDescent="0.2">
      <c r="A3235" s="11"/>
      <c r="B3235" s="10"/>
      <c r="C3235" s="7"/>
      <c r="D3235" s="7"/>
      <c r="E3235" s="7"/>
      <c r="F3235" s="7"/>
      <c r="G3235" s="7"/>
      <c r="H3235" s="7"/>
      <c r="I3235" s="9"/>
      <c r="J3235" s="9"/>
      <c r="K3235" s="7"/>
      <c r="L3235" s="7"/>
      <c r="M3235" s="7"/>
      <c r="N3235" s="7"/>
      <c r="O3235" s="7"/>
      <c r="P3235" s="7"/>
      <c r="Q3235" s="7"/>
      <c r="R3235" s="7"/>
      <c r="S3235" s="7"/>
    </row>
    <row r="3236" spans="1:19" x14ac:dyDescent="0.2">
      <c r="A3236" s="11"/>
      <c r="B3236" s="10"/>
      <c r="C3236" s="7"/>
      <c r="D3236" s="7"/>
      <c r="E3236" s="7"/>
      <c r="F3236" s="7"/>
      <c r="G3236" s="7"/>
      <c r="H3236" s="7"/>
      <c r="I3236" s="9"/>
      <c r="J3236" s="9"/>
      <c r="K3236" s="7"/>
      <c r="L3236" s="7"/>
      <c r="M3236" s="7"/>
      <c r="N3236" s="7"/>
      <c r="O3236" s="7"/>
      <c r="P3236" s="7"/>
      <c r="Q3236" s="7"/>
      <c r="R3236" s="7"/>
      <c r="S3236" s="7"/>
    </row>
    <row r="3237" spans="1:19" x14ac:dyDescent="0.2">
      <c r="A3237" s="11"/>
      <c r="B3237" s="10"/>
      <c r="C3237" s="7"/>
      <c r="D3237" s="7"/>
      <c r="E3237" s="7"/>
      <c r="F3237" s="7"/>
      <c r="G3237" s="7"/>
      <c r="H3237" s="7"/>
      <c r="I3237" s="9"/>
      <c r="J3237" s="9"/>
      <c r="K3237" s="7"/>
      <c r="L3237" s="7"/>
      <c r="M3237" s="7"/>
      <c r="N3237" s="7"/>
      <c r="O3237" s="7"/>
      <c r="P3237" s="7"/>
      <c r="Q3237" s="7"/>
      <c r="R3237" s="7"/>
      <c r="S3237" s="7"/>
    </row>
    <row r="3238" spans="1:19" x14ac:dyDescent="0.2">
      <c r="A3238" s="11"/>
      <c r="B3238" s="10"/>
      <c r="C3238" s="7"/>
      <c r="D3238" s="7"/>
      <c r="E3238" s="7"/>
      <c r="F3238" s="7"/>
      <c r="G3238" s="7"/>
      <c r="H3238" s="7"/>
      <c r="I3238" s="9"/>
      <c r="J3238" s="9"/>
      <c r="K3238" s="7"/>
      <c r="L3238" s="7"/>
      <c r="M3238" s="7"/>
      <c r="N3238" s="7"/>
      <c r="O3238" s="7"/>
      <c r="P3238" s="7"/>
      <c r="Q3238" s="7"/>
      <c r="R3238" s="7"/>
      <c r="S3238" s="7"/>
    </row>
    <row r="3239" spans="1:19" x14ac:dyDescent="0.2">
      <c r="A3239" s="11"/>
      <c r="B3239" s="10"/>
      <c r="C3239" s="7"/>
      <c r="D3239" s="7"/>
      <c r="E3239" s="7"/>
      <c r="F3239" s="7"/>
      <c r="G3239" s="7"/>
      <c r="H3239" s="7"/>
      <c r="I3239" s="9"/>
      <c r="J3239" s="9"/>
      <c r="K3239" s="7"/>
      <c r="L3239" s="7"/>
      <c r="M3239" s="7"/>
      <c r="N3239" s="7"/>
      <c r="O3239" s="7"/>
      <c r="P3239" s="7"/>
      <c r="Q3239" s="7"/>
      <c r="R3239" s="7"/>
      <c r="S3239" s="7"/>
    </row>
    <row r="3240" spans="1:19" x14ac:dyDescent="0.2">
      <c r="A3240" s="11"/>
      <c r="B3240" s="10"/>
      <c r="C3240" s="7"/>
      <c r="D3240" s="7"/>
      <c r="E3240" s="7"/>
      <c r="F3240" s="7"/>
      <c r="G3240" s="7"/>
      <c r="H3240" s="7"/>
      <c r="I3240" s="9"/>
      <c r="J3240" s="9"/>
      <c r="K3240" s="7"/>
      <c r="L3240" s="7"/>
      <c r="M3240" s="7"/>
      <c r="N3240" s="7"/>
      <c r="O3240" s="7"/>
      <c r="P3240" s="7"/>
      <c r="Q3240" s="7"/>
      <c r="R3240" s="7"/>
      <c r="S3240" s="7"/>
    </row>
    <row r="3241" spans="1:19" x14ac:dyDescent="0.2">
      <c r="A3241" s="11"/>
      <c r="B3241" s="10"/>
      <c r="C3241" s="7"/>
      <c r="D3241" s="7"/>
      <c r="E3241" s="7"/>
      <c r="F3241" s="7"/>
      <c r="G3241" s="7"/>
      <c r="H3241" s="7"/>
      <c r="I3241" s="9"/>
      <c r="J3241" s="9"/>
      <c r="K3241" s="7"/>
      <c r="L3241" s="7"/>
      <c r="M3241" s="7"/>
      <c r="N3241" s="7"/>
      <c r="O3241" s="7"/>
      <c r="P3241" s="7"/>
      <c r="Q3241" s="7"/>
      <c r="R3241" s="7"/>
      <c r="S3241" s="7"/>
    </row>
    <row r="3242" spans="1:19" x14ac:dyDescent="0.2">
      <c r="A3242" s="11"/>
      <c r="B3242" s="10"/>
      <c r="C3242" s="7"/>
      <c r="D3242" s="7"/>
      <c r="E3242" s="7"/>
      <c r="F3242" s="7"/>
      <c r="G3242" s="7"/>
      <c r="H3242" s="7"/>
      <c r="I3242" s="9"/>
      <c r="J3242" s="9"/>
      <c r="K3242" s="7"/>
      <c r="L3242" s="7"/>
      <c r="M3242" s="7"/>
      <c r="N3242" s="7"/>
      <c r="O3242" s="7"/>
      <c r="P3242" s="7"/>
      <c r="Q3242" s="7"/>
      <c r="R3242" s="7"/>
      <c r="S3242" s="7"/>
    </row>
    <row r="3243" spans="1:19" x14ac:dyDescent="0.2">
      <c r="A3243" s="11"/>
      <c r="B3243" s="10"/>
      <c r="C3243" s="7"/>
      <c r="D3243" s="7"/>
      <c r="E3243" s="7"/>
      <c r="F3243" s="7"/>
      <c r="G3243" s="7"/>
      <c r="H3243" s="7"/>
      <c r="I3243" s="9"/>
      <c r="J3243" s="9"/>
      <c r="K3243" s="7"/>
      <c r="L3243" s="7"/>
      <c r="M3243" s="7"/>
      <c r="N3243" s="7"/>
      <c r="O3243" s="7"/>
      <c r="P3243" s="7"/>
      <c r="Q3243" s="7"/>
      <c r="R3243" s="7"/>
      <c r="S3243" s="7"/>
    </row>
    <row r="3244" spans="1:19" x14ac:dyDescent="0.2">
      <c r="A3244" s="11"/>
      <c r="B3244" s="10"/>
      <c r="C3244" s="7"/>
      <c r="D3244" s="7"/>
      <c r="E3244" s="7"/>
      <c r="F3244" s="7"/>
      <c r="G3244" s="7"/>
      <c r="H3244" s="7"/>
      <c r="I3244" s="9"/>
      <c r="J3244" s="9"/>
      <c r="K3244" s="7"/>
      <c r="L3244" s="7"/>
      <c r="M3244" s="7"/>
      <c r="N3244" s="7"/>
      <c r="O3244" s="7"/>
      <c r="P3244" s="7"/>
      <c r="Q3244" s="7"/>
      <c r="R3244" s="7"/>
      <c r="S3244" s="7"/>
    </row>
    <row r="3245" spans="1:19" x14ac:dyDescent="0.2">
      <c r="A3245" s="11"/>
      <c r="B3245" s="10"/>
      <c r="C3245" s="7"/>
      <c r="D3245" s="7"/>
      <c r="E3245" s="7"/>
      <c r="F3245" s="7"/>
      <c r="G3245" s="7"/>
      <c r="H3245" s="7"/>
      <c r="I3245" s="9"/>
      <c r="J3245" s="9"/>
      <c r="K3245" s="7"/>
      <c r="L3245" s="7"/>
      <c r="M3245" s="7"/>
      <c r="N3245" s="7"/>
      <c r="O3245" s="7"/>
      <c r="P3245" s="7"/>
      <c r="Q3245" s="7"/>
      <c r="R3245" s="7"/>
      <c r="S3245" s="7"/>
    </row>
    <row r="3246" spans="1:19" x14ac:dyDescent="0.2">
      <c r="A3246" s="11"/>
      <c r="B3246" s="10"/>
      <c r="C3246" s="7"/>
      <c r="D3246" s="7"/>
      <c r="E3246" s="7"/>
      <c r="F3246" s="7"/>
      <c r="G3246" s="7"/>
      <c r="H3246" s="7"/>
      <c r="I3246" s="9"/>
      <c r="J3246" s="9"/>
      <c r="K3246" s="7"/>
      <c r="L3246" s="7"/>
      <c r="M3246" s="7"/>
      <c r="N3246" s="7"/>
      <c r="O3246" s="7"/>
      <c r="P3246" s="7"/>
      <c r="Q3246" s="7"/>
      <c r="R3246" s="7"/>
      <c r="S3246" s="7"/>
    </row>
    <row r="3247" spans="1:19" x14ac:dyDescent="0.2">
      <c r="A3247" s="11"/>
      <c r="B3247" s="10"/>
      <c r="C3247" s="7"/>
      <c r="D3247" s="7"/>
      <c r="E3247" s="7"/>
      <c r="F3247" s="7"/>
      <c r="G3247" s="7"/>
      <c r="H3247" s="7"/>
      <c r="I3247" s="9"/>
      <c r="J3247" s="9"/>
      <c r="K3247" s="7"/>
      <c r="L3247" s="7"/>
      <c r="M3247" s="7"/>
      <c r="N3247" s="7"/>
      <c r="O3247" s="7"/>
      <c r="P3247" s="7"/>
      <c r="Q3247" s="7"/>
      <c r="R3247" s="7"/>
      <c r="S3247" s="7"/>
    </row>
    <row r="3248" spans="1:19" x14ac:dyDescent="0.2">
      <c r="A3248" s="11"/>
      <c r="B3248" s="10"/>
      <c r="C3248" s="7"/>
      <c r="D3248" s="7"/>
      <c r="E3248" s="7"/>
      <c r="F3248" s="7"/>
      <c r="G3248" s="7"/>
      <c r="H3248" s="7"/>
      <c r="I3248" s="9"/>
      <c r="J3248" s="9"/>
      <c r="K3248" s="7"/>
      <c r="L3248" s="7"/>
      <c r="M3248" s="7"/>
      <c r="N3248" s="7"/>
      <c r="O3248" s="7"/>
      <c r="P3248" s="7"/>
      <c r="Q3248" s="7"/>
      <c r="R3248" s="7"/>
      <c r="S3248" s="7"/>
    </row>
    <row r="3249" spans="1:19" x14ac:dyDescent="0.2">
      <c r="A3249" s="11"/>
      <c r="B3249" s="10"/>
      <c r="C3249" s="7"/>
      <c r="D3249" s="7"/>
      <c r="E3249" s="7"/>
      <c r="F3249" s="7"/>
      <c r="G3249" s="7"/>
      <c r="H3249" s="7"/>
      <c r="I3249" s="9"/>
      <c r="J3249" s="9"/>
      <c r="K3249" s="7"/>
      <c r="L3249" s="7"/>
      <c r="M3249" s="7"/>
      <c r="N3249" s="7"/>
      <c r="O3249" s="7"/>
      <c r="P3249" s="7"/>
      <c r="Q3249" s="7"/>
      <c r="R3249" s="7"/>
      <c r="S3249" s="7"/>
    </row>
    <row r="3250" spans="1:19" x14ac:dyDescent="0.2">
      <c r="A3250" s="11"/>
      <c r="B3250" s="10"/>
      <c r="C3250" s="7"/>
      <c r="D3250" s="7"/>
      <c r="E3250" s="7"/>
      <c r="F3250" s="7"/>
      <c r="G3250" s="7"/>
      <c r="H3250" s="7"/>
      <c r="I3250" s="9"/>
      <c r="J3250" s="9"/>
      <c r="K3250" s="7"/>
      <c r="L3250" s="7"/>
      <c r="M3250" s="7"/>
      <c r="N3250" s="7"/>
      <c r="O3250" s="7"/>
      <c r="P3250" s="7"/>
      <c r="Q3250" s="7"/>
      <c r="R3250" s="7"/>
      <c r="S3250" s="7"/>
    </row>
    <row r="3251" spans="1:19" x14ac:dyDescent="0.2">
      <c r="A3251" s="11"/>
      <c r="B3251" s="10"/>
      <c r="C3251" s="7"/>
      <c r="D3251" s="7"/>
      <c r="E3251" s="7"/>
      <c r="F3251" s="7"/>
      <c r="G3251" s="7"/>
      <c r="H3251" s="7"/>
      <c r="I3251" s="9"/>
      <c r="J3251" s="9"/>
      <c r="K3251" s="7"/>
      <c r="L3251" s="7"/>
      <c r="M3251" s="7"/>
      <c r="N3251" s="7"/>
      <c r="O3251" s="7"/>
      <c r="P3251" s="7"/>
      <c r="Q3251" s="7"/>
      <c r="R3251" s="7"/>
      <c r="S3251" s="7"/>
    </row>
    <row r="3252" spans="1:19" x14ac:dyDescent="0.2">
      <c r="A3252" s="11"/>
      <c r="B3252" s="10"/>
      <c r="C3252" s="7"/>
      <c r="D3252" s="7"/>
      <c r="E3252" s="7"/>
      <c r="F3252" s="7"/>
      <c r="G3252" s="7"/>
      <c r="H3252" s="7"/>
      <c r="I3252" s="9"/>
      <c r="J3252" s="9"/>
      <c r="K3252" s="7"/>
      <c r="L3252" s="7"/>
      <c r="M3252" s="7"/>
      <c r="N3252" s="7"/>
      <c r="O3252" s="7"/>
      <c r="P3252" s="7"/>
      <c r="Q3252" s="7"/>
      <c r="R3252" s="7"/>
      <c r="S3252" s="7"/>
    </row>
    <row r="3253" spans="1:19" x14ac:dyDescent="0.2">
      <c r="A3253" s="11"/>
      <c r="B3253" s="10"/>
      <c r="C3253" s="7"/>
      <c r="D3253" s="7"/>
      <c r="E3253" s="7"/>
      <c r="F3253" s="7"/>
      <c r="G3253" s="7"/>
      <c r="H3253" s="7"/>
      <c r="I3253" s="9"/>
      <c r="J3253" s="9"/>
      <c r="K3253" s="7"/>
      <c r="L3253" s="7"/>
      <c r="M3253" s="7"/>
      <c r="N3253" s="7"/>
      <c r="O3253" s="7"/>
      <c r="P3253" s="7"/>
      <c r="Q3253" s="7"/>
      <c r="R3253" s="7"/>
      <c r="S3253" s="7"/>
    </row>
    <row r="3254" spans="1:19" x14ac:dyDescent="0.2">
      <c r="A3254" s="11"/>
      <c r="B3254" s="10"/>
      <c r="C3254" s="7"/>
      <c r="D3254" s="7"/>
      <c r="E3254" s="7"/>
      <c r="F3254" s="7"/>
      <c r="G3254" s="7"/>
      <c r="H3254" s="7"/>
      <c r="I3254" s="9"/>
      <c r="J3254" s="9"/>
      <c r="K3254" s="7"/>
      <c r="L3254" s="7"/>
      <c r="M3254" s="7"/>
      <c r="N3254" s="7"/>
      <c r="O3254" s="7"/>
      <c r="P3254" s="7"/>
      <c r="Q3254" s="7"/>
      <c r="R3254" s="7"/>
      <c r="S3254" s="7"/>
    </row>
    <row r="3255" spans="1:19" x14ac:dyDescent="0.2">
      <c r="A3255" s="11"/>
      <c r="B3255" s="10"/>
      <c r="C3255" s="7"/>
      <c r="D3255" s="7"/>
      <c r="E3255" s="7"/>
      <c r="F3255" s="7"/>
      <c r="G3255" s="7"/>
      <c r="H3255" s="7"/>
      <c r="I3255" s="9"/>
      <c r="J3255" s="9"/>
      <c r="K3255" s="7"/>
      <c r="L3255" s="7"/>
      <c r="M3255" s="7"/>
      <c r="N3255" s="7"/>
      <c r="O3255" s="7"/>
      <c r="P3255" s="7"/>
      <c r="Q3255" s="7"/>
      <c r="R3255" s="7"/>
      <c r="S3255" s="7"/>
    </row>
    <row r="3256" spans="1:19" x14ac:dyDescent="0.2">
      <c r="A3256" s="11"/>
      <c r="B3256" s="10"/>
      <c r="C3256" s="7"/>
      <c r="D3256" s="7"/>
      <c r="E3256" s="7"/>
      <c r="F3256" s="7"/>
      <c r="G3256" s="7"/>
      <c r="H3256" s="7"/>
      <c r="I3256" s="9"/>
      <c r="J3256" s="9"/>
      <c r="K3256" s="7"/>
      <c r="L3256" s="7"/>
      <c r="M3256" s="7"/>
      <c r="N3256" s="7"/>
      <c r="O3256" s="7"/>
      <c r="P3256" s="7"/>
      <c r="Q3256" s="7"/>
      <c r="R3256" s="7"/>
      <c r="S3256" s="7"/>
    </row>
    <row r="3257" spans="1:19" x14ac:dyDescent="0.2">
      <c r="A3257" s="11"/>
      <c r="B3257" s="10"/>
      <c r="C3257" s="7"/>
      <c r="D3257" s="7"/>
      <c r="E3257" s="7"/>
      <c r="F3257" s="7"/>
      <c r="G3257" s="7"/>
      <c r="H3257" s="7"/>
      <c r="I3257" s="9"/>
      <c r="J3257" s="9"/>
      <c r="K3257" s="7"/>
      <c r="L3257" s="7"/>
      <c r="M3257" s="7"/>
      <c r="N3257" s="7"/>
      <c r="O3257" s="7"/>
      <c r="P3257" s="7"/>
      <c r="Q3257" s="7"/>
      <c r="R3257" s="7"/>
      <c r="S3257" s="7"/>
    </row>
    <row r="3258" spans="1:19" x14ac:dyDescent="0.2">
      <c r="A3258" s="11"/>
      <c r="B3258" s="10"/>
      <c r="C3258" s="7"/>
      <c r="D3258" s="7"/>
      <c r="E3258" s="7"/>
      <c r="F3258" s="7"/>
      <c r="G3258" s="7"/>
      <c r="H3258" s="7"/>
      <c r="I3258" s="9"/>
      <c r="J3258" s="9"/>
      <c r="K3258" s="7"/>
      <c r="L3258" s="7"/>
      <c r="M3258" s="7"/>
      <c r="N3258" s="7"/>
      <c r="O3258" s="7"/>
      <c r="P3258" s="7"/>
      <c r="Q3258" s="7"/>
      <c r="R3258" s="7"/>
      <c r="S3258" s="7"/>
    </row>
    <row r="3259" spans="1:19" x14ac:dyDescent="0.2">
      <c r="A3259" s="11"/>
      <c r="B3259" s="10"/>
      <c r="C3259" s="7"/>
      <c r="D3259" s="7"/>
      <c r="E3259" s="7"/>
      <c r="F3259" s="7"/>
      <c r="G3259" s="7"/>
      <c r="H3259" s="7"/>
      <c r="I3259" s="9"/>
      <c r="J3259" s="9"/>
      <c r="K3259" s="7"/>
      <c r="L3259" s="7"/>
      <c r="M3259" s="7"/>
      <c r="N3259" s="7"/>
      <c r="O3259" s="7"/>
      <c r="P3259" s="7"/>
      <c r="Q3259" s="7"/>
      <c r="R3259" s="7"/>
      <c r="S3259" s="7"/>
    </row>
    <row r="3260" spans="1:19" x14ac:dyDescent="0.2">
      <c r="A3260" s="11"/>
      <c r="B3260" s="10"/>
      <c r="C3260" s="7"/>
      <c r="D3260" s="7"/>
      <c r="E3260" s="7"/>
      <c r="F3260" s="7"/>
      <c r="G3260" s="7"/>
      <c r="H3260" s="7"/>
      <c r="I3260" s="9"/>
      <c r="J3260" s="9"/>
      <c r="K3260" s="7"/>
      <c r="L3260" s="7"/>
      <c r="M3260" s="7"/>
      <c r="N3260" s="7"/>
      <c r="O3260" s="7"/>
      <c r="P3260" s="7"/>
      <c r="Q3260" s="7"/>
      <c r="R3260" s="7"/>
      <c r="S3260" s="7"/>
    </row>
    <row r="3261" spans="1:19" x14ac:dyDescent="0.2">
      <c r="A3261" s="11"/>
      <c r="B3261" s="10"/>
      <c r="C3261" s="7"/>
      <c r="D3261" s="7"/>
      <c r="E3261" s="7"/>
      <c r="F3261" s="7"/>
      <c r="G3261" s="7"/>
      <c r="H3261" s="7"/>
      <c r="I3261" s="9"/>
      <c r="J3261" s="9"/>
      <c r="K3261" s="7"/>
      <c r="L3261" s="7"/>
      <c r="M3261" s="7"/>
      <c r="N3261" s="7"/>
      <c r="O3261" s="7"/>
      <c r="P3261" s="7"/>
      <c r="Q3261" s="7"/>
      <c r="R3261" s="7"/>
      <c r="S3261" s="7"/>
    </row>
    <row r="3262" spans="1:19" x14ac:dyDescent="0.2">
      <c r="A3262" s="11"/>
      <c r="B3262" s="10"/>
      <c r="C3262" s="7"/>
      <c r="D3262" s="7"/>
      <c r="E3262" s="7"/>
      <c r="F3262" s="7"/>
      <c r="G3262" s="7"/>
      <c r="H3262" s="7"/>
      <c r="I3262" s="9"/>
      <c r="J3262" s="9"/>
      <c r="K3262" s="7"/>
      <c r="L3262" s="7"/>
      <c r="M3262" s="7"/>
      <c r="N3262" s="7"/>
      <c r="O3262" s="7"/>
      <c r="P3262" s="7"/>
      <c r="Q3262" s="7"/>
      <c r="R3262" s="7"/>
      <c r="S3262" s="7"/>
    </row>
    <row r="3263" spans="1:19" x14ac:dyDescent="0.2">
      <c r="A3263" s="11"/>
      <c r="B3263" s="10"/>
      <c r="C3263" s="7"/>
      <c r="D3263" s="7"/>
      <c r="E3263" s="7"/>
      <c r="F3263" s="7"/>
      <c r="G3263" s="7"/>
      <c r="H3263" s="7"/>
      <c r="I3263" s="9"/>
      <c r="J3263" s="9"/>
      <c r="K3263" s="7"/>
      <c r="L3263" s="7"/>
      <c r="M3263" s="7"/>
      <c r="N3263" s="7"/>
      <c r="O3263" s="7"/>
      <c r="P3263" s="7"/>
      <c r="Q3263" s="7"/>
      <c r="R3263" s="7"/>
      <c r="S3263" s="7"/>
    </row>
    <row r="3264" spans="1:19" x14ac:dyDescent="0.2">
      <c r="A3264" s="11"/>
      <c r="B3264" s="10"/>
      <c r="C3264" s="7"/>
      <c r="D3264" s="7"/>
      <c r="E3264" s="7"/>
      <c r="F3264" s="7"/>
      <c r="G3264" s="7"/>
      <c r="H3264" s="7"/>
      <c r="I3264" s="9"/>
      <c r="J3264" s="9"/>
      <c r="K3264" s="7"/>
      <c r="L3264" s="7"/>
      <c r="M3264" s="7"/>
      <c r="N3264" s="7"/>
      <c r="O3264" s="7"/>
      <c r="P3264" s="7"/>
      <c r="Q3264" s="7"/>
      <c r="R3264" s="7"/>
      <c r="S3264" s="7"/>
    </row>
    <row r="3265" spans="1:19" x14ac:dyDescent="0.2">
      <c r="A3265" s="11"/>
      <c r="B3265" s="10"/>
      <c r="C3265" s="7"/>
      <c r="D3265" s="7"/>
      <c r="E3265" s="7"/>
      <c r="F3265" s="7"/>
      <c r="G3265" s="7"/>
      <c r="H3265" s="7"/>
      <c r="I3265" s="9"/>
      <c r="J3265" s="9"/>
      <c r="K3265" s="7"/>
      <c r="L3265" s="7"/>
      <c r="M3265" s="7"/>
      <c r="N3265" s="7"/>
      <c r="O3265" s="7"/>
      <c r="P3265" s="7"/>
      <c r="Q3265" s="7"/>
      <c r="R3265" s="7"/>
      <c r="S3265" s="7"/>
    </row>
    <row r="3266" spans="1:19" x14ac:dyDescent="0.2">
      <c r="A3266" s="11"/>
      <c r="B3266" s="10"/>
      <c r="C3266" s="7"/>
      <c r="D3266" s="7"/>
      <c r="E3266" s="7"/>
      <c r="F3266" s="7"/>
      <c r="G3266" s="7"/>
      <c r="H3266" s="7"/>
      <c r="I3266" s="9"/>
      <c r="J3266" s="9"/>
      <c r="K3266" s="7"/>
      <c r="L3266" s="7"/>
      <c r="M3266" s="7"/>
      <c r="N3266" s="7"/>
      <c r="O3266" s="7"/>
      <c r="P3266" s="7"/>
      <c r="Q3266" s="7"/>
      <c r="R3266" s="7"/>
      <c r="S3266" s="7"/>
    </row>
    <row r="3267" spans="1:19" x14ac:dyDescent="0.2">
      <c r="A3267" s="11"/>
      <c r="B3267" s="10"/>
      <c r="C3267" s="7"/>
      <c r="D3267" s="7"/>
      <c r="E3267" s="7"/>
      <c r="F3267" s="7"/>
      <c r="G3267" s="7"/>
      <c r="H3267" s="7"/>
      <c r="I3267" s="9"/>
      <c r="J3267" s="9"/>
      <c r="K3267" s="7"/>
      <c r="L3267" s="7"/>
      <c r="M3267" s="7"/>
      <c r="N3267" s="7"/>
      <c r="O3267" s="7"/>
      <c r="P3267" s="7"/>
      <c r="Q3267" s="7"/>
      <c r="R3267" s="7"/>
      <c r="S3267" s="7"/>
    </row>
    <row r="3268" spans="1:19" x14ac:dyDescent="0.2">
      <c r="A3268" s="11"/>
      <c r="B3268" s="10"/>
      <c r="C3268" s="7"/>
      <c r="D3268" s="7"/>
      <c r="E3268" s="7"/>
      <c r="F3268" s="7"/>
      <c r="G3268" s="7"/>
      <c r="H3268" s="7"/>
      <c r="I3268" s="9"/>
      <c r="J3268" s="9"/>
      <c r="K3268" s="7"/>
      <c r="L3268" s="7"/>
      <c r="M3268" s="7"/>
      <c r="N3268" s="7"/>
      <c r="O3268" s="7"/>
      <c r="P3268" s="7"/>
      <c r="Q3268" s="7"/>
      <c r="R3268" s="7"/>
      <c r="S3268" s="7"/>
    </row>
    <row r="3269" spans="1:19" x14ac:dyDescent="0.2">
      <c r="A3269" s="11"/>
      <c r="B3269" s="10"/>
      <c r="C3269" s="7"/>
      <c r="D3269" s="7"/>
      <c r="E3269" s="7"/>
      <c r="F3269" s="7"/>
      <c r="G3269" s="7"/>
      <c r="H3269" s="7"/>
      <c r="I3269" s="9"/>
      <c r="J3269" s="9"/>
      <c r="K3269" s="7"/>
      <c r="L3269" s="7"/>
      <c r="M3269" s="7"/>
      <c r="N3269" s="7"/>
      <c r="O3269" s="7"/>
      <c r="P3269" s="7"/>
      <c r="Q3269" s="7"/>
      <c r="R3269" s="7"/>
      <c r="S3269" s="7"/>
    </row>
    <row r="3270" spans="1:19" x14ac:dyDescent="0.2">
      <c r="A3270" s="11"/>
      <c r="B3270" s="10"/>
      <c r="C3270" s="7"/>
      <c r="D3270" s="7"/>
      <c r="E3270" s="7"/>
      <c r="F3270" s="7"/>
      <c r="G3270" s="7"/>
      <c r="H3270" s="7"/>
      <c r="I3270" s="9"/>
      <c r="J3270" s="9"/>
      <c r="K3270" s="7"/>
      <c r="L3270" s="7"/>
      <c r="M3270" s="7"/>
      <c r="N3270" s="7"/>
      <c r="O3270" s="7"/>
      <c r="P3270" s="7"/>
      <c r="Q3270" s="7"/>
      <c r="R3270" s="7"/>
      <c r="S3270" s="7"/>
    </row>
    <row r="3271" spans="1:19" x14ac:dyDescent="0.2">
      <c r="A3271" s="11"/>
      <c r="B3271" s="10"/>
      <c r="C3271" s="7"/>
      <c r="D3271" s="7"/>
      <c r="E3271" s="7"/>
      <c r="F3271" s="7"/>
      <c r="G3271" s="7"/>
      <c r="H3271" s="7"/>
      <c r="I3271" s="9"/>
      <c r="J3271" s="9"/>
      <c r="K3271" s="7"/>
      <c r="L3271" s="7"/>
      <c r="M3271" s="7"/>
      <c r="N3271" s="7"/>
      <c r="O3271" s="7"/>
      <c r="P3271" s="7"/>
      <c r="Q3271" s="7"/>
      <c r="R3271" s="7"/>
      <c r="S3271" s="7"/>
    </row>
    <row r="3272" spans="1:19" x14ac:dyDescent="0.2">
      <c r="A3272" s="11"/>
      <c r="B3272" s="10"/>
      <c r="C3272" s="7"/>
      <c r="D3272" s="7"/>
      <c r="E3272" s="7"/>
      <c r="F3272" s="7"/>
      <c r="G3272" s="7"/>
      <c r="H3272" s="7"/>
      <c r="I3272" s="9"/>
      <c r="J3272" s="9"/>
      <c r="K3272" s="7"/>
      <c r="L3272" s="7"/>
      <c r="M3272" s="7"/>
      <c r="N3272" s="7"/>
      <c r="O3272" s="7"/>
      <c r="P3272" s="7"/>
      <c r="Q3272" s="7"/>
      <c r="R3272" s="7"/>
      <c r="S3272" s="7"/>
    </row>
    <row r="3273" spans="1:19" x14ac:dyDescent="0.2">
      <c r="A3273" s="11"/>
      <c r="B3273" s="10"/>
      <c r="C3273" s="7"/>
      <c r="D3273" s="7"/>
      <c r="E3273" s="7"/>
      <c r="F3273" s="7"/>
      <c r="G3273" s="7"/>
      <c r="H3273" s="7"/>
      <c r="I3273" s="9"/>
      <c r="J3273" s="9"/>
      <c r="K3273" s="7"/>
      <c r="L3273" s="7"/>
      <c r="M3273" s="7"/>
      <c r="N3273" s="7"/>
      <c r="O3273" s="7"/>
      <c r="P3273" s="7"/>
      <c r="Q3273" s="7"/>
      <c r="R3273" s="7"/>
      <c r="S3273" s="7"/>
    </row>
    <row r="3274" spans="1:19" x14ac:dyDescent="0.2">
      <c r="A3274" s="11"/>
      <c r="B3274" s="10"/>
      <c r="C3274" s="7"/>
      <c r="D3274" s="7"/>
      <c r="E3274" s="7"/>
      <c r="F3274" s="7"/>
      <c r="G3274" s="7"/>
      <c r="H3274" s="7"/>
      <c r="I3274" s="9"/>
      <c r="J3274" s="9"/>
      <c r="K3274" s="7"/>
      <c r="L3274" s="7"/>
      <c r="M3274" s="7"/>
      <c r="N3274" s="7"/>
      <c r="O3274" s="7"/>
      <c r="P3274" s="7"/>
      <c r="Q3274" s="7"/>
      <c r="R3274" s="7"/>
      <c r="S3274" s="7"/>
    </row>
    <row r="3275" spans="1:19" x14ac:dyDescent="0.2">
      <c r="A3275" s="11"/>
      <c r="B3275" s="10"/>
      <c r="C3275" s="7"/>
      <c r="D3275" s="7"/>
      <c r="E3275" s="7"/>
      <c r="F3275" s="7"/>
      <c r="G3275" s="7"/>
      <c r="H3275" s="7"/>
      <c r="I3275" s="9"/>
      <c r="J3275" s="9"/>
      <c r="K3275" s="7"/>
      <c r="L3275" s="7"/>
      <c r="M3275" s="7"/>
      <c r="N3275" s="7"/>
      <c r="O3275" s="7"/>
      <c r="P3275" s="7"/>
      <c r="Q3275" s="7"/>
      <c r="R3275" s="7"/>
      <c r="S3275" s="7"/>
    </row>
    <row r="3276" spans="1:19" x14ac:dyDescent="0.2">
      <c r="A3276" s="11"/>
      <c r="B3276" s="10"/>
      <c r="C3276" s="7"/>
      <c r="D3276" s="7"/>
      <c r="E3276" s="7"/>
      <c r="F3276" s="7"/>
      <c r="G3276" s="7"/>
      <c r="H3276" s="7"/>
      <c r="I3276" s="9"/>
      <c r="J3276" s="9"/>
      <c r="K3276" s="7"/>
      <c r="L3276" s="7"/>
      <c r="M3276" s="7"/>
      <c r="N3276" s="7"/>
      <c r="O3276" s="7"/>
      <c r="P3276" s="7"/>
      <c r="Q3276" s="7"/>
      <c r="R3276" s="7"/>
      <c r="S3276" s="7"/>
    </row>
    <row r="3277" spans="1:19" x14ac:dyDescent="0.2">
      <c r="A3277" s="11"/>
      <c r="B3277" s="10"/>
      <c r="C3277" s="7"/>
      <c r="D3277" s="7"/>
      <c r="E3277" s="7"/>
      <c r="F3277" s="7"/>
      <c r="G3277" s="7"/>
      <c r="H3277" s="7"/>
      <c r="I3277" s="9"/>
      <c r="J3277" s="9"/>
      <c r="K3277" s="7"/>
      <c r="L3277" s="7"/>
      <c r="M3277" s="7"/>
      <c r="N3277" s="7"/>
      <c r="O3277" s="7"/>
      <c r="P3277" s="7"/>
      <c r="Q3277" s="7"/>
      <c r="R3277" s="7"/>
      <c r="S3277" s="7"/>
    </row>
    <row r="3278" spans="1:19" x14ac:dyDescent="0.2">
      <c r="A3278" s="11"/>
      <c r="B3278" s="10"/>
      <c r="C3278" s="7"/>
      <c r="D3278" s="7"/>
      <c r="E3278" s="7"/>
      <c r="F3278" s="7"/>
      <c r="G3278" s="7"/>
      <c r="H3278" s="7"/>
      <c r="I3278" s="9"/>
      <c r="J3278" s="9"/>
      <c r="K3278" s="7"/>
      <c r="L3278" s="7"/>
      <c r="M3278" s="7"/>
      <c r="N3278" s="7"/>
      <c r="O3278" s="7"/>
      <c r="P3278" s="7"/>
      <c r="Q3278" s="7"/>
      <c r="R3278" s="7"/>
      <c r="S3278" s="7"/>
    </row>
    <row r="3279" spans="1:19" x14ac:dyDescent="0.2">
      <c r="A3279" s="11"/>
      <c r="B3279" s="10"/>
      <c r="C3279" s="7"/>
      <c r="D3279" s="7"/>
      <c r="E3279" s="7"/>
      <c r="F3279" s="7"/>
      <c r="G3279" s="7"/>
      <c r="H3279" s="7"/>
      <c r="I3279" s="9"/>
      <c r="J3279" s="9"/>
      <c r="K3279" s="7"/>
      <c r="L3279" s="7"/>
      <c r="M3279" s="7"/>
      <c r="N3279" s="7"/>
      <c r="O3279" s="7"/>
      <c r="P3279" s="7"/>
      <c r="Q3279" s="7"/>
      <c r="R3279" s="7"/>
      <c r="S3279" s="7"/>
    </row>
    <row r="3280" spans="1:19" x14ac:dyDescent="0.2">
      <c r="A3280" s="11"/>
      <c r="B3280" s="10"/>
      <c r="C3280" s="7"/>
      <c r="D3280" s="7"/>
      <c r="E3280" s="7"/>
      <c r="F3280" s="7"/>
      <c r="G3280" s="7"/>
      <c r="H3280" s="7"/>
      <c r="I3280" s="9"/>
      <c r="J3280" s="9"/>
      <c r="K3280" s="7"/>
      <c r="L3280" s="7"/>
      <c r="M3280" s="7"/>
      <c r="N3280" s="7"/>
      <c r="O3280" s="7"/>
      <c r="P3280" s="7"/>
      <c r="Q3280" s="7"/>
      <c r="R3280" s="7"/>
      <c r="S3280" s="7"/>
    </row>
    <row r="3281" spans="1:19" x14ac:dyDescent="0.2">
      <c r="A3281" s="11"/>
      <c r="B3281" s="10"/>
      <c r="C3281" s="7"/>
      <c r="D3281" s="7"/>
      <c r="E3281" s="7"/>
      <c r="F3281" s="7"/>
      <c r="G3281" s="7"/>
      <c r="H3281" s="7"/>
      <c r="I3281" s="9"/>
      <c r="J3281" s="9"/>
      <c r="K3281" s="7"/>
      <c r="L3281" s="7"/>
      <c r="M3281" s="7"/>
      <c r="N3281" s="7"/>
      <c r="O3281" s="7"/>
      <c r="P3281" s="7"/>
      <c r="Q3281" s="7"/>
      <c r="R3281" s="7"/>
      <c r="S3281" s="7"/>
    </row>
    <row r="3282" spans="1:19" x14ac:dyDescent="0.2">
      <c r="A3282" s="11"/>
      <c r="B3282" s="10"/>
      <c r="C3282" s="7"/>
      <c r="D3282" s="7"/>
      <c r="E3282" s="7"/>
      <c r="F3282" s="7"/>
      <c r="G3282" s="7"/>
      <c r="H3282" s="7"/>
      <c r="I3282" s="9"/>
      <c r="J3282" s="9"/>
      <c r="K3282" s="7"/>
      <c r="L3282" s="7"/>
      <c r="M3282" s="7"/>
      <c r="N3282" s="7"/>
      <c r="O3282" s="7"/>
      <c r="P3282" s="7"/>
      <c r="Q3282" s="7"/>
      <c r="R3282" s="7"/>
      <c r="S3282" s="7"/>
    </row>
    <row r="3283" spans="1:19" x14ac:dyDescent="0.2">
      <c r="A3283" s="11"/>
      <c r="B3283" s="10"/>
      <c r="C3283" s="7"/>
      <c r="D3283" s="7"/>
      <c r="E3283" s="7"/>
      <c r="F3283" s="7"/>
      <c r="G3283" s="7"/>
      <c r="H3283" s="7"/>
      <c r="I3283" s="9"/>
      <c r="J3283" s="9"/>
      <c r="K3283" s="7"/>
      <c r="L3283" s="7"/>
      <c r="M3283" s="7"/>
      <c r="N3283" s="7"/>
      <c r="O3283" s="7"/>
      <c r="P3283" s="7"/>
      <c r="Q3283" s="7"/>
      <c r="R3283" s="7"/>
      <c r="S3283" s="7"/>
    </row>
    <row r="3284" spans="1:19" x14ac:dyDescent="0.2">
      <c r="A3284" s="11"/>
      <c r="B3284" s="10"/>
      <c r="C3284" s="7"/>
      <c r="D3284" s="7"/>
      <c r="E3284" s="7"/>
      <c r="F3284" s="7"/>
      <c r="G3284" s="7"/>
      <c r="H3284" s="7"/>
      <c r="I3284" s="9"/>
      <c r="J3284" s="9"/>
      <c r="K3284" s="7"/>
      <c r="L3284" s="7"/>
      <c r="M3284" s="7"/>
      <c r="N3284" s="7"/>
      <c r="O3284" s="7"/>
      <c r="P3284" s="7"/>
      <c r="Q3284" s="7"/>
      <c r="R3284" s="7"/>
      <c r="S3284" s="7"/>
    </row>
    <row r="3285" spans="1:19" x14ac:dyDescent="0.2">
      <c r="A3285" s="11"/>
      <c r="B3285" s="10"/>
      <c r="C3285" s="7"/>
      <c r="D3285" s="7"/>
      <c r="E3285" s="7"/>
      <c r="F3285" s="7"/>
      <c r="G3285" s="7"/>
      <c r="H3285" s="7"/>
      <c r="I3285" s="9"/>
      <c r="J3285" s="9"/>
      <c r="K3285" s="7"/>
      <c r="L3285" s="7"/>
      <c r="M3285" s="7"/>
      <c r="N3285" s="7"/>
      <c r="O3285" s="7"/>
      <c r="P3285" s="7"/>
      <c r="Q3285" s="7"/>
      <c r="R3285" s="7"/>
      <c r="S3285" s="7"/>
    </row>
    <row r="3286" spans="1:19" x14ac:dyDescent="0.2">
      <c r="A3286" s="11"/>
      <c r="B3286" s="10"/>
      <c r="C3286" s="7"/>
      <c r="D3286" s="7"/>
      <c r="E3286" s="7"/>
      <c r="F3286" s="7"/>
      <c r="G3286" s="7"/>
      <c r="H3286" s="7"/>
      <c r="I3286" s="9"/>
      <c r="J3286" s="9"/>
      <c r="K3286" s="7"/>
      <c r="L3286" s="7"/>
      <c r="M3286" s="7"/>
      <c r="N3286" s="7"/>
      <c r="O3286" s="7"/>
      <c r="P3286" s="7"/>
      <c r="Q3286" s="7"/>
      <c r="R3286" s="7"/>
      <c r="S3286" s="7"/>
    </row>
    <row r="3287" spans="1:19" x14ac:dyDescent="0.2">
      <c r="A3287" s="11"/>
      <c r="B3287" s="10"/>
      <c r="C3287" s="7"/>
      <c r="D3287" s="7"/>
      <c r="E3287" s="7"/>
      <c r="F3287" s="7"/>
      <c r="G3287" s="7"/>
      <c r="H3287" s="7"/>
      <c r="I3287" s="9"/>
      <c r="J3287" s="9"/>
      <c r="K3287" s="7"/>
      <c r="L3287" s="7"/>
      <c r="M3287" s="7"/>
      <c r="N3287" s="7"/>
      <c r="O3287" s="7"/>
      <c r="P3287" s="7"/>
      <c r="Q3287" s="7"/>
      <c r="R3287" s="7"/>
      <c r="S3287" s="7"/>
    </row>
    <row r="3288" spans="1:19" x14ac:dyDescent="0.2">
      <c r="A3288" s="11"/>
      <c r="B3288" s="10"/>
      <c r="C3288" s="7"/>
      <c r="D3288" s="7"/>
      <c r="E3288" s="7"/>
      <c r="F3288" s="7"/>
      <c r="G3288" s="7"/>
      <c r="H3288" s="7"/>
      <c r="I3288" s="9"/>
      <c r="J3288" s="9"/>
      <c r="K3288" s="7"/>
      <c r="L3288" s="7"/>
      <c r="M3288" s="7"/>
      <c r="N3288" s="7"/>
      <c r="O3288" s="7"/>
      <c r="P3288" s="7"/>
      <c r="Q3288" s="7"/>
      <c r="R3288" s="7"/>
      <c r="S3288" s="7"/>
    </row>
    <row r="3289" spans="1:19" x14ac:dyDescent="0.2">
      <c r="A3289" s="11"/>
      <c r="B3289" s="10"/>
      <c r="C3289" s="7"/>
      <c r="D3289" s="7"/>
      <c r="E3289" s="7"/>
      <c r="F3289" s="7"/>
      <c r="G3289" s="7"/>
      <c r="H3289" s="7"/>
      <c r="I3289" s="9"/>
      <c r="J3289" s="9"/>
      <c r="K3289" s="7"/>
      <c r="L3289" s="7"/>
      <c r="M3289" s="7"/>
      <c r="N3289" s="7"/>
      <c r="O3289" s="7"/>
      <c r="P3289" s="7"/>
      <c r="Q3289" s="7"/>
      <c r="R3289" s="7"/>
      <c r="S3289" s="7"/>
    </row>
    <row r="3290" spans="1:19" x14ac:dyDescent="0.2">
      <c r="A3290" s="11"/>
      <c r="B3290" s="10"/>
      <c r="C3290" s="7"/>
      <c r="D3290" s="7"/>
      <c r="E3290" s="7"/>
      <c r="F3290" s="7"/>
      <c r="G3290" s="7"/>
      <c r="H3290" s="7"/>
      <c r="I3290" s="9"/>
      <c r="J3290" s="9"/>
      <c r="K3290" s="7"/>
      <c r="L3290" s="7"/>
      <c r="M3290" s="7"/>
      <c r="N3290" s="7"/>
      <c r="O3290" s="7"/>
      <c r="P3290" s="7"/>
      <c r="Q3290" s="7"/>
      <c r="R3290" s="7"/>
      <c r="S3290" s="7"/>
    </row>
    <row r="3291" spans="1:19" x14ac:dyDescent="0.2">
      <c r="A3291" s="11"/>
      <c r="B3291" s="10"/>
      <c r="C3291" s="7"/>
      <c r="D3291" s="7"/>
      <c r="E3291" s="7"/>
      <c r="F3291" s="7"/>
      <c r="G3291" s="7"/>
      <c r="H3291" s="7"/>
      <c r="I3291" s="9"/>
      <c r="J3291" s="9"/>
      <c r="K3291" s="7"/>
      <c r="L3291" s="7"/>
      <c r="M3291" s="7"/>
      <c r="N3291" s="7"/>
      <c r="O3291" s="7"/>
      <c r="P3291" s="7"/>
      <c r="Q3291" s="7"/>
      <c r="R3291" s="7"/>
      <c r="S3291" s="7"/>
    </row>
    <row r="3292" spans="1:19" x14ac:dyDescent="0.2">
      <c r="A3292" s="11"/>
      <c r="B3292" s="10"/>
      <c r="C3292" s="7"/>
      <c r="D3292" s="7"/>
      <c r="E3292" s="7"/>
      <c r="F3292" s="7"/>
      <c r="G3292" s="7"/>
      <c r="H3292" s="7"/>
      <c r="I3292" s="9"/>
      <c r="J3292" s="9"/>
      <c r="K3292" s="7"/>
      <c r="L3292" s="7"/>
      <c r="M3292" s="7"/>
      <c r="N3292" s="7"/>
      <c r="O3292" s="7"/>
      <c r="P3292" s="7"/>
      <c r="Q3292" s="7"/>
      <c r="R3292" s="7"/>
      <c r="S3292" s="7"/>
    </row>
    <row r="3293" spans="1:19" x14ac:dyDescent="0.2">
      <c r="A3293" s="11"/>
      <c r="B3293" s="10"/>
      <c r="C3293" s="7"/>
      <c r="D3293" s="7"/>
      <c r="E3293" s="7"/>
      <c r="F3293" s="7"/>
      <c r="G3293" s="7"/>
      <c r="H3293" s="7"/>
      <c r="I3293" s="9"/>
      <c r="J3293" s="9"/>
      <c r="K3293" s="7"/>
      <c r="L3293" s="7"/>
      <c r="M3293" s="7"/>
      <c r="N3293" s="7"/>
      <c r="O3293" s="7"/>
      <c r="P3293" s="7"/>
      <c r="Q3293" s="7"/>
      <c r="R3293" s="7"/>
      <c r="S3293" s="7"/>
    </row>
    <row r="3294" spans="1:19" x14ac:dyDescent="0.2">
      <c r="A3294" s="11"/>
      <c r="B3294" s="10"/>
      <c r="C3294" s="7"/>
      <c r="D3294" s="7"/>
      <c r="E3294" s="7"/>
      <c r="F3294" s="7"/>
      <c r="G3294" s="7"/>
      <c r="H3294" s="7"/>
      <c r="I3294" s="9"/>
      <c r="J3294" s="9"/>
      <c r="K3294" s="7"/>
      <c r="L3294" s="7"/>
      <c r="M3294" s="7"/>
      <c r="N3294" s="7"/>
      <c r="O3294" s="7"/>
      <c r="P3294" s="7"/>
      <c r="Q3294" s="7"/>
      <c r="R3294" s="7"/>
      <c r="S3294" s="7"/>
    </row>
    <row r="3295" spans="1:19" x14ac:dyDescent="0.2">
      <c r="A3295" s="11"/>
      <c r="B3295" s="10"/>
      <c r="C3295" s="7"/>
      <c r="D3295" s="7"/>
      <c r="E3295" s="7"/>
      <c r="F3295" s="7"/>
      <c r="G3295" s="7"/>
      <c r="H3295" s="7"/>
      <c r="I3295" s="9"/>
      <c r="J3295" s="9"/>
      <c r="K3295" s="7"/>
      <c r="L3295" s="7"/>
      <c r="M3295" s="7"/>
      <c r="N3295" s="7"/>
      <c r="O3295" s="7"/>
      <c r="P3295" s="7"/>
      <c r="Q3295" s="7"/>
      <c r="R3295" s="7"/>
      <c r="S3295" s="7"/>
    </row>
    <row r="3296" spans="1:19" x14ac:dyDescent="0.2">
      <c r="A3296" s="11"/>
      <c r="B3296" s="10"/>
      <c r="C3296" s="7"/>
      <c r="D3296" s="7"/>
      <c r="E3296" s="7"/>
      <c r="F3296" s="7"/>
      <c r="G3296" s="7"/>
      <c r="H3296" s="7"/>
      <c r="I3296" s="9"/>
      <c r="J3296" s="9"/>
      <c r="K3296" s="7"/>
      <c r="L3296" s="7"/>
      <c r="M3296" s="7"/>
      <c r="N3296" s="7"/>
      <c r="O3296" s="7"/>
      <c r="P3296" s="7"/>
      <c r="Q3296" s="7"/>
      <c r="R3296" s="7"/>
      <c r="S3296" s="7"/>
    </row>
    <row r="3297" spans="1:19" x14ac:dyDescent="0.2">
      <c r="A3297" s="11"/>
      <c r="B3297" s="10"/>
      <c r="C3297" s="7"/>
      <c r="D3297" s="7"/>
      <c r="E3297" s="7"/>
      <c r="F3297" s="7"/>
      <c r="G3297" s="7"/>
      <c r="H3297" s="7"/>
      <c r="I3297" s="9"/>
      <c r="J3297" s="9"/>
      <c r="K3297" s="7"/>
      <c r="L3297" s="7"/>
      <c r="M3297" s="7"/>
      <c r="N3297" s="7"/>
      <c r="O3297" s="7"/>
      <c r="P3297" s="7"/>
      <c r="Q3297" s="7"/>
      <c r="R3297" s="7"/>
      <c r="S3297" s="7"/>
    </row>
    <row r="3298" spans="1:19" x14ac:dyDescent="0.2">
      <c r="A3298" s="11"/>
      <c r="B3298" s="10"/>
      <c r="C3298" s="7"/>
      <c r="D3298" s="7"/>
      <c r="E3298" s="7"/>
      <c r="F3298" s="7"/>
      <c r="G3298" s="7"/>
      <c r="H3298" s="7"/>
      <c r="I3298" s="9"/>
      <c r="J3298" s="9"/>
      <c r="K3298" s="7"/>
      <c r="L3298" s="7"/>
      <c r="M3298" s="7"/>
      <c r="N3298" s="7"/>
      <c r="O3298" s="7"/>
      <c r="P3298" s="7"/>
      <c r="Q3298" s="7"/>
      <c r="R3298" s="7"/>
      <c r="S3298" s="7"/>
    </row>
    <row r="3299" spans="1:19" x14ac:dyDescent="0.2">
      <c r="A3299" s="11"/>
      <c r="B3299" s="10"/>
      <c r="C3299" s="7"/>
      <c r="D3299" s="7"/>
      <c r="E3299" s="7"/>
      <c r="F3299" s="7"/>
      <c r="G3299" s="7"/>
      <c r="H3299" s="7"/>
      <c r="I3299" s="9"/>
      <c r="J3299" s="9"/>
      <c r="K3299" s="7"/>
      <c r="L3299" s="7"/>
      <c r="M3299" s="7"/>
      <c r="N3299" s="7"/>
      <c r="O3299" s="7"/>
      <c r="P3299" s="7"/>
      <c r="Q3299" s="7"/>
      <c r="R3299" s="7"/>
      <c r="S3299" s="7"/>
    </row>
    <row r="3300" spans="1:19" x14ac:dyDescent="0.2">
      <c r="A3300" s="11"/>
      <c r="B3300" s="10"/>
      <c r="C3300" s="7"/>
      <c r="D3300" s="7"/>
      <c r="E3300" s="7"/>
      <c r="F3300" s="7"/>
      <c r="G3300" s="7"/>
      <c r="H3300" s="7"/>
      <c r="I3300" s="9"/>
      <c r="J3300" s="9"/>
      <c r="K3300" s="7"/>
      <c r="L3300" s="7"/>
      <c r="M3300" s="7"/>
      <c r="N3300" s="7"/>
      <c r="O3300" s="7"/>
      <c r="P3300" s="7"/>
      <c r="Q3300" s="7"/>
      <c r="R3300" s="7"/>
      <c r="S3300" s="7"/>
    </row>
    <row r="3301" spans="1:19" x14ac:dyDescent="0.2">
      <c r="A3301" s="11"/>
      <c r="B3301" s="10"/>
      <c r="C3301" s="7"/>
      <c r="D3301" s="7"/>
      <c r="E3301" s="7"/>
      <c r="F3301" s="7"/>
      <c r="G3301" s="7"/>
      <c r="H3301" s="7"/>
      <c r="I3301" s="9"/>
      <c r="J3301" s="9"/>
      <c r="K3301" s="7"/>
      <c r="L3301" s="7"/>
      <c r="M3301" s="7"/>
      <c r="N3301" s="7"/>
      <c r="O3301" s="7"/>
      <c r="P3301" s="7"/>
      <c r="Q3301" s="7"/>
      <c r="R3301" s="7"/>
      <c r="S3301" s="7"/>
    </row>
    <row r="3302" spans="1:19" x14ac:dyDescent="0.2">
      <c r="A3302" s="11"/>
      <c r="B3302" s="10"/>
      <c r="C3302" s="7"/>
      <c r="D3302" s="7"/>
      <c r="E3302" s="7"/>
      <c r="F3302" s="7"/>
      <c r="G3302" s="7"/>
      <c r="H3302" s="7"/>
      <c r="I3302" s="9"/>
      <c r="J3302" s="9"/>
      <c r="K3302" s="7"/>
      <c r="L3302" s="7"/>
      <c r="M3302" s="7"/>
      <c r="N3302" s="7"/>
      <c r="O3302" s="7"/>
      <c r="P3302" s="7"/>
      <c r="Q3302" s="7"/>
      <c r="R3302" s="7"/>
      <c r="S3302" s="7"/>
    </row>
    <row r="3303" spans="1:19" x14ac:dyDescent="0.2">
      <c r="A3303" s="11"/>
      <c r="B3303" s="10"/>
      <c r="C3303" s="7"/>
      <c r="D3303" s="7"/>
      <c r="E3303" s="7"/>
      <c r="F3303" s="7"/>
      <c r="G3303" s="7"/>
      <c r="H3303" s="7"/>
      <c r="I3303" s="9"/>
      <c r="J3303" s="9"/>
      <c r="K3303" s="7"/>
      <c r="L3303" s="7"/>
      <c r="M3303" s="7"/>
      <c r="N3303" s="7"/>
      <c r="O3303" s="7"/>
      <c r="P3303" s="7"/>
      <c r="Q3303" s="7"/>
      <c r="R3303" s="7"/>
      <c r="S3303" s="7"/>
    </row>
    <row r="3304" spans="1:19" x14ac:dyDescent="0.2">
      <c r="A3304" s="11"/>
      <c r="B3304" s="10"/>
      <c r="C3304" s="7"/>
      <c r="D3304" s="7"/>
      <c r="E3304" s="7"/>
      <c r="F3304" s="7"/>
      <c r="G3304" s="7"/>
      <c r="H3304" s="7"/>
      <c r="I3304" s="9"/>
      <c r="J3304" s="9"/>
      <c r="K3304" s="7"/>
      <c r="L3304" s="7"/>
      <c r="M3304" s="7"/>
      <c r="N3304" s="7"/>
      <c r="O3304" s="7"/>
      <c r="P3304" s="7"/>
      <c r="Q3304" s="7"/>
      <c r="R3304" s="7"/>
      <c r="S3304" s="7"/>
    </row>
    <row r="3305" spans="1:19" x14ac:dyDescent="0.2">
      <c r="A3305" s="11"/>
      <c r="B3305" s="10"/>
      <c r="C3305" s="7"/>
      <c r="D3305" s="7"/>
      <c r="E3305" s="7"/>
      <c r="F3305" s="7"/>
      <c r="G3305" s="7"/>
      <c r="H3305" s="7"/>
      <c r="I3305" s="9"/>
      <c r="J3305" s="9"/>
      <c r="K3305" s="7"/>
      <c r="L3305" s="7"/>
      <c r="M3305" s="7"/>
      <c r="N3305" s="7"/>
      <c r="O3305" s="7"/>
      <c r="P3305" s="7"/>
      <c r="Q3305" s="7"/>
      <c r="R3305" s="7"/>
      <c r="S3305" s="7"/>
    </row>
    <row r="3306" spans="1:19" x14ac:dyDescent="0.2">
      <c r="A3306" s="11"/>
      <c r="B3306" s="10"/>
      <c r="C3306" s="7"/>
      <c r="D3306" s="7"/>
      <c r="E3306" s="7"/>
      <c r="F3306" s="7"/>
      <c r="G3306" s="7"/>
      <c r="H3306" s="7"/>
      <c r="I3306" s="9"/>
      <c r="J3306" s="9"/>
      <c r="K3306" s="7"/>
      <c r="L3306" s="7"/>
      <c r="M3306" s="7"/>
      <c r="N3306" s="7"/>
      <c r="O3306" s="7"/>
      <c r="P3306" s="7"/>
      <c r="Q3306" s="7"/>
      <c r="R3306" s="7"/>
      <c r="S3306" s="7"/>
    </row>
    <row r="3307" spans="1:19" x14ac:dyDescent="0.2">
      <c r="A3307" s="11"/>
      <c r="B3307" s="10"/>
      <c r="C3307" s="7"/>
      <c r="D3307" s="7"/>
      <c r="E3307" s="7"/>
      <c r="F3307" s="7"/>
      <c r="G3307" s="7"/>
      <c r="H3307" s="7"/>
      <c r="I3307" s="9"/>
      <c r="J3307" s="9"/>
      <c r="K3307" s="7"/>
      <c r="L3307" s="7"/>
      <c r="M3307" s="7"/>
      <c r="N3307" s="7"/>
      <c r="O3307" s="7"/>
      <c r="P3307" s="7"/>
      <c r="Q3307" s="7"/>
      <c r="R3307" s="7"/>
      <c r="S3307" s="7"/>
    </row>
    <row r="3308" spans="1:19" x14ac:dyDescent="0.2">
      <c r="A3308" s="11"/>
      <c r="B3308" s="10"/>
      <c r="C3308" s="7"/>
      <c r="D3308" s="7"/>
      <c r="E3308" s="7"/>
      <c r="F3308" s="7"/>
      <c r="G3308" s="7"/>
      <c r="H3308" s="7"/>
      <c r="I3308" s="9"/>
      <c r="J3308" s="9"/>
      <c r="K3308" s="7"/>
      <c r="L3308" s="7"/>
      <c r="M3308" s="7"/>
      <c r="N3308" s="7"/>
      <c r="O3308" s="7"/>
      <c r="P3308" s="7"/>
      <c r="Q3308" s="7"/>
      <c r="R3308" s="7"/>
      <c r="S3308" s="7"/>
    </row>
    <row r="3309" spans="1:19" x14ac:dyDescent="0.2">
      <c r="A3309" s="11"/>
      <c r="B3309" s="10"/>
      <c r="C3309" s="7"/>
      <c r="D3309" s="7"/>
      <c r="E3309" s="7"/>
      <c r="F3309" s="7"/>
      <c r="G3309" s="7"/>
      <c r="H3309" s="7"/>
      <c r="I3309" s="9"/>
      <c r="J3309" s="9"/>
      <c r="K3309" s="7"/>
      <c r="L3309" s="7"/>
      <c r="M3309" s="7"/>
      <c r="N3309" s="7"/>
      <c r="O3309" s="7"/>
      <c r="P3309" s="7"/>
      <c r="Q3309" s="7"/>
      <c r="R3309" s="7"/>
      <c r="S3309" s="7"/>
    </row>
    <row r="3310" spans="1:19" x14ac:dyDescent="0.2">
      <c r="A3310" s="11"/>
      <c r="B3310" s="10"/>
      <c r="C3310" s="7"/>
      <c r="D3310" s="7"/>
      <c r="E3310" s="7"/>
      <c r="F3310" s="7"/>
      <c r="G3310" s="7"/>
      <c r="H3310" s="7"/>
      <c r="I3310" s="9"/>
      <c r="J3310" s="9"/>
      <c r="K3310" s="7"/>
      <c r="L3310" s="7"/>
      <c r="M3310" s="7"/>
      <c r="N3310" s="7"/>
      <c r="O3310" s="7"/>
      <c r="P3310" s="7"/>
      <c r="Q3310" s="7"/>
      <c r="R3310" s="7"/>
      <c r="S3310" s="7"/>
    </row>
    <row r="3311" spans="1:19" x14ac:dyDescent="0.2">
      <c r="A3311" s="11"/>
      <c r="B3311" s="10"/>
      <c r="C3311" s="7"/>
      <c r="D3311" s="7"/>
      <c r="E3311" s="7"/>
      <c r="F3311" s="7"/>
      <c r="G3311" s="7"/>
      <c r="H3311" s="7"/>
      <c r="I3311" s="9"/>
      <c r="J3311" s="9"/>
      <c r="K3311" s="7"/>
      <c r="L3311" s="7"/>
      <c r="M3311" s="7"/>
      <c r="N3311" s="7"/>
      <c r="O3311" s="7"/>
      <c r="P3311" s="7"/>
      <c r="Q3311" s="7"/>
      <c r="R3311" s="7"/>
      <c r="S3311" s="7"/>
    </row>
    <row r="3312" spans="1:19" x14ac:dyDescent="0.2">
      <c r="A3312" s="11"/>
      <c r="B3312" s="10"/>
      <c r="C3312" s="7"/>
      <c r="D3312" s="7"/>
      <c r="E3312" s="7"/>
      <c r="F3312" s="7"/>
      <c r="G3312" s="7"/>
      <c r="H3312" s="7"/>
      <c r="I3312" s="9"/>
      <c r="J3312" s="9"/>
      <c r="K3312" s="7"/>
      <c r="L3312" s="7"/>
      <c r="M3312" s="7"/>
      <c r="N3312" s="7"/>
      <c r="O3312" s="7"/>
      <c r="P3312" s="7"/>
      <c r="Q3312" s="7"/>
      <c r="R3312" s="7"/>
      <c r="S3312" s="7"/>
    </row>
    <row r="3313" spans="1:19" x14ac:dyDescent="0.2">
      <c r="A3313" s="11"/>
      <c r="B3313" s="10"/>
      <c r="C3313" s="7"/>
      <c r="D3313" s="7"/>
      <c r="E3313" s="7"/>
      <c r="F3313" s="7"/>
      <c r="G3313" s="7"/>
      <c r="H3313" s="7"/>
      <c r="I3313" s="9"/>
      <c r="J3313" s="9"/>
      <c r="K3313" s="7"/>
      <c r="L3313" s="7"/>
      <c r="M3313" s="7"/>
      <c r="N3313" s="7"/>
      <c r="O3313" s="7"/>
      <c r="P3313" s="7"/>
      <c r="Q3313" s="7"/>
      <c r="R3313" s="7"/>
      <c r="S3313" s="7"/>
    </row>
    <row r="3314" spans="1:19" x14ac:dyDescent="0.2">
      <c r="A3314" s="11"/>
      <c r="B3314" s="10"/>
      <c r="C3314" s="7"/>
      <c r="D3314" s="7"/>
      <c r="E3314" s="7"/>
      <c r="F3314" s="7"/>
      <c r="G3314" s="7"/>
      <c r="H3314" s="7"/>
      <c r="I3314" s="9"/>
      <c r="J3314" s="9"/>
      <c r="K3314" s="7"/>
      <c r="L3314" s="7"/>
      <c r="M3314" s="7"/>
      <c r="N3314" s="7"/>
      <c r="O3314" s="7"/>
      <c r="P3314" s="7"/>
      <c r="Q3314" s="7"/>
      <c r="R3314" s="7"/>
      <c r="S3314" s="7"/>
    </row>
    <row r="3315" spans="1:19" x14ac:dyDescent="0.2">
      <c r="A3315" s="11"/>
      <c r="B3315" s="10"/>
      <c r="C3315" s="7"/>
      <c r="D3315" s="7"/>
      <c r="E3315" s="7"/>
      <c r="F3315" s="7"/>
      <c r="G3315" s="7"/>
      <c r="H3315" s="7"/>
      <c r="I3315" s="9"/>
      <c r="J3315" s="9"/>
      <c r="K3315" s="7"/>
      <c r="L3315" s="7"/>
      <c r="M3315" s="7"/>
      <c r="N3315" s="7"/>
      <c r="O3315" s="7"/>
      <c r="P3315" s="7"/>
      <c r="Q3315" s="7"/>
      <c r="R3315" s="7"/>
      <c r="S3315" s="7"/>
    </row>
    <row r="3316" spans="1:19" x14ac:dyDescent="0.2">
      <c r="A3316" s="11"/>
      <c r="B3316" s="10"/>
      <c r="C3316" s="7"/>
      <c r="D3316" s="7"/>
      <c r="E3316" s="7"/>
      <c r="F3316" s="7"/>
      <c r="G3316" s="7"/>
      <c r="H3316" s="7"/>
      <c r="I3316" s="9"/>
      <c r="J3316" s="9"/>
      <c r="K3316" s="7"/>
      <c r="L3316" s="7"/>
      <c r="M3316" s="7"/>
      <c r="N3316" s="7"/>
      <c r="O3316" s="7"/>
      <c r="P3316" s="7"/>
      <c r="Q3316" s="7"/>
      <c r="R3316" s="7"/>
      <c r="S3316" s="7"/>
    </row>
    <row r="3317" spans="1:19" x14ac:dyDescent="0.2">
      <c r="A3317" s="11"/>
      <c r="B3317" s="10"/>
      <c r="C3317" s="7"/>
      <c r="D3317" s="7"/>
      <c r="E3317" s="7"/>
      <c r="F3317" s="7"/>
      <c r="G3317" s="7"/>
      <c r="H3317" s="7"/>
      <c r="I3317" s="9"/>
      <c r="J3317" s="9"/>
      <c r="K3317" s="7"/>
      <c r="L3317" s="7"/>
      <c r="M3317" s="7"/>
      <c r="N3317" s="7"/>
      <c r="O3317" s="7"/>
      <c r="P3317" s="7"/>
      <c r="Q3317" s="7"/>
      <c r="R3317" s="7"/>
      <c r="S3317" s="7"/>
    </row>
    <row r="3318" spans="1:19" x14ac:dyDescent="0.2">
      <c r="A3318" s="11"/>
      <c r="B3318" s="10"/>
      <c r="C3318" s="7"/>
      <c r="D3318" s="7"/>
      <c r="E3318" s="7"/>
      <c r="F3318" s="7"/>
      <c r="G3318" s="7"/>
      <c r="H3318" s="7"/>
      <c r="I3318" s="9"/>
      <c r="J3318" s="9"/>
      <c r="K3318" s="7"/>
      <c r="L3318" s="7"/>
      <c r="M3318" s="7"/>
      <c r="N3318" s="7"/>
      <c r="O3318" s="7"/>
      <c r="P3318" s="7"/>
      <c r="Q3318" s="7"/>
      <c r="R3318" s="7"/>
      <c r="S3318" s="7"/>
    </row>
    <row r="3319" spans="1:19" x14ac:dyDescent="0.2">
      <c r="A3319" s="11"/>
      <c r="B3319" s="10"/>
      <c r="C3319" s="7"/>
      <c r="D3319" s="7"/>
      <c r="E3319" s="7"/>
      <c r="F3319" s="7"/>
      <c r="G3319" s="7"/>
      <c r="H3319" s="7"/>
      <c r="I3319" s="9"/>
      <c r="J3319" s="9"/>
      <c r="K3319" s="7"/>
      <c r="L3319" s="7"/>
      <c r="M3319" s="7"/>
      <c r="N3319" s="7"/>
      <c r="O3319" s="7"/>
      <c r="P3319" s="7"/>
      <c r="Q3319" s="7"/>
      <c r="R3319" s="7"/>
      <c r="S3319" s="7"/>
    </row>
    <row r="3320" spans="1:19" x14ac:dyDescent="0.2">
      <c r="A3320" s="11"/>
      <c r="B3320" s="10"/>
      <c r="C3320" s="7"/>
      <c r="D3320" s="7"/>
      <c r="E3320" s="7"/>
      <c r="F3320" s="7"/>
      <c r="G3320" s="7"/>
      <c r="H3320" s="7"/>
      <c r="I3320" s="9"/>
      <c r="J3320" s="9"/>
      <c r="K3320" s="7"/>
      <c r="L3320" s="7"/>
      <c r="M3320" s="7"/>
      <c r="N3320" s="7"/>
      <c r="O3320" s="7"/>
      <c r="P3320" s="7"/>
      <c r="Q3320" s="7"/>
      <c r="R3320" s="7"/>
      <c r="S3320" s="7"/>
    </row>
    <row r="3321" spans="1:19" x14ac:dyDescent="0.2">
      <c r="A3321" s="11"/>
      <c r="B3321" s="10"/>
      <c r="C3321" s="7"/>
      <c r="D3321" s="7"/>
      <c r="E3321" s="7"/>
      <c r="F3321" s="7"/>
      <c r="G3321" s="7"/>
      <c r="H3321" s="7"/>
      <c r="I3321" s="9"/>
      <c r="J3321" s="9"/>
      <c r="K3321" s="7"/>
      <c r="L3321" s="7"/>
      <c r="M3321" s="7"/>
      <c r="N3321" s="7"/>
      <c r="O3321" s="7"/>
      <c r="P3321" s="7"/>
      <c r="Q3321" s="7"/>
      <c r="R3321" s="7"/>
      <c r="S3321" s="7"/>
    </row>
    <row r="3322" spans="1:19" x14ac:dyDescent="0.2">
      <c r="A3322" s="11"/>
      <c r="B3322" s="10"/>
      <c r="C3322" s="7"/>
      <c r="D3322" s="7"/>
      <c r="E3322" s="7"/>
      <c r="F3322" s="7"/>
      <c r="G3322" s="7"/>
      <c r="H3322" s="7"/>
      <c r="I3322" s="9"/>
      <c r="J3322" s="9"/>
      <c r="K3322" s="7"/>
      <c r="L3322" s="7"/>
      <c r="M3322" s="7"/>
      <c r="N3322" s="7"/>
      <c r="O3322" s="7"/>
      <c r="P3322" s="7"/>
      <c r="Q3322" s="7"/>
      <c r="R3322" s="7"/>
      <c r="S3322" s="7"/>
    </row>
    <row r="3323" spans="1:19" x14ac:dyDescent="0.2">
      <c r="A3323" s="11"/>
      <c r="B3323" s="10"/>
      <c r="C3323" s="7"/>
      <c r="D3323" s="7"/>
      <c r="E3323" s="7"/>
      <c r="F3323" s="7"/>
      <c r="G3323" s="7"/>
      <c r="H3323" s="7"/>
      <c r="I3323" s="9"/>
      <c r="J3323" s="9"/>
      <c r="K3323" s="7"/>
      <c r="L3323" s="7"/>
      <c r="M3323" s="7"/>
      <c r="N3323" s="7"/>
      <c r="O3323" s="7"/>
      <c r="P3323" s="7"/>
      <c r="Q3323" s="7"/>
      <c r="R3323" s="7"/>
      <c r="S3323" s="7"/>
    </row>
    <row r="3324" spans="1:19" x14ac:dyDescent="0.2">
      <c r="A3324" s="11"/>
      <c r="B3324" s="10"/>
      <c r="C3324" s="7"/>
      <c r="D3324" s="7"/>
      <c r="E3324" s="7"/>
      <c r="F3324" s="7"/>
      <c r="G3324" s="7"/>
      <c r="H3324" s="7"/>
      <c r="I3324" s="9"/>
      <c r="J3324" s="9"/>
      <c r="K3324" s="7"/>
      <c r="L3324" s="7"/>
      <c r="M3324" s="7"/>
      <c r="N3324" s="7"/>
      <c r="O3324" s="7"/>
      <c r="P3324" s="7"/>
      <c r="Q3324" s="7"/>
      <c r="R3324" s="7"/>
      <c r="S3324" s="7"/>
    </row>
    <row r="3325" spans="1:19" x14ac:dyDescent="0.2">
      <c r="A3325" s="11"/>
      <c r="B3325" s="10"/>
      <c r="C3325" s="7"/>
      <c r="D3325" s="7"/>
      <c r="E3325" s="7"/>
      <c r="F3325" s="7"/>
      <c r="G3325" s="7"/>
      <c r="H3325" s="7"/>
      <c r="I3325" s="9"/>
      <c r="J3325" s="9"/>
      <c r="K3325" s="7"/>
      <c r="L3325" s="7"/>
      <c r="M3325" s="7"/>
      <c r="N3325" s="7"/>
      <c r="O3325" s="7"/>
      <c r="P3325" s="7"/>
      <c r="Q3325" s="7"/>
      <c r="R3325" s="7"/>
      <c r="S3325" s="7"/>
    </row>
    <row r="3326" spans="1:19" x14ac:dyDescent="0.2">
      <c r="A3326" s="11"/>
      <c r="B3326" s="10"/>
      <c r="C3326" s="7"/>
      <c r="D3326" s="7"/>
      <c r="E3326" s="7"/>
      <c r="F3326" s="7"/>
      <c r="G3326" s="7"/>
      <c r="H3326" s="7"/>
      <c r="I3326" s="9"/>
      <c r="J3326" s="9"/>
      <c r="K3326" s="7"/>
      <c r="L3326" s="7"/>
      <c r="M3326" s="7"/>
      <c r="N3326" s="7"/>
      <c r="O3326" s="7"/>
      <c r="P3326" s="7"/>
      <c r="Q3326" s="7"/>
      <c r="R3326" s="7"/>
      <c r="S3326" s="7"/>
    </row>
    <row r="3327" spans="1:19" x14ac:dyDescent="0.2">
      <c r="A3327" s="11"/>
      <c r="B3327" s="10"/>
      <c r="C3327" s="7"/>
      <c r="D3327" s="7"/>
      <c r="E3327" s="7"/>
      <c r="F3327" s="7"/>
      <c r="G3327" s="7"/>
      <c r="H3327" s="7"/>
      <c r="I3327" s="9"/>
      <c r="J3327" s="9"/>
      <c r="K3327" s="7"/>
      <c r="L3327" s="7"/>
      <c r="M3327" s="7"/>
      <c r="N3327" s="7"/>
      <c r="O3327" s="7"/>
      <c r="P3327" s="7"/>
      <c r="Q3327" s="7"/>
      <c r="R3327" s="7"/>
      <c r="S3327" s="7"/>
    </row>
    <row r="3328" spans="1:19" x14ac:dyDescent="0.2">
      <c r="A3328" s="11"/>
      <c r="B3328" s="10"/>
      <c r="C3328" s="7"/>
      <c r="D3328" s="7"/>
      <c r="E3328" s="7"/>
      <c r="F3328" s="7"/>
      <c r="G3328" s="7"/>
      <c r="H3328" s="7"/>
      <c r="I3328" s="9"/>
      <c r="J3328" s="9"/>
      <c r="K3328" s="7"/>
      <c r="L3328" s="7"/>
      <c r="M3328" s="7"/>
      <c r="N3328" s="7"/>
      <c r="O3328" s="7"/>
      <c r="P3328" s="7"/>
      <c r="Q3328" s="7"/>
      <c r="R3328" s="7"/>
      <c r="S3328" s="7"/>
    </row>
    <row r="3329" spans="1:19" x14ac:dyDescent="0.2">
      <c r="A3329" s="11"/>
      <c r="B3329" s="10"/>
      <c r="C3329" s="7"/>
      <c r="D3329" s="7"/>
      <c r="E3329" s="7"/>
      <c r="F3329" s="7"/>
      <c r="G3329" s="7"/>
      <c r="H3329" s="7"/>
      <c r="I3329" s="9"/>
      <c r="J3329" s="9"/>
      <c r="K3329" s="7"/>
      <c r="L3329" s="7"/>
      <c r="M3329" s="7"/>
      <c r="N3329" s="7"/>
      <c r="O3329" s="7"/>
      <c r="P3329" s="7"/>
      <c r="Q3329" s="7"/>
      <c r="R3329" s="7"/>
      <c r="S3329" s="7"/>
    </row>
    <row r="3330" spans="1:19" x14ac:dyDescent="0.2">
      <c r="A3330" s="11"/>
      <c r="B3330" s="10"/>
      <c r="C3330" s="7"/>
      <c r="D3330" s="7"/>
      <c r="E3330" s="7"/>
      <c r="F3330" s="7"/>
      <c r="G3330" s="7"/>
      <c r="H3330" s="7"/>
      <c r="I3330" s="9"/>
      <c r="J3330" s="9"/>
      <c r="K3330" s="7"/>
      <c r="L3330" s="7"/>
      <c r="M3330" s="7"/>
      <c r="N3330" s="7"/>
      <c r="O3330" s="7"/>
      <c r="P3330" s="7"/>
      <c r="Q3330" s="7"/>
      <c r="R3330" s="7"/>
      <c r="S3330" s="7"/>
    </row>
    <row r="3331" spans="1:19" x14ac:dyDescent="0.2">
      <c r="A3331" s="11"/>
      <c r="B3331" s="10"/>
      <c r="C3331" s="7"/>
      <c r="D3331" s="7"/>
      <c r="E3331" s="7"/>
      <c r="F3331" s="7"/>
      <c r="G3331" s="7"/>
      <c r="H3331" s="7"/>
      <c r="I3331" s="9"/>
      <c r="J3331" s="9"/>
      <c r="K3331" s="7"/>
      <c r="L3331" s="7"/>
      <c r="M3331" s="7"/>
      <c r="N3331" s="7"/>
      <c r="O3331" s="7"/>
      <c r="P3331" s="7"/>
      <c r="Q3331" s="7"/>
      <c r="R3331" s="7"/>
      <c r="S3331" s="7"/>
    </row>
    <row r="3332" spans="1:19" x14ac:dyDescent="0.2">
      <c r="A3332" s="11"/>
      <c r="B3332" s="10"/>
      <c r="C3332" s="7"/>
      <c r="D3332" s="7"/>
      <c r="E3332" s="7"/>
      <c r="F3332" s="7"/>
      <c r="G3332" s="7"/>
      <c r="H3332" s="7"/>
      <c r="I3332" s="9"/>
      <c r="J3332" s="9"/>
      <c r="K3332" s="7"/>
      <c r="L3332" s="7"/>
      <c r="M3332" s="7"/>
      <c r="N3332" s="7"/>
      <c r="O3332" s="7"/>
      <c r="P3332" s="7"/>
      <c r="Q3332" s="7"/>
      <c r="R3332" s="7"/>
      <c r="S3332" s="7"/>
    </row>
    <row r="3333" spans="1:19" x14ac:dyDescent="0.2">
      <c r="A3333" s="11"/>
      <c r="B3333" s="10"/>
      <c r="C3333" s="7"/>
      <c r="D3333" s="7"/>
      <c r="E3333" s="7"/>
      <c r="F3333" s="7"/>
      <c r="G3333" s="7"/>
      <c r="H3333" s="7"/>
      <c r="I3333" s="9"/>
      <c r="J3333" s="9"/>
      <c r="K3333" s="7"/>
      <c r="L3333" s="7"/>
      <c r="M3333" s="7"/>
      <c r="N3333" s="7"/>
      <c r="O3333" s="7"/>
      <c r="P3333" s="7"/>
      <c r="Q3333" s="7"/>
      <c r="R3333" s="7"/>
      <c r="S3333" s="7"/>
    </row>
    <row r="3334" spans="1:19" x14ac:dyDescent="0.2">
      <c r="A3334" s="11"/>
      <c r="B3334" s="10"/>
      <c r="C3334" s="7"/>
      <c r="D3334" s="7"/>
      <c r="E3334" s="7"/>
      <c r="F3334" s="7"/>
      <c r="G3334" s="7"/>
      <c r="H3334" s="7"/>
      <c r="I3334" s="9"/>
      <c r="J3334" s="9"/>
      <c r="K3334" s="7"/>
      <c r="L3334" s="7"/>
      <c r="M3334" s="7"/>
      <c r="N3334" s="7"/>
      <c r="O3334" s="7"/>
      <c r="P3334" s="7"/>
      <c r="Q3334" s="7"/>
      <c r="R3334" s="7"/>
      <c r="S3334" s="7"/>
    </row>
    <row r="3335" spans="1:19" x14ac:dyDescent="0.2">
      <c r="A3335" s="11"/>
      <c r="B3335" s="10"/>
      <c r="C3335" s="7"/>
      <c r="D3335" s="7"/>
      <c r="E3335" s="7"/>
      <c r="F3335" s="7"/>
      <c r="G3335" s="7"/>
      <c r="H3335" s="7"/>
      <c r="I3335" s="9"/>
      <c r="J3335" s="9"/>
      <c r="K3335" s="7"/>
      <c r="L3335" s="7"/>
      <c r="M3335" s="7"/>
      <c r="N3335" s="7"/>
      <c r="O3335" s="7"/>
      <c r="P3335" s="7"/>
      <c r="Q3335" s="7"/>
      <c r="R3335" s="7"/>
      <c r="S3335" s="7"/>
    </row>
    <row r="3336" spans="1:19" x14ac:dyDescent="0.2">
      <c r="A3336" s="11"/>
      <c r="B3336" s="10"/>
      <c r="C3336" s="7"/>
      <c r="D3336" s="7"/>
      <c r="E3336" s="7"/>
      <c r="F3336" s="7"/>
      <c r="G3336" s="7"/>
      <c r="H3336" s="7"/>
      <c r="I3336" s="9"/>
      <c r="J3336" s="9"/>
      <c r="K3336" s="7"/>
      <c r="L3336" s="7"/>
      <c r="M3336" s="7"/>
      <c r="N3336" s="7"/>
      <c r="O3336" s="7"/>
      <c r="P3336" s="7"/>
      <c r="Q3336" s="7"/>
      <c r="R3336" s="7"/>
      <c r="S3336" s="7"/>
    </row>
    <row r="3337" spans="1:19" x14ac:dyDescent="0.2">
      <c r="A3337" s="11"/>
      <c r="B3337" s="10"/>
      <c r="C3337" s="7"/>
      <c r="D3337" s="7"/>
      <c r="E3337" s="7"/>
      <c r="F3337" s="7"/>
      <c r="G3337" s="7"/>
      <c r="H3337" s="7"/>
      <c r="I3337" s="9"/>
      <c r="J3337" s="9"/>
      <c r="K3337" s="7"/>
      <c r="L3337" s="7"/>
      <c r="M3337" s="7"/>
      <c r="N3337" s="7"/>
      <c r="O3337" s="7"/>
      <c r="P3337" s="7"/>
      <c r="Q3337" s="7"/>
      <c r="R3337" s="7"/>
      <c r="S3337" s="7"/>
    </row>
    <row r="3338" spans="1:19" x14ac:dyDescent="0.2">
      <c r="A3338" s="11"/>
      <c r="B3338" s="10"/>
      <c r="C3338" s="7"/>
      <c r="D3338" s="7"/>
      <c r="E3338" s="7"/>
      <c r="F3338" s="7"/>
      <c r="G3338" s="7"/>
      <c r="H3338" s="7"/>
      <c r="I3338" s="9"/>
      <c r="J3338" s="9"/>
      <c r="K3338" s="7"/>
      <c r="L3338" s="7"/>
      <c r="M3338" s="7"/>
      <c r="N3338" s="7"/>
      <c r="O3338" s="7"/>
      <c r="P3338" s="7"/>
      <c r="Q3338" s="7"/>
      <c r="R3338" s="7"/>
      <c r="S3338" s="7"/>
    </row>
    <row r="3339" spans="1:19" x14ac:dyDescent="0.2">
      <c r="A3339" s="11"/>
      <c r="B3339" s="10"/>
      <c r="C3339" s="7"/>
      <c r="D3339" s="7"/>
      <c r="E3339" s="7"/>
      <c r="F3339" s="7"/>
      <c r="G3339" s="7"/>
      <c r="H3339" s="7"/>
      <c r="I3339" s="9"/>
      <c r="J3339" s="9"/>
      <c r="K3339" s="7"/>
      <c r="L3339" s="7"/>
      <c r="M3339" s="7"/>
      <c r="N3339" s="7"/>
      <c r="O3339" s="7"/>
      <c r="P3339" s="7"/>
      <c r="Q3339" s="7"/>
      <c r="R3339" s="7"/>
      <c r="S3339" s="7"/>
    </row>
    <row r="3340" spans="1:19" x14ac:dyDescent="0.2">
      <c r="A3340" s="11"/>
      <c r="B3340" s="10"/>
      <c r="C3340" s="7"/>
      <c r="D3340" s="7"/>
      <c r="E3340" s="7"/>
      <c r="F3340" s="7"/>
      <c r="G3340" s="7"/>
      <c r="H3340" s="7"/>
      <c r="I3340" s="9"/>
      <c r="J3340" s="9"/>
      <c r="K3340" s="7"/>
      <c r="L3340" s="7"/>
      <c r="M3340" s="7"/>
      <c r="N3340" s="7"/>
      <c r="O3340" s="7"/>
      <c r="P3340" s="7"/>
      <c r="Q3340" s="7"/>
      <c r="R3340" s="7"/>
      <c r="S3340" s="7"/>
    </row>
    <row r="3341" spans="1:19" x14ac:dyDescent="0.2">
      <c r="A3341" s="11"/>
      <c r="B3341" s="10"/>
      <c r="C3341" s="7"/>
      <c r="D3341" s="7"/>
      <c r="E3341" s="7"/>
      <c r="F3341" s="7"/>
      <c r="G3341" s="7"/>
      <c r="H3341" s="7"/>
      <c r="I3341" s="9"/>
      <c r="J3341" s="9"/>
      <c r="K3341" s="7"/>
      <c r="L3341" s="7"/>
      <c r="M3341" s="7"/>
      <c r="N3341" s="7"/>
      <c r="O3341" s="7"/>
      <c r="P3341" s="7"/>
      <c r="Q3341" s="7"/>
      <c r="R3341" s="7"/>
      <c r="S3341" s="7"/>
    </row>
    <row r="3342" spans="1:19" x14ac:dyDescent="0.2">
      <c r="A3342" s="11"/>
      <c r="B3342" s="10"/>
      <c r="C3342" s="7"/>
      <c r="D3342" s="7"/>
      <c r="E3342" s="7"/>
      <c r="F3342" s="7"/>
      <c r="G3342" s="7"/>
      <c r="H3342" s="7"/>
      <c r="I3342" s="9"/>
      <c r="J3342" s="9"/>
      <c r="K3342" s="7"/>
      <c r="L3342" s="7"/>
      <c r="M3342" s="7"/>
      <c r="N3342" s="7"/>
      <c r="O3342" s="7"/>
      <c r="P3342" s="7"/>
      <c r="Q3342" s="7"/>
      <c r="R3342" s="7"/>
      <c r="S3342" s="7"/>
    </row>
    <row r="3343" spans="1:19" x14ac:dyDescent="0.2">
      <c r="A3343" s="11"/>
      <c r="B3343" s="10"/>
      <c r="C3343" s="7"/>
      <c r="D3343" s="7"/>
      <c r="E3343" s="7"/>
      <c r="F3343" s="7"/>
      <c r="G3343" s="7"/>
      <c r="H3343" s="7"/>
      <c r="I3343" s="9"/>
      <c r="J3343" s="9"/>
      <c r="K3343" s="7"/>
      <c r="L3343" s="7"/>
      <c r="M3343" s="7"/>
      <c r="N3343" s="7"/>
      <c r="O3343" s="7"/>
      <c r="P3343" s="7"/>
      <c r="Q3343" s="7"/>
      <c r="R3343" s="7"/>
      <c r="S3343" s="7"/>
    </row>
    <row r="3344" spans="1:19" x14ac:dyDescent="0.2">
      <c r="A3344" s="11"/>
      <c r="B3344" s="10"/>
      <c r="C3344" s="7"/>
      <c r="D3344" s="7"/>
      <c r="E3344" s="7"/>
      <c r="F3344" s="7"/>
      <c r="G3344" s="7"/>
      <c r="H3344" s="7"/>
      <c r="I3344" s="9"/>
      <c r="J3344" s="9"/>
      <c r="K3344" s="7"/>
      <c r="L3344" s="7"/>
      <c r="M3344" s="7"/>
      <c r="N3344" s="7"/>
      <c r="O3344" s="7"/>
      <c r="P3344" s="7"/>
      <c r="Q3344" s="7"/>
      <c r="R3344" s="7"/>
      <c r="S3344" s="7"/>
    </row>
    <row r="3345" spans="1:19" x14ac:dyDescent="0.2">
      <c r="A3345" s="11"/>
      <c r="B3345" s="10"/>
      <c r="C3345" s="7"/>
      <c r="D3345" s="7"/>
      <c r="E3345" s="7"/>
      <c r="F3345" s="7"/>
      <c r="G3345" s="7"/>
      <c r="H3345" s="7"/>
      <c r="I3345" s="9"/>
      <c r="J3345" s="9"/>
      <c r="K3345" s="7"/>
      <c r="L3345" s="7"/>
      <c r="M3345" s="7"/>
      <c r="N3345" s="7"/>
      <c r="O3345" s="7"/>
      <c r="P3345" s="7"/>
      <c r="Q3345" s="7"/>
      <c r="R3345" s="7"/>
      <c r="S3345" s="7"/>
    </row>
    <row r="3346" spans="1:19" x14ac:dyDescent="0.2">
      <c r="A3346" s="11"/>
      <c r="B3346" s="10"/>
      <c r="C3346" s="7"/>
      <c r="D3346" s="7"/>
      <c r="E3346" s="7"/>
      <c r="F3346" s="7"/>
      <c r="G3346" s="7"/>
      <c r="H3346" s="7"/>
      <c r="I3346" s="9"/>
      <c r="J3346" s="9"/>
      <c r="K3346" s="7"/>
      <c r="L3346" s="7"/>
      <c r="M3346" s="7"/>
      <c r="N3346" s="7"/>
      <c r="O3346" s="7"/>
      <c r="P3346" s="7"/>
      <c r="Q3346" s="7"/>
      <c r="R3346" s="7"/>
      <c r="S3346" s="7"/>
    </row>
    <row r="3347" spans="1:19" x14ac:dyDescent="0.2">
      <c r="A3347" s="11"/>
      <c r="B3347" s="10"/>
      <c r="C3347" s="7"/>
      <c r="D3347" s="7"/>
      <c r="E3347" s="7"/>
      <c r="F3347" s="7"/>
      <c r="G3347" s="7"/>
      <c r="H3347" s="7"/>
      <c r="I3347" s="9"/>
      <c r="J3347" s="9"/>
      <c r="K3347" s="7"/>
      <c r="L3347" s="7"/>
      <c r="M3347" s="7"/>
      <c r="N3347" s="7"/>
      <c r="O3347" s="7"/>
      <c r="P3347" s="7"/>
      <c r="Q3347" s="7"/>
      <c r="R3347" s="7"/>
      <c r="S3347" s="7"/>
    </row>
    <row r="3348" spans="1:19" x14ac:dyDescent="0.2">
      <c r="A3348" s="11"/>
      <c r="B3348" s="10"/>
      <c r="C3348" s="7"/>
      <c r="D3348" s="7"/>
      <c r="E3348" s="7"/>
      <c r="F3348" s="7"/>
      <c r="G3348" s="7"/>
      <c r="H3348" s="7"/>
      <c r="I3348" s="9"/>
      <c r="J3348" s="9"/>
      <c r="K3348" s="7"/>
      <c r="L3348" s="7"/>
      <c r="M3348" s="7"/>
      <c r="N3348" s="7"/>
      <c r="O3348" s="7"/>
      <c r="P3348" s="7"/>
      <c r="Q3348" s="7"/>
      <c r="R3348" s="7"/>
      <c r="S3348" s="7"/>
    </row>
    <row r="3349" spans="1:19" x14ac:dyDescent="0.2">
      <c r="A3349" s="11"/>
      <c r="B3349" s="10"/>
      <c r="C3349" s="7"/>
      <c r="D3349" s="7"/>
      <c r="E3349" s="7"/>
      <c r="F3349" s="7"/>
      <c r="G3349" s="7"/>
      <c r="H3349" s="7"/>
      <c r="I3349" s="9"/>
      <c r="J3349" s="9"/>
      <c r="K3349" s="7"/>
      <c r="L3349" s="7"/>
      <c r="M3349" s="7"/>
      <c r="N3349" s="7"/>
      <c r="O3349" s="7"/>
      <c r="P3349" s="7"/>
      <c r="Q3349" s="7"/>
      <c r="R3349" s="7"/>
      <c r="S3349" s="7"/>
    </row>
    <row r="3350" spans="1:19" x14ac:dyDescent="0.2">
      <c r="A3350" s="11"/>
      <c r="B3350" s="10"/>
      <c r="C3350" s="7"/>
      <c r="D3350" s="7"/>
      <c r="E3350" s="7"/>
      <c r="F3350" s="7"/>
      <c r="G3350" s="7"/>
      <c r="H3350" s="7"/>
      <c r="I3350" s="9"/>
      <c r="J3350" s="9"/>
      <c r="K3350" s="7"/>
      <c r="L3350" s="7"/>
      <c r="M3350" s="7"/>
      <c r="N3350" s="7"/>
      <c r="O3350" s="7"/>
      <c r="P3350" s="7"/>
      <c r="Q3350" s="7"/>
      <c r="R3350" s="7"/>
      <c r="S3350" s="7"/>
    </row>
    <row r="3351" spans="1:19" x14ac:dyDescent="0.2">
      <c r="A3351" s="11"/>
      <c r="B3351" s="10"/>
      <c r="C3351" s="7"/>
      <c r="D3351" s="7"/>
      <c r="E3351" s="7"/>
      <c r="F3351" s="7"/>
      <c r="G3351" s="7"/>
      <c r="H3351" s="7"/>
      <c r="I3351" s="9"/>
      <c r="J3351" s="9"/>
      <c r="K3351" s="7"/>
      <c r="L3351" s="7"/>
      <c r="M3351" s="7"/>
      <c r="N3351" s="7"/>
      <c r="O3351" s="7"/>
      <c r="P3351" s="7"/>
      <c r="Q3351" s="7"/>
      <c r="R3351" s="7"/>
      <c r="S3351" s="7"/>
    </row>
    <row r="3352" spans="1:19" x14ac:dyDescent="0.2">
      <c r="A3352" s="11"/>
      <c r="B3352" s="10"/>
      <c r="C3352" s="7"/>
      <c r="D3352" s="7"/>
      <c r="E3352" s="7"/>
      <c r="F3352" s="7"/>
      <c r="G3352" s="7"/>
      <c r="H3352" s="7"/>
      <c r="I3352" s="9"/>
      <c r="J3352" s="9"/>
      <c r="K3352" s="7"/>
      <c r="L3352" s="7"/>
      <c r="M3352" s="7"/>
      <c r="N3352" s="7"/>
      <c r="O3352" s="7"/>
      <c r="P3352" s="7"/>
      <c r="Q3352" s="7"/>
      <c r="R3352" s="7"/>
      <c r="S3352" s="7"/>
    </row>
    <row r="3353" spans="1:19" x14ac:dyDescent="0.2">
      <c r="A3353" s="11"/>
      <c r="B3353" s="10"/>
      <c r="C3353" s="7"/>
      <c r="D3353" s="7"/>
      <c r="E3353" s="7"/>
      <c r="F3353" s="7"/>
      <c r="G3353" s="7"/>
      <c r="H3353" s="7"/>
      <c r="I3353" s="9"/>
      <c r="J3353" s="9"/>
      <c r="K3353" s="7"/>
      <c r="L3353" s="7"/>
      <c r="M3353" s="7"/>
      <c r="N3353" s="7"/>
      <c r="O3353" s="7"/>
      <c r="P3353" s="7"/>
      <c r="Q3353" s="7"/>
      <c r="R3353" s="7"/>
      <c r="S3353" s="7"/>
    </row>
    <row r="3354" spans="1:19" x14ac:dyDescent="0.2">
      <c r="A3354" s="11"/>
      <c r="B3354" s="10"/>
      <c r="C3354" s="7"/>
      <c r="D3354" s="7"/>
      <c r="E3354" s="7"/>
      <c r="F3354" s="7"/>
      <c r="G3354" s="7"/>
      <c r="H3354" s="7"/>
      <c r="I3354" s="9"/>
      <c r="J3354" s="9"/>
      <c r="K3354" s="7"/>
      <c r="L3354" s="7"/>
      <c r="M3354" s="7"/>
      <c r="N3354" s="7"/>
      <c r="O3354" s="7"/>
      <c r="P3354" s="7"/>
      <c r="Q3354" s="7"/>
      <c r="R3354" s="7"/>
      <c r="S3354" s="7"/>
    </row>
    <row r="3355" spans="1:19" x14ac:dyDescent="0.2">
      <c r="A3355" s="11"/>
      <c r="B3355" s="10"/>
      <c r="C3355" s="7"/>
      <c r="D3355" s="7"/>
      <c r="E3355" s="7"/>
      <c r="F3355" s="7"/>
      <c r="G3355" s="7"/>
      <c r="H3355" s="7"/>
      <c r="I3355" s="9"/>
      <c r="J3355" s="9"/>
      <c r="K3355" s="7"/>
      <c r="L3355" s="7"/>
      <c r="M3355" s="7"/>
      <c r="N3355" s="7"/>
      <c r="O3355" s="7"/>
      <c r="P3355" s="7"/>
      <c r="Q3355" s="7"/>
      <c r="R3355" s="7"/>
      <c r="S3355" s="7"/>
    </row>
    <row r="3356" spans="1:19" x14ac:dyDescent="0.2">
      <c r="A3356" s="11"/>
      <c r="B3356" s="10"/>
      <c r="C3356" s="7"/>
      <c r="D3356" s="7"/>
      <c r="E3356" s="7"/>
      <c r="F3356" s="7"/>
      <c r="G3356" s="7"/>
      <c r="H3356" s="7"/>
      <c r="I3356" s="9"/>
      <c r="J3356" s="9"/>
      <c r="K3356" s="7"/>
      <c r="L3356" s="7"/>
      <c r="M3356" s="7"/>
      <c r="N3356" s="7"/>
      <c r="O3356" s="7"/>
      <c r="P3356" s="7"/>
      <c r="Q3356" s="7"/>
      <c r="R3356" s="7"/>
      <c r="S3356" s="7"/>
    </row>
    <row r="3357" spans="1:19" x14ac:dyDescent="0.2">
      <c r="A3357" s="11"/>
      <c r="B3357" s="10"/>
      <c r="C3357" s="7"/>
      <c r="D3357" s="7"/>
      <c r="E3357" s="7"/>
      <c r="F3357" s="7"/>
      <c r="G3357" s="7"/>
      <c r="H3357" s="7"/>
      <c r="I3357" s="9"/>
      <c r="J3357" s="9"/>
      <c r="K3357" s="7"/>
      <c r="L3357" s="7"/>
      <c r="M3357" s="7"/>
      <c r="N3357" s="7"/>
      <c r="O3357" s="7"/>
      <c r="P3357" s="7"/>
      <c r="Q3357" s="7"/>
      <c r="R3357" s="7"/>
      <c r="S3357" s="7"/>
    </row>
    <row r="3358" spans="1:19" x14ac:dyDescent="0.2">
      <c r="A3358" s="11"/>
      <c r="B3358" s="10"/>
      <c r="C3358" s="7"/>
      <c r="D3358" s="7"/>
      <c r="E3358" s="7"/>
      <c r="F3358" s="7"/>
      <c r="G3358" s="7"/>
      <c r="H3358" s="7"/>
      <c r="I3358" s="9"/>
      <c r="J3358" s="9"/>
      <c r="K3358" s="7"/>
      <c r="L3358" s="7"/>
      <c r="M3358" s="7"/>
      <c r="N3358" s="7"/>
      <c r="O3358" s="7"/>
      <c r="P3358" s="7"/>
      <c r="Q3358" s="7"/>
      <c r="R3358" s="7"/>
      <c r="S3358" s="7"/>
    </row>
    <row r="3359" spans="1:19" x14ac:dyDescent="0.2">
      <c r="A3359" s="11"/>
      <c r="B3359" s="10"/>
      <c r="C3359" s="7"/>
      <c r="D3359" s="7"/>
      <c r="E3359" s="7"/>
      <c r="F3359" s="7"/>
      <c r="G3359" s="7"/>
      <c r="H3359" s="7"/>
      <c r="I3359" s="9"/>
      <c r="J3359" s="9"/>
      <c r="K3359" s="7"/>
      <c r="L3359" s="7"/>
      <c r="M3359" s="7"/>
      <c r="N3359" s="7"/>
      <c r="O3359" s="7"/>
      <c r="P3359" s="7"/>
      <c r="Q3359" s="7"/>
      <c r="R3359" s="7"/>
      <c r="S3359" s="7"/>
    </row>
    <row r="3360" spans="1:19" x14ac:dyDescent="0.2">
      <c r="A3360" s="11"/>
      <c r="B3360" s="10"/>
      <c r="C3360" s="7"/>
      <c r="D3360" s="7"/>
      <c r="E3360" s="7"/>
      <c r="F3360" s="7"/>
      <c r="G3360" s="7"/>
      <c r="H3360" s="7"/>
      <c r="I3360" s="9"/>
      <c r="J3360" s="9"/>
      <c r="K3360" s="7"/>
      <c r="L3360" s="7"/>
      <c r="M3360" s="7"/>
      <c r="N3360" s="7"/>
      <c r="O3360" s="7"/>
      <c r="P3360" s="7"/>
      <c r="Q3360" s="7"/>
      <c r="R3360" s="7"/>
      <c r="S3360" s="7"/>
    </row>
    <row r="3361" spans="1:19" x14ac:dyDescent="0.2">
      <c r="A3361" s="11"/>
      <c r="B3361" s="10"/>
      <c r="C3361" s="7"/>
      <c r="D3361" s="7"/>
      <c r="E3361" s="7"/>
      <c r="F3361" s="7"/>
      <c r="G3361" s="7"/>
      <c r="H3361" s="7"/>
      <c r="I3361" s="9"/>
      <c r="J3361" s="9"/>
      <c r="K3361" s="7"/>
      <c r="L3361" s="7"/>
      <c r="M3361" s="7"/>
      <c r="N3361" s="7"/>
      <c r="O3361" s="7"/>
      <c r="P3361" s="7"/>
      <c r="Q3361" s="7"/>
      <c r="R3361" s="7"/>
      <c r="S3361" s="7"/>
    </row>
    <row r="3362" spans="1:19" x14ac:dyDescent="0.2">
      <c r="A3362" s="11"/>
      <c r="B3362" s="10"/>
      <c r="C3362" s="7"/>
      <c r="D3362" s="7"/>
      <c r="E3362" s="7"/>
      <c r="F3362" s="7"/>
      <c r="G3362" s="7"/>
      <c r="H3362" s="7"/>
      <c r="I3362" s="9"/>
      <c r="J3362" s="9"/>
      <c r="K3362" s="7"/>
      <c r="L3362" s="7"/>
      <c r="M3362" s="7"/>
      <c r="N3362" s="7"/>
      <c r="O3362" s="7"/>
      <c r="P3362" s="7"/>
      <c r="Q3362" s="7"/>
      <c r="R3362" s="7"/>
      <c r="S3362" s="7"/>
    </row>
    <row r="3363" spans="1:19" x14ac:dyDescent="0.2">
      <c r="A3363" s="11"/>
      <c r="B3363" s="10"/>
      <c r="C3363" s="7"/>
      <c r="D3363" s="7"/>
      <c r="E3363" s="7"/>
      <c r="F3363" s="7"/>
      <c r="G3363" s="7"/>
      <c r="H3363" s="7"/>
      <c r="I3363" s="9"/>
      <c r="J3363" s="9"/>
      <c r="K3363" s="7"/>
      <c r="L3363" s="7"/>
      <c r="M3363" s="7"/>
      <c r="N3363" s="7"/>
      <c r="O3363" s="7"/>
      <c r="P3363" s="7"/>
      <c r="Q3363" s="7"/>
      <c r="R3363" s="7"/>
      <c r="S3363" s="7"/>
    </row>
    <row r="3364" spans="1:19" x14ac:dyDescent="0.2">
      <c r="A3364" s="11"/>
      <c r="B3364" s="10"/>
      <c r="C3364" s="7"/>
      <c r="D3364" s="7"/>
      <c r="E3364" s="7"/>
      <c r="F3364" s="7"/>
      <c r="G3364" s="7"/>
      <c r="H3364" s="7"/>
      <c r="I3364" s="9"/>
      <c r="J3364" s="9"/>
      <c r="K3364" s="7"/>
      <c r="L3364" s="7"/>
      <c r="M3364" s="7"/>
      <c r="N3364" s="7"/>
      <c r="O3364" s="7"/>
      <c r="P3364" s="7"/>
      <c r="Q3364" s="7"/>
      <c r="R3364" s="7"/>
      <c r="S3364" s="7"/>
    </row>
    <row r="3365" spans="1:19" x14ac:dyDescent="0.2">
      <c r="A3365" s="11"/>
      <c r="B3365" s="10"/>
      <c r="C3365" s="7"/>
      <c r="D3365" s="7"/>
      <c r="E3365" s="7"/>
      <c r="F3365" s="7"/>
      <c r="G3365" s="7"/>
      <c r="H3365" s="7"/>
      <c r="I3365" s="9"/>
      <c r="J3365" s="9"/>
      <c r="K3365" s="7"/>
      <c r="L3365" s="7"/>
      <c r="M3365" s="7"/>
      <c r="N3365" s="7"/>
      <c r="O3365" s="7"/>
      <c r="P3365" s="7"/>
      <c r="Q3365" s="7"/>
      <c r="R3365" s="7"/>
      <c r="S3365" s="7"/>
    </row>
    <row r="3366" spans="1:19" x14ac:dyDescent="0.2">
      <c r="A3366" s="11"/>
      <c r="B3366" s="10"/>
      <c r="C3366" s="7"/>
      <c r="D3366" s="7"/>
      <c r="E3366" s="7"/>
      <c r="F3366" s="7"/>
      <c r="G3366" s="7"/>
      <c r="H3366" s="7"/>
      <c r="I3366" s="9"/>
      <c r="J3366" s="9"/>
      <c r="K3366" s="7"/>
      <c r="L3366" s="7"/>
      <c r="M3366" s="7"/>
      <c r="N3366" s="7"/>
      <c r="O3366" s="7"/>
      <c r="P3366" s="7"/>
      <c r="Q3366" s="7"/>
      <c r="R3366" s="7"/>
      <c r="S3366" s="7"/>
    </row>
    <row r="3367" spans="1:19" x14ac:dyDescent="0.2">
      <c r="A3367" s="11"/>
      <c r="B3367" s="10"/>
      <c r="C3367" s="7"/>
      <c r="D3367" s="7"/>
      <c r="E3367" s="7"/>
      <c r="F3367" s="7"/>
      <c r="G3367" s="7"/>
      <c r="H3367" s="7"/>
      <c r="I3367" s="9"/>
      <c r="J3367" s="9"/>
      <c r="K3367" s="7"/>
      <c r="L3367" s="7"/>
      <c r="M3367" s="7"/>
      <c r="N3367" s="7"/>
      <c r="O3367" s="7"/>
      <c r="P3367" s="7"/>
      <c r="Q3367" s="7"/>
      <c r="R3367" s="7"/>
      <c r="S3367" s="7"/>
    </row>
    <row r="3368" spans="1:19" x14ac:dyDescent="0.2">
      <c r="A3368" s="11"/>
      <c r="B3368" s="10"/>
      <c r="C3368" s="7"/>
      <c r="D3368" s="7"/>
      <c r="E3368" s="7"/>
      <c r="F3368" s="7"/>
      <c r="G3368" s="7"/>
      <c r="H3368" s="7"/>
      <c r="I3368" s="9"/>
      <c r="J3368" s="9"/>
      <c r="K3368" s="7"/>
      <c r="L3368" s="7"/>
      <c r="M3368" s="7"/>
      <c r="N3368" s="7"/>
      <c r="O3368" s="7"/>
      <c r="P3368" s="7"/>
      <c r="Q3368" s="7"/>
      <c r="R3368" s="7"/>
      <c r="S3368" s="7"/>
    </row>
    <row r="3369" spans="1:19" x14ac:dyDescent="0.2">
      <c r="A3369" s="11"/>
      <c r="B3369" s="10"/>
      <c r="C3369" s="7"/>
      <c r="D3369" s="7"/>
      <c r="E3369" s="7"/>
      <c r="F3369" s="7"/>
      <c r="G3369" s="7"/>
      <c r="H3369" s="7"/>
      <c r="I3369" s="9"/>
      <c r="J3369" s="9"/>
      <c r="K3369" s="7"/>
      <c r="L3369" s="7"/>
      <c r="M3369" s="7"/>
      <c r="N3369" s="7"/>
      <c r="O3369" s="7"/>
      <c r="P3369" s="7"/>
      <c r="Q3369" s="7"/>
      <c r="R3369" s="7"/>
      <c r="S3369" s="7"/>
    </row>
    <row r="3370" spans="1:19" x14ac:dyDescent="0.2">
      <c r="A3370" s="11"/>
      <c r="B3370" s="10"/>
      <c r="C3370" s="7"/>
      <c r="D3370" s="7"/>
      <c r="E3370" s="7"/>
      <c r="F3370" s="7"/>
      <c r="G3370" s="7"/>
      <c r="H3370" s="7"/>
      <c r="I3370" s="9"/>
      <c r="J3370" s="9"/>
      <c r="K3370" s="7"/>
      <c r="L3370" s="7"/>
      <c r="M3370" s="7"/>
      <c r="N3370" s="7"/>
      <c r="O3370" s="7"/>
      <c r="P3370" s="7"/>
      <c r="Q3370" s="7"/>
      <c r="R3370" s="7"/>
      <c r="S3370" s="7"/>
    </row>
    <row r="3371" spans="1:19" x14ac:dyDescent="0.2">
      <c r="A3371" s="11"/>
      <c r="B3371" s="10"/>
      <c r="C3371" s="7"/>
      <c r="D3371" s="7"/>
      <c r="E3371" s="7"/>
      <c r="F3371" s="7"/>
      <c r="G3371" s="7"/>
      <c r="H3371" s="7"/>
      <c r="I3371" s="9"/>
      <c r="J3371" s="9"/>
      <c r="K3371" s="7"/>
      <c r="L3371" s="7"/>
      <c r="M3371" s="7"/>
      <c r="N3371" s="7"/>
      <c r="O3371" s="7"/>
      <c r="P3371" s="7"/>
      <c r="Q3371" s="7"/>
      <c r="R3371" s="7"/>
      <c r="S3371" s="7"/>
    </row>
    <row r="3372" spans="1:19" x14ac:dyDescent="0.2">
      <c r="A3372" s="11"/>
      <c r="B3372" s="10"/>
      <c r="C3372" s="7"/>
      <c r="D3372" s="7"/>
      <c r="E3372" s="7"/>
      <c r="F3372" s="7"/>
      <c r="G3372" s="7"/>
      <c r="H3372" s="7"/>
      <c r="I3372" s="9"/>
      <c r="J3372" s="9"/>
      <c r="K3372" s="7"/>
      <c r="L3372" s="7"/>
      <c r="M3372" s="7"/>
      <c r="N3372" s="7"/>
      <c r="O3372" s="7"/>
      <c r="P3372" s="7"/>
      <c r="Q3372" s="7"/>
      <c r="R3372" s="7"/>
      <c r="S3372" s="7"/>
    </row>
    <row r="3373" spans="1:19" x14ac:dyDescent="0.2">
      <c r="A3373" s="11"/>
      <c r="B3373" s="10"/>
      <c r="C3373" s="7"/>
      <c r="D3373" s="7"/>
      <c r="E3373" s="7"/>
      <c r="F3373" s="7"/>
      <c r="G3373" s="7"/>
      <c r="H3373" s="7"/>
      <c r="I3373" s="9"/>
      <c r="J3373" s="9"/>
      <c r="K3373" s="7"/>
      <c r="L3373" s="7"/>
      <c r="M3373" s="7"/>
      <c r="N3373" s="7"/>
      <c r="O3373" s="7"/>
      <c r="P3373" s="7"/>
      <c r="Q3373" s="7"/>
      <c r="R3373" s="7"/>
      <c r="S3373" s="7"/>
    </row>
    <row r="3374" spans="1:19" x14ac:dyDescent="0.2">
      <c r="A3374" s="11"/>
      <c r="B3374" s="10"/>
      <c r="C3374" s="7"/>
      <c r="D3374" s="7"/>
      <c r="E3374" s="7"/>
      <c r="F3374" s="7"/>
      <c r="G3374" s="7"/>
      <c r="H3374" s="7"/>
      <c r="I3374" s="9"/>
      <c r="J3374" s="9"/>
      <c r="K3374" s="7"/>
      <c r="L3374" s="7"/>
      <c r="M3374" s="7"/>
      <c r="N3374" s="7"/>
      <c r="O3374" s="7"/>
      <c r="P3374" s="7"/>
      <c r="Q3374" s="7"/>
      <c r="R3374" s="7"/>
      <c r="S3374" s="7"/>
    </row>
    <row r="3375" spans="1:19" x14ac:dyDescent="0.2">
      <c r="A3375" s="11"/>
      <c r="B3375" s="10"/>
      <c r="C3375" s="7"/>
      <c r="D3375" s="7"/>
      <c r="E3375" s="7"/>
      <c r="F3375" s="7"/>
      <c r="G3375" s="7"/>
      <c r="H3375" s="7"/>
      <c r="I3375" s="9"/>
      <c r="J3375" s="9"/>
      <c r="K3375" s="7"/>
      <c r="L3375" s="7"/>
      <c r="M3375" s="7"/>
      <c r="N3375" s="7"/>
      <c r="O3375" s="7"/>
      <c r="P3375" s="7"/>
      <c r="Q3375" s="7"/>
      <c r="R3375" s="7"/>
      <c r="S3375" s="7"/>
    </row>
    <row r="3376" spans="1:19" x14ac:dyDescent="0.2">
      <c r="A3376" s="11"/>
      <c r="B3376" s="10"/>
      <c r="C3376" s="7"/>
      <c r="D3376" s="7"/>
      <c r="E3376" s="7"/>
      <c r="F3376" s="7"/>
      <c r="G3376" s="7"/>
      <c r="H3376" s="7"/>
      <c r="I3376" s="9"/>
      <c r="J3376" s="9"/>
      <c r="K3376" s="7"/>
      <c r="L3376" s="7"/>
      <c r="M3376" s="7"/>
      <c r="N3376" s="7"/>
      <c r="O3376" s="7"/>
      <c r="P3376" s="7"/>
      <c r="Q3376" s="7"/>
      <c r="R3376" s="7"/>
      <c r="S3376" s="7"/>
    </row>
    <row r="3377" spans="1:19" x14ac:dyDescent="0.2">
      <c r="A3377" s="11"/>
      <c r="B3377" s="10"/>
      <c r="C3377" s="7"/>
      <c r="D3377" s="7"/>
      <c r="E3377" s="7"/>
      <c r="F3377" s="7"/>
      <c r="G3377" s="7"/>
      <c r="H3377" s="7"/>
      <c r="I3377" s="9"/>
      <c r="J3377" s="9"/>
      <c r="K3377" s="7"/>
      <c r="L3377" s="7"/>
      <c r="M3377" s="7"/>
      <c r="N3377" s="7"/>
      <c r="O3377" s="7"/>
      <c r="P3377" s="7"/>
      <c r="Q3377" s="7"/>
      <c r="R3377" s="7"/>
      <c r="S3377" s="7"/>
    </row>
    <row r="3378" spans="1:19" x14ac:dyDescent="0.2">
      <c r="A3378" s="11"/>
      <c r="B3378" s="10"/>
      <c r="C3378" s="7"/>
      <c r="D3378" s="7"/>
      <c r="E3378" s="7"/>
      <c r="F3378" s="7"/>
      <c r="G3378" s="7"/>
      <c r="H3378" s="7"/>
      <c r="I3378" s="9"/>
      <c r="J3378" s="9"/>
      <c r="K3378" s="7"/>
      <c r="L3378" s="7"/>
      <c r="M3378" s="7"/>
      <c r="N3378" s="7"/>
      <c r="O3378" s="7"/>
      <c r="P3378" s="7"/>
      <c r="Q3378" s="7"/>
      <c r="R3378" s="7"/>
      <c r="S3378" s="7"/>
    </row>
    <row r="3379" spans="1:19" x14ac:dyDescent="0.2">
      <c r="A3379" s="11"/>
      <c r="B3379" s="10"/>
      <c r="C3379" s="7"/>
      <c r="D3379" s="7"/>
      <c r="E3379" s="7"/>
      <c r="F3379" s="7"/>
      <c r="G3379" s="7"/>
      <c r="H3379" s="7"/>
      <c r="I3379" s="9"/>
      <c r="J3379" s="9"/>
      <c r="K3379" s="7"/>
      <c r="L3379" s="7"/>
      <c r="M3379" s="7"/>
      <c r="N3379" s="7"/>
      <c r="O3379" s="7"/>
      <c r="P3379" s="7"/>
      <c r="Q3379" s="7"/>
      <c r="R3379" s="7"/>
      <c r="S3379" s="7"/>
    </row>
    <row r="3380" spans="1:19" x14ac:dyDescent="0.2">
      <c r="A3380" s="11"/>
      <c r="B3380" s="10"/>
      <c r="C3380" s="7"/>
      <c r="D3380" s="7"/>
      <c r="E3380" s="7"/>
      <c r="F3380" s="7"/>
      <c r="G3380" s="7"/>
      <c r="H3380" s="7"/>
      <c r="I3380" s="9"/>
      <c r="J3380" s="9"/>
      <c r="K3380" s="7"/>
      <c r="L3380" s="7"/>
      <c r="M3380" s="7"/>
      <c r="N3380" s="7"/>
      <c r="O3380" s="7"/>
      <c r="P3380" s="7"/>
      <c r="Q3380" s="7"/>
      <c r="R3380" s="7"/>
      <c r="S3380" s="7"/>
    </row>
    <row r="3381" spans="1:19" x14ac:dyDescent="0.2">
      <c r="A3381" s="11"/>
      <c r="B3381" s="10"/>
      <c r="C3381" s="7"/>
      <c r="D3381" s="7"/>
      <c r="E3381" s="7"/>
      <c r="F3381" s="7"/>
      <c r="G3381" s="7"/>
      <c r="H3381" s="7"/>
      <c r="I3381" s="9"/>
      <c r="J3381" s="9"/>
      <c r="K3381" s="7"/>
      <c r="L3381" s="7"/>
      <c r="M3381" s="7"/>
      <c r="N3381" s="7"/>
      <c r="O3381" s="7"/>
      <c r="P3381" s="7"/>
      <c r="Q3381" s="7"/>
      <c r="R3381" s="7"/>
      <c r="S3381" s="7"/>
    </row>
    <row r="3382" spans="1:19" x14ac:dyDescent="0.2">
      <c r="A3382" s="11"/>
      <c r="B3382" s="10"/>
      <c r="C3382" s="7"/>
      <c r="D3382" s="7"/>
      <c r="E3382" s="7"/>
      <c r="F3382" s="7"/>
      <c r="G3382" s="7"/>
      <c r="H3382" s="7"/>
      <c r="I3382" s="9"/>
      <c r="J3382" s="9"/>
      <c r="K3382" s="7"/>
      <c r="L3382" s="7"/>
      <c r="M3382" s="7"/>
      <c r="N3382" s="7"/>
      <c r="O3382" s="7"/>
      <c r="P3382" s="7"/>
      <c r="Q3382" s="7"/>
      <c r="R3382" s="7"/>
      <c r="S3382" s="7"/>
    </row>
    <row r="3383" spans="1:19" x14ac:dyDescent="0.2">
      <c r="A3383" s="11"/>
      <c r="B3383" s="10"/>
      <c r="C3383" s="7"/>
      <c r="D3383" s="7"/>
      <c r="E3383" s="7"/>
      <c r="F3383" s="7"/>
      <c r="G3383" s="7"/>
      <c r="H3383" s="7"/>
      <c r="I3383" s="9"/>
      <c r="J3383" s="9"/>
      <c r="K3383" s="7"/>
      <c r="L3383" s="7"/>
      <c r="M3383" s="7"/>
      <c r="N3383" s="7"/>
      <c r="O3383" s="7"/>
      <c r="P3383" s="7"/>
      <c r="Q3383" s="7"/>
      <c r="R3383" s="7"/>
      <c r="S3383" s="7"/>
    </row>
    <row r="3384" spans="1:19" x14ac:dyDescent="0.2">
      <c r="A3384" s="11"/>
      <c r="B3384" s="10"/>
      <c r="C3384" s="7"/>
      <c r="D3384" s="7"/>
      <c r="E3384" s="7"/>
      <c r="F3384" s="7"/>
      <c r="G3384" s="7"/>
      <c r="H3384" s="7"/>
      <c r="I3384" s="9"/>
      <c r="J3384" s="9"/>
      <c r="K3384" s="7"/>
      <c r="L3384" s="7"/>
      <c r="M3384" s="7"/>
      <c r="N3384" s="7"/>
      <c r="O3384" s="7"/>
      <c r="P3384" s="7"/>
      <c r="Q3384" s="7"/>
      <c r="R3384" s="7"/>
      <c r="S3384" s="7"/>
    </row>
    <row r="3385" spans="1:19" x14ac:dyDescent="0.2">
      <c r="A3385" s="11"/>
      <c r="B3385" s="10"/>
      <c r="C3385" s="7"/>
      <c r="D3385" s="7"/>
      <c r="E3385" s="7"/>
      <c r="F3385" s="7"/>
      <c r="G3385" s="7"/>
      <c r="H3385" s="7"/>
      <c r="I3385" s="9"/>
      <c r="J3385" s="9"/>
      <c r="K3385" s="7"/>
      <c r="L3385" s="7"/>
      <c r="M3385" s="7"/>
      <c r="N3385" s="7"/>
      <c r="O3385" s="7"/>
      <c r="P3385" s="7"/>
      <c r="Q3385" s="7"/>
      <c r="R3385" s="7"/>
      <c r="S3385" s="7"/>
    </row>
    <row r="3386" spans="1:19" x14ac:dyDescent="0.2">
      <c r="A3386" s="11"/>
      <c r="B3386" s="10"/>
      <c r="C3386" s="7"/>
      <c r="D3386" s="7"/>
      <c r="E3386" s="7"/>
      <c r="F3386" s="7"/>
      <c r="G3386" s="7"/>
      <c r="H3386" s="7"/>
      <c r="I3386" s="9"/>
      <c r="J3386" s="9"/>
      <c r="K3386" s="7"/>
      <c r="L3386" s="7"/>
      <c r="M3386" s="7"/>
      <c r="N3386" s="7"/>
      <c r="O3386" s="7"/>
      <c r="P3386" s="7"/>
      <c r="Q3386" s="7"/>
      <c r="R3386" s="7"/>
      <c r="S3386" s="7"/>
    </row>
    <row r="3387" spans="1:19" x14ac:dyDescent="0.2">
      <c r="A3387" s="11"/>
      <c r="B3387" s="10"/>
      <c r="C3387" s="7"/>
      <c r="D3387" s="7"/>
      <c r="E3387" s="7"/>
      <c r="F3387" s="7"/>
      <c r="G3387" s="7"/>
      <c r="H3387" s="7"/>
      <c r="I3387" s="9"/>
      <c r="J3387" s="9"/>
      <c r="K3387" s="7"/>
      <c r="L3387" s="7"/>
      <c r="M3387" s="7"/>
      <c r="N3387" s="7"/>
      <c r="O3387" s="7"/>
      <c r="P3387" s="7"/>
      <c r="Q3387" s="7"/>
      <c r="R3387" s="7"/>
      <c r="S3387" s="7"/>
    </row>
    <row r="3388" spans="1:19" x14ac:dyDescent="0.2">
      <c r="A3388" s="11"/>
      <c r="B3388" s="10"/>
      <c r="C3388" s="7"/>
      <c r="D3388" s="7"/>
      <c r="E3388" s="7"/>
      <c r="F3388" s="7"/>
      <c r="G3388" s="7"/>
      <c r="H3388" s="7"/>
      <c r="I3388" s="9"/>
      <c r="J3388" s="9"/>
      <c r="K3388" s="7"/>
      <c r="L3388" s="7"/>
      <c r="M3388" s="7"/>
      <c r="N3388" s="7"/>
      <c r="O3388" s="7"/>
      <c r="P3388" s="7"/>
      <c r="Q3388" s="7"/>
      <c r="R3388" s="7"/>
      <c r="S3388" s="7"/>
    </row>
    <row r="3389" spans="1:19" x14ac:dyDescent="0.2">
      <c r="A3389" s="11"/>
      <c r="B3389" s="10"/>
      <c r="C3389" s="7"/>
      <c r="D3389" s="7"/>
      <c r="E3389" s="7"/>
      <c r="F3389" s="7"/>
      <c r="G3389" s="7"/>
      <c r="H3389" s="7"/>
      <c r="I3389" s="9"/>
      <c r="J3389" s="9"/>
      <c r="K3389" s="7"/>
      <c r="L3389" s="7"/>
      <c r="M3389" s="7"/>
      <c r="N3389" s="7"/>
      <c r="O3389" s="7"/>
      <c r="P3389" s="7"/>
      <c r="Q3389" s="7"/>
      <c r="R3389" s="7"/>
      <c r="S3389" s="7"/>
    </row>
    <row r="3390" spans="1:19" x14ac:dyDescent="0.2">
      <c r="A3390" s="11"/>
      <c r="B3390" s="10"/>
      <c r="C3390" s="7"/>
      <c r="D3390" s="7"/>
      <c r="E3390" s="7"/>
      <c r="F3390" s="7"/>
      <c r="G3390" s="7"/>
      <c r="H3390" s="7"/>
      <c r="I3390" s="9"/>
      <c r="J3390" s="9"/>
      <c r="K3390" s="7"/>
      <c r="L3390" s="7"/>
      <c r="M3390" s="7"/>
      <c r="N3390" s="7"/>
      <c r="O3390" s="7"/>
      <c r="P3390" s="7"/>
      <c r="Q3390" s="7"/>
      <c r="R3390" s="7"/>
      <c r="S3390" s="7"/>
    </row>
    <row r="3391" spans="1:19" x14ac:dyDescent="0.2">
      <c r="A3391" s="11"/>
      <c r="B3391" s="10"/>
      <c r="C3391" s="7"/>
      <c r="D3391" s="7"/>
      <c r="E3391" s="7"/>
      <c r="F3391" s="7"/>
      <c r="G3391" s="7"/>
      <c r="H3391" s="7"/>
      <c r="I3391" s="9"/>
      <c r="J3391" s="9"/>
      <c r="K3391" s="7"/>
      <c r="L3391" s="7"/>
      <c r="M3391" s="7"/>
      <c r="N3391" s="7"/>
      <c r="O3391" s="7"/>
      <c r="P3391" s="7"/>
      <c r="Q3391" s="7"/>
      <c r="R3391" s="7"/>
      <c r="S3391" s="7"/>
    </row>
    <row r="3392" spans="1:19" x14ac:dyDescent="0.2">
      <c r="A3392" s="11"/>
      <c r="B3392" s="10"/>
      <c r="C3392" s="7"/>
      <c r="D3392" s="7"/>
      <c r="E3392" s="7"/>
      <c r="F3392" s="7"/>
      <c r="G3392" s="7"/>
      <c r="H3392" s="7"/>
      <c r="I3392" s="9"/>
      <c r="J3392" s="9"/>
      <c r="K3392" s="7"/>
      <c r="L3392" s="7"/>
      <c r="M3392" s="7"/>
      <c r="N3392" s="7"/>
      <c r="O3392" s="7"/>
      <c r="P3392" s="7"/>
      <c r="Q3392" s="7"/>
      <c r="R3392" s="7"/>
      <c r="S3392" s="7"/>
    </row>
    <row r="3393" spans="1:19" x14ac:dyDescent="0.2">
      <c r="A3393" s="11"/>
      <c r="B3393" s="10"/>
      <c r="C3393" s="7"/>
      <c r="D3393" s="7"/>
      <c r="E3393" s="7"/>
      <c r="F3393" s="7"/>
      <c r="G3393" s="7"/>
      <c r="H3393" s="7"/>
      <c r="I3393" s="9"/>
      <c r="J3393" s="9"/>
      <c r="K3393" s="7"/>
      <c r="L3393" s="7"/>
      <c r="M3393" s="7"/>
      <c r="N3393" s="7"/>
      <c r="O3393" s="7"/>
      <c r="P3393" s="7"/>
      <c r="Q3393" s="7"/>
      <c r="R3393" s="7"/>
      <c r="S3393" s="7"/>
    </row>
    <row r="3394" spans="1:19" x14ac:dyDescent="0.2">
      <c r="A3394" s="11"/>
      <c r="B3394" s="10"/>
      <c r="C3394" s="7"/>
      <c r="D3394" s="7"/>
      <c r="E3394" s="7"/>
      <c r="F3394" s="7"/>
      <c r="G3394" s="7"/>
      <c r="H3394" s="7"/>
      <c r="I3394" s="9"/>
      <c r="J3394" s="9"/>
      <c r="K3394" s="7"/>
      <c r="L3394" s="7"/>
      <c r="M3394" s="7"/>
      <c r="N3394" s="7"/>
      <c r="O3394" s="7"/>
      <c r="P3394" s="7"/>
      <c r="Q3394" s="7"/>
      <c r="R3394" s="7"/>
      <c r="S3394" s="7"/>
    </row>
    <row r="3395" spans="1:19" x14ac:dyDescent="0.2">
      <c r="A3395" s="11"/>
      <c r="B3395" s="10"/>
      <c r="C3395" s="7"/>
      <c r="D3395" s="7"/>
      <c r="E3395" s="7"/>
      <c r="F3395" s="7"/>
      <c r="G3395" s="7"/>
      <c r="H3395" s="7"/>
      <c r="I3395" s="9"/>
      <c r="J3395" s="9"/>
      <c r="K3395" s="7"/>
      <c r="L3395" s="7"/>
      <c r="M3395" s="7"/>
      <c r="N3395" s="7"/>
      <c r="O3395" s="7"/>
      <c r="P3395" s="7"/>
      <c r="Q3395" s="7"/>
      <c r="R3395" s="7"/>
      <c r="S3395" s="7"/>
    </row>
    <row r="3396" spans="1:19" x14ac:dyDescent="0.2">
      <c r="A3396" s="11"/>
      <c r="B3396" s="10"/>
      <c r="C3396" s="7"/>
      <c r="D3396" s="7"/>
      <c r="E3396" s="7"/>
      <c r="F3396" s="7"/>
      <c r="G3396" s="7"/>
      <c r="H3396" s="7"/>
      <c r="I3396" s="9"/>
      <c r="J3396" s="9"/>
      <c r="K3396" s="7"/>
      <c r="L3396" s="7"/>
      <c r="M3396" s="7"/>
      <c r="N3396" s="7"/>
      <c r="O3396" s="7"/>
      <c r="P3396" s="7"/>
      <c r="Q3396" s="7"/>
      <c r="R3396" s="7"/>
      <c r="S3396" s="7"/>
    </row>
    <row r="3397" spans="1:19" x14ac:dyDescent="0.2">
      <c r="A3397" s="11"/>
      <c r="B3397" s="10"/>
      <c r="C3397" s="7"/>
      <c r="D3397" s="7"/>
      <c r="E3397" s="7"/>
      <c r="F3397" s="7"/>
      <c r="G3397" s="7"/>
      <c r="H3397" s="7"/>
      <c r="I3397" s="9"/>
      <c r="J3397" s="9"/>
      <c r="K3397" s="7"/>
      <c r="L3397" s="7"/>
      <c r="M3397" s="7"/>
      <c r="N3397" s="7"/>
      <c r="O3397" s="7"/>
      <c r="P3397" s="7"/>
      <c r="Q3397" s="7"/>
      <c r="R3397" s="7"/>
      <c r="S3397" s="7"/>
    </row>
    <row r="3398" spans="1:19" x14ac:dyDescent="0.2">
      <c r="A3398" s="11"/>
      <c r="B3398" s="10"/>
      <c r="C3398" s="7"/>
      <c r="D3398" s="7"/>
      <c r="E3398" s="7"/>
      <c r="F3398" s="7"/>
      <c r="G3398" s="7"/>
      <c r="H3398" s="7"/>
      <c r="I3398" s="9"/>
      <c r="J3398" s="9"/>
      <c r="K3398" s="7"/>
      <c r="L3398" s="7"/>
      <c r="M3398" s="7"/>
      <c r="N3398" s="7"/>
      <c r="O3398" s="7"/>
      <c r="P3398" s="7"/>
      <c r="Q3398" s="7"/>
      <c r="R3398" s="7"/>
      <c r="S3398" s="7"/>
    </row>
    <row r="3399" spans="1:19" x14ac:dyDescent="0.2">
      <c r="A3399" s="11"/>
      <c r="B3399" s="10"/>
      <c r="C3399" s="7"/>
      <c r="D3399" s="7"/>
      <c r="E3399" s="7"/>
      <c r="F3399" s="7"/>
      <c r="G3399" s="7"/>
      <c r="H3399" s="7"/>
      <c r="I3399" s="9"/>
      <c r="J3399" s="9"/>
      <c r="K3399" s="7"/>
      <c r="L3399" s="7"/>
      <c r="M3399" s="7"/>
      <c r="N3399" s="7"/>
      <c r="O3399" s="7"/>
      <c r="P3399" s="7"/>
      <c r="Q3399" s="7"/>
      <c r="R3399" s="7"/>
      <c r="S3399" s="7"/>
    </row>
    <row r="3400" spans="1:19" x14ac:dyDescent="0.2">
      <c r="A3400" s="11"/>
      <c r="B3400" s="10"/>
      <c r="C3400" s="7"/>
      <c r="D3400" s="7"/>
      <c r="E3400" s="7"/>
      <c r="F3400" s="7"/>
      <c r="G3400" s="7"/>
      <c r="H3400" s="7"/>
      <c r="I3400" s="9"/>
      <c r="J3400" s="9"/>
      <c r="K3400" s="7"/>
      <c r="L3400" s="7"/>
      <c r="M3400" s="7"/>
      <c r="N3400" s="7"/>
      <c r="O3400" s="7"/>
      <c r="P3400" s="7"/>
      <c r="Q3400" s="7"/>
      <c r="R3400" s="7"/>
      <c r="S3400" s="7"/>
    </row>
    <row r="3401" spans="1:19" x14ac:dyDescent="0.2">
      <c r="A3401" s="11"/>
      <c r="B3401" s="10"/>
      <c r="C3401" s="7"/>
      <c r="D3401" s="7"/>
      <c r="E3401" s="7"/>
      <c r="F3401" s="7"/>
      <c r="G3401" s="7"/>
      <c r="H3401" s="7"/>
      <c r="I3401" s="9"/>
      <c r="J3401" s="9"/>
      <c r="K3401" s="7"/>
      <c r="L3401" s="7"/>
      <c r="M3401" s="7"/>
      <c r="N3401" s="7"/>
      <c r="O3401" s="7"/>
      <c r="P3401" s="7"/>
      <c r="Q3401" s="7"/>
      <c r="R3401" s="7"/>
      <c r="S3401" s="7"/>
    </row>
    <row r="3402" spans="1:19" x14ac:dyDescent="0.2">
      <c r="A3402" s="11"/>
      <c r="B3402" s="10"/>
      <c r="C3402" s="7"/>
      <c r="D3402" s="7"/>
      <c r="E3402" s="7"/>
      <c r="F3402" s="7"/>
      <c r="G3402" s="7"/>
      <c r="H3402" s="7"/>
      <c r="I3402" s="9"/>
      <c r="J3402" s="9"/>
      <c r="K3402" s="7"/>
      <c r="L3402" s="7"/>
      <c r="M3402" s="7"/>
      <c r="N3402" s="7"/>
      <c r="O3402" s="7"/>
      <c r="P3402" s="7"/>
      <c r="Q3402" s="7"/>
      <c r="R3402" s="7"/>
      <c r="S3402" s="7"/>
    </row>
    <row r="3403" spans="1:19" x14ac:dyDescent="0.2">
      <c r="A3403" s="11"/>
      <c r="B3403" s="10"/>
      <c r="C3403" s="7"/>
      <c r="D3403" s="7"/>
      <c r="E3403" s="7"/>
      <c r="F3403" s="7"/>
      <c r="G3403" s="7"/>
      <c r="H3403" s="7"/>
      <c r="I3403" s="9"/>
      <c r="J3403" s="9"/>
      <c r="K3403" s="7"/>
      <c r="L3403" s="7"/>
      <c r="M3403" s="7"/>
      <c r="N3403" s="7"/>
      <c r="O3403" s="7"/>
      <c r="P3403" s="7"/>
      <c r="Q3403" s="7"/>
      <c r="R3403" s="7"/>
      <c r="S3403" s="7"/>
    </row>
    <row r="3404" spans="1:19" x14ac:dyDescent="0.2">
      <c r="A3404" s="11"/>
      <c r="B3404" s="10"/>
      <c r="C3404" s="7"/>
      <c r="D3404" s="7"/>
      <c r="E3404" s="7"/>
      <c r="F3404" s="7"/>
      <c r="G3404" s="7"/>
      <c r="H3404" s="7"/>
      <c r="I3404" s="9"/>
      <c r="J3404" s="9"/>
      <c r="K3404" s="7"/>
      <c r="L3404" s="7"/>
      <c r="M3404" s="7"/>
      <c r="N3404" s="7"/>
      <c r="O3404" s="7"/>
      <c r="P3404" s="7"/>
      <c r="Q3404" s="7"/>
      <c r="R3404" s="7"/>
      <c r="S3404" s="7"/>
    </row>
    <row r="3405" spans="1:19" x14ac:dyDescent="0.2">
      <c r="A3405" s="11"/>
      <c r="B3405" s="10"/>
      <c r="C3405" s="7"/>
      <c r="D3405" s="7"/>
      <c r="E3405" s="7"/>
      <c r="F3405" s="7"/>
      <c r="G3405" s="7"/>
      <c r="H3405" s="7"/>
      <c r="I3405" s="9"/>
      <c r="J3405" s="9"/>
      <c r="K3405" s="7"/>
      <c r="L3405" s="7"/>
      <c r="M3405" s="7"/>
      <c r="N3405" s="7"/>
      <c r="O3405" s="7"/>
      <c r="P3405" s="7"/>
      <c r="Q3405" s="7"/>
      <c r="R3405" s="7"/>
      <c r="S3405" s="7"/>
    </row>
    <row r="3406" spans="1:19" x14ac:dyDescent="0.2">
      <c r="A3406" s="11"/>
      <c r="B3406" s="10"/>
      <c r="C3406" s="7"/>
      <c r="D3406" s="7"/>
      <c r="E3406" s="7"/>
      <c r="F3406" s="7"/>
      <c r="G3406" s="7"/>
      <c r="H3406" s="7"/>
      <c r="I3406" s="9"/>
      <c r="J3406" s="9"/>
      <c r="K3406" s="7"/>
      <c r="L3406" s="7"/>
      <c r="M3406" s="7"/>
      <c r="N3406" s="7"/>
      <c r="O3406" s="7"/>
      <c r="P3406" s="7"/>
      <c r="Q3406" s="7"/>
      <c r="R3406" s="7"/>
      <c r="S3406" s="7"/>
    </row>
    <row r="3407" spans="1:19" x14ac:dyDescent="0.2">
      <c r="A3407" s="11"/>
      <c r="B3407" s="10"/>
      <c r="C3407" s="7"/>
      <c r="D3407" s="7"/>
      <c r="E3407" s="7"/>
      <c r="F3407" s="7"/>
      <c r="G3407" s="7"/>
      <c r="H3407" s="7"/>
      <c r="I3407" s="9"/>
      <c r="J3407" s="9"/>
      <c r="K3407" s="7"/>
      <c r="L3407" s="7"/>
      <c r="M3407" s="7"/>
      <c r="N3407" s="7"/>
      <c r="O3407" s="7"/>
      <c r="P3407" s="7"/>
      <c r="Q3407" s="7"/>
      <c r="R3407" s="7"/>
      <c r="S3407" s="7"/>
    </row>
    <row r="3408" spans="1:19" x14ac:dyDescent="0.2">
      <c r="A3408" s="11"/>
      <c r="B3408" s="10"/>
      <c r="C3408" s="7"/>
      <c r="D3408" s="7"/>
      <c r="E3408" s="7"/>
      <c r="F3408" s="7"/>
      <c r="G3408" s="7"/>
      <c r="H3408" s="7"/>
      <c r="I3408" s="9"/>
      <c r="J3408" s="9"/>
      <c r="K3408" s="7"/>
      <c r="L3408" s="7"/>
      <c r="M3408" s="7"/>
      <c r="N3408" s="7"/>
      <c r="O3408" s="7"/>
      <c r="P3408" s="7"/>
      <c r="Q3408" s="7"/>
      <c r="R3408" s="7"/>
      <c r="S3408" s="7"/>
    </row>
    <row r="3409" spans="1:19" x14ac:dyDescent="0.2">
      <c r="A3409" s="11"/>
      <c r="B3409" s="10"/>
      <c r="C3409" s="7"/>
      <c r="D3409" s="7"/>
      <c r="E3409" s="7"/>
      <c r="F3409" s="7"/>
      <c r="G3409" s="7"/>
      <c r="H3409" s="7"/>
      <c r="I3409" s="9"/>
      <c r="J3409" s="9"/>
      <c r="K3409" s="7"/>
      <c r="L3409" s="7"/>
      <c r="M3409" s="7"/>
      <c r="N3409" s="7"/>
      <c r="O3409" s="7"/>
      <c r="P3409" s="7"/>
      <c r="Q3409" s="7"/>
      <c r="R3409" s="7"/>
      <c r="S3409" s="7"/>
    </row>
    <row r="3410" spans="1:19" x14ac:dyDescent="0.2">
      <c r="A3410" s="11"/>
      <c r="B3410" s="10"/>
      <c r="C3410" s="7"/>
      <c r="D3410" s="7"/>
      <c r="E3410" s="7"/>
      <c r="F3410" s="7"/>
      <c r="G3410" s="7"/>
      <c r="H3410" s="7"/>
      <c r="I3410" s="9"/>
      <c r="J3410" s="9"/>
      <c r="K3410" s="7"/>
      <c r="L3410" s="7"/>
      <c r="M3410" s="7"/>
      <c r="N3410" s="7"/>
      <c r="O3410" s="7"/>
      <c r="P3410" s="7"/>
      <c r="Q3410" s="7"/>
      <c r="R3410" s="7"/>
      <c r="S3410" s="7"/>
    </row>
    <row r="3411" spans="1:19" x14ac:dyDescent="0.2">
      <c r="A3411" s="11"/>
      <c r="B3411" s="10"/>
      <c r="C3411" s="7"/>
      <c r="D3411" s="7"/>
      <c r="E3411" s="7"/>
      <c r="F3411" s="7"/>
      <c r="G3411" s="7"/>
      <c r="H3411" s="7"/>
      <c r="I3411" s="9"/>
      <c r="J3411" s="9"/>
      <c r="K3411" s="7"/>
      <c r="L3411" s="7"/>
      <c r="M3411" s="7"/>
      <c r="N3411" s="7"/>
      <c r="O3411" s="7"/>
      <c r="P3411" s="7"/>
      <c r="Q3411" s="7"/>
      <c r="R3411" s="7"/>
      <c r="S3411" s="7"/>
    </row>
    <row r="3412" spans="1:19" x14ac:dyDescent="0.2">
      <c r="A3412" s="11"/>
      <c r="B3412" s="10"/>
      <c r="C3412" s="7"/>
      <c r="D3412" s="7"/>
      <c r="E3412" s="7"/>
      <c r="F3412" s="7"/>
      <c r="G3412" s="7"/>
      <c r="H3412" s="7"/>
      <c r="I3412" s="9"/>
      <c r="J3412" s="9"/>
      <c r="K3412" s="7"/>
      <c r="L3412" s="7"/>
      <c r="M3412" s="7"/>
      <c r="N3412" s="7"/>
      <c r="O3412" s="7"/>
      <c r="P3412" s="7"/>
      <c r="Q3412" s="7"/>
      <c r="R3412" s="7"/>
      <c r="S3412" s="7"/>
    </row>
    <row r="3413" spans="1:19" x14ac:dyDescent="0.2">
      <c r="A3413" s="11"/>
      <c r="B3413" s="10"/>
      <c r="C3413" s="7"/>
      <c r="D3413" s="7"/>
      <c r="E3413" s="7"/>
      <c r="F3413" s="7"/>
      <c r="G3413" s="7"/>
      <c r="H3413" s="7"/>
      <c r="I3413" s="9"/>
      <c r="J3413" s="9"/>
      <c r="K3413" s="7"/>
      <c r="L3413" s="7"/>
      <c r="M3413" s="7"/>
      <c r="N3413" s="7"/>
      <c r="O3413" s="7"/>
      <c r="P3413" s="7"/>
      <c r="Q3413" s="7"/>
      <c r="R3413" s="7"/>
      <c r="S3413" s="7"/>
    </row>
    <row r="3414" spans="1:19" x14ac:dyDescent="0.2">
      <c r="A3414" s="11"/>
      <c r="B3414" s="10"/>
      <c r="C3414" s="7"/>
      <c r="D3414" s="7"/>
      <c r="E3414" s="7"/>
      <c r="F3414" s="7"/>
      <c r="G3414" s="7"/>
      <c r="H3414" s="7"/>
      <c r="I3414" s="9"/>
      <c r="J3414" s="9"/>
      <c r="K3414" s="7"/>
      <c r="L3414" s="7"/>
      <c r="M3414" s="7"/>
      <c r="N3414" s="7"/>
      <c r="O3414" s="7"/>
      <c r="P3414" s="7"/>
      <c r="Q3414" s="7"/>
      <c r="R3414" s="7"/>
      <c r="S3414" s="7"/>
    </row>
    <row r="3415" spans="1:19" x14ac:dyDescent="0.2">
      <c r="A3415" s="11"/>
      <c r="B3415" s="10"/>
      <c r="C3415" s="7"/>
      <c r="D3415" s="7"/>
      <c r="E3415" s="7"/>
      <c r="F3415" s="7"/>
      <c r="G3415" s="7"/>
      <c r="H3415" s="7"/>
      <c r="I3415" s="9"/>
      <c r="J3415" s="9"/>
      <c r="K3415" s="7"/>
      <c r="L3415" s="7"/>
      <c r="M3415" s="7"/>
      <c r="N3415" s="7"/>
      <c r="O3415" s="7"/>
      <c r="P3415" s="7"/>
      <c r="Q3415" s="7"/>
      <c r="R3415" s="7"/>
      <c r="S3415" s="7"/>
    </row>
    <row r="3416" spans="1:19" x14ac:dyDescent="0.2">
      <c r="A3416" s="11"/>
      <c r="B3416" s="10"/>
      <c r="C3416" s="7"/>
      <c r="D3416" s="7"/>
      <c r="E3416" s="7"/>
      <c r="F3416" s="7"/>
      <c r="G3416" s="7"/>
      <c r="H3416" s="7"/>
      <c r="I3416" s="9"/>
      <c r="J3416" s="9"/>
      <c r="K3416" s="7"/>
      <c r="L3416" s="7"/>
      <c r="M3416" s="7"/>
      <c r="N3416" s="7"/>
      <c r="O3416" s="7"/>
      <c r="P3416" s="7"/>
      <c r="Q3416" s="7"/>
      <c r="R3416" s="7"/>
      <c r="S3416" s="7"/>
    </row>
    <row r="3417" spans="1:19" x14ac:dyDescent="0.2">
      <c r="A3417" s="11"/>
      <c r="B3417" s="10"/>
      <c r="C3417" s="7"/>
      <c r="D3417" s="7"/>
      <c r="E3417" s="7"/>
      <c r="F3417" s="7"/>
      <c r="G3417" s="7"/>
      <c r="H3417" s="7"/>
      <c r="I3417" s="9"/>
      <c r="J3417" s="9"/>
      <c r="K3417" s="7"/>
      <c r="L3417" s="7"/>
      <c r="M3417" s="7"/>
      <c r="N3417" s="7"/>
      <c r="O3417" s="7"/>
      <c r="P3417" s="7"/>
      <c r="Q3417" s="7"/>
      <c r="R3417" s="7"/>
      <c r="S3417" s="7"/>
    </row>
    <row r="3418" spans="1:19" x14ac:dyDescent="0.2">
      <c r="A3418" s="11"/>
      <c r="B3418" s="10"/>
      <c r="C3418" s="7"/>
      <c r="D3418" s="7"/>
      <c r="E3418" s="7"/>
      <c r="F3418" s="7"/>
      <c r="G3418" s="7"/>
      <c r="H3418" s="7"/>
      <c r="I3418" s="9"/>
      <c r="J3418" s="9"/>
      <c r="K3418" s="7"/>
      <c r="L3418" s="7"/>
      <c r="M3418" s="7"/>
      <c r="N3418" s="7"/>
      <c r="O3418" s="7"/>
      <c r="P3418" s="7"/>
      <c r="Q3418" s="7"/>
      <c r="R3418" s="7"/>
      <c r="S3418" s="7"/>
    </row>
    <row r="3419" spans="1:19" x14ac:dyDescent="0.2">
      <c r="A3419" s="11"/>
      <c r="B3419" s="10"/>
      <c r="C3419" s="7"/>
      <c r="D3419" s="7"/>
      <c r="E3419" s="7"/>
      <c r="F3419" s="7"/>
      <c r="G3419" s="7"/>
      <c r="H3419" s="7"/>
      <c r="I3419" s="9"/>
      <c r="J3419" s="9"/>
      <c r="K3419" s="7"/>
      <c r="L3419" s="7"/>
      <c r="M3419" s="7"/>
      <c r="N3419" s="7"/>
      <c r="O3419" s="7"/>
      <c r="P3419" s="7"/>
      <c r="Q3419" s="7"/>
      <c r="R3419" s="7"/>
      <c r="S3419" s="7"/>
    </row>
    <row r="3420" spans="1:19" x14ac:dyDescent="0.2">
      <c r="A3420" s="11"/>
      <c r="B3420" s="10"/>
      <c r="C3420" s="7"/>
      <c r="D3420" s="7"/>
      <c r="E3420" s="7"/>
      <c r="F3420" s="7"/>
      <c r="G3420" s="7"/>
      <c r="H3420" s="7"/>
      <c r="I3420" s="9"/>
      <c r="J3420" s="9"/>
      <c r="K3420" s="7"/>
      <c r="L3420" s="7"/>
      <c r="M3420" s="7"/>
      <c r="N3420" s="7"/>
      <c r="O3420" s="7"/>
      <c r="P3420" s="7"/>
      <c r="Q3420" s="7"/>
      <c r="R3420" s="7"/>
      <c r="S3420" s="7"/>
    </row>
    <row r="3421" spans="1:19" x14ac:dyDescent="0.2">
      <c r="A3421" s="11"/>
      <c r="B3421" s="10"/>
      <c r="C3421" s="7"/>
      <c r="D3421" s="7"/>
      <c r="E3421" s="7"/>
      <c r="F3421" s="7"/>
      <c r="G3421" s="7"/>
      <c r="H3421" s="7"/>
      <c r="I3421" s="9"/>
      <c r="J3421" s="9"/>
      <c r="K3421" s="7"/>
      <c r="L3421" s="7"/>
      <c r="M3421" s="7"/>
      <c r="N3421" s="7"/>
      <c r="O3421" s="7"/>
      <c r="P3421" s="7"/>
      <c r="Q3421" s="7"/>
      <c r="R3421" s="7"/>
      <c r="S3421" s="7"/>
    </row>
    <row r="3422" spans="1:19" x14ac:dyDescent="0.2">
      <c r="A3422" s="11"/>
      <c r="B3422" s="10"/>
      <c r="C3422" s="7"/>
      <c r="D3422" s="7"/>
      <c r="E3422" s="7"/>
      <c r="F3422" s="7"/>
      <c r="G3422" s="7"/>
      <c r="H3422" s="7"/>
      <c r="I3422" s="9"/>
      <c r="J3422" s="9"/>
      <c r="K3422" s="7"/>
      <c r="L3422" s="7"/>
      <c r="M3422" s="7"/>
      <c r="N3422" s="7"/>
      <c r="O3422" s="7"/>
      <c r="P3422" s="7"/>
      <c r="Q3422" s="7"/>
      <c r="R3422" s="7"/>
      <c r="S3422" s="7"/>
    </row>
    <row r="3423" spans="1:19" x14ac:dyDescent="0.2">
      <c r="A3423" s="11"/>
      <c r="B3423" s="10"/>
      <c r="C3423" s="7"/>
      <c r="D3423" s="7"/>
      <c r="E3423" s="7"/>
      <c r="F3423" s="7"/>
      <c r="G3423" s="7"/>
      <c r="H3423" s="7"/>
      <c r="I3423" s="9"/>
      <c r="J3423" s="9"/>
      <c r="K3423" s="7"/>
      <c r="L3423" s="7"/>
      <c r="M3423" s="7"/>
      <c r="N3423" s="7"/>
      <c r="O3423" s="7"/>
      <c r="P3423" s="7"/>
      <c r="Q3423" s="7"/>
      <c r="R3423" s="7"/>
      <c r="S3423" s="7"/>
    </row>
    <row r="3424" spans="1:19" x14ac:dyDescent="0.2">
      <c r="A3424" s="11"/>
      <c r="B3424" s="10"/>
      <c r="C3424" s="7"/>
      <c r="D3424" s="7"/>
      <c r="E3424" s="7"/>
      <c r="F3424" s="7"/>
      <c r="G3424" s="7"/>
      <c r="H3424" s="7"/>
      <c r="I3424" s="9"/>
      <c r="J3424" s="9"/>
      <c r="K3424" s="7"/>
      <c r="L3424" s="7"/>
      <c r="M3424" s="7"/>
      <c r="N3424" s="7"/>
      <c r="O3424" s="7"/>
      <c r="P3424" s="7"/>
      <c r="Q3424" s="7"/>
      <c r="R3424" s="7"/>
      <c r="S3424" s="7"/>
    </row>
    <row r="3425" spans="1:19" x14ac:dyDescent="0.2">
      <c r="A3425" s="11"/>
      <c r="B3425" s="10"/>
      <c r="C3425" s="7"/>
      <c r="D3425" s="7"/>
      <c r="E3425" s="7"/>
      <c r="F3425" s="7"/>
      <c r="G3425" s="7"/>
      <c r="H3425" s="7"/>
      <c r="I3425" s="9"/>
      <c r="J3425" s="9"/>
      <c r="K3425" s="7"/>
      <c r="L3425" s="7"/>
      <c r="M3425" s="7"/>
      <c r="N3425" s="7"/>
      <c r="O3425" s="7"/>
      <c r="P3425" s="7"/>
      <c r="Q3425" s="7"/>
      <c r="R3425" s="7"/>
      <c r="S3425" s="7"/>
    </row>
    <row r="3426" spans="1:19" x14ac:dyDescent="0.2">
      <c r="A3426" s="11"/>
      <c r="B3426" s="10"/>
      <c r="C3426" s="7"/>
      <c r="D3426" s="7"/>
      <c r="E3426" s="7"/>
      <c r="F3426" s="7"/>
      <c r="G3426" s="7"/>
      <c r="H3426" s="7"/>
      <c r="I3426" s="9"/>
      <c r="J3426" s="9"/>
      <c r="K3426" s="7"/>
      <c r="L3426" s="7"/>
      <c r="M3426" s="7"/>
      <c r="N3426" s="7"/>
      <c r="O3426" s="7"/>
      <c r="P3426" s="7"/>
      <c r="Q3426" s="7"/>
      <c r="R3426" s="7"/>
      <c r="S3426" s="7"/>
    </row>
    <row r="3427" spans="1:19" x14ac:dyDescent="0.2">
      <c r="A3427" s="11"/>
      <c r="B3427" s="10"/>
      <c r="C3427" s="7"/>
      <c r="D3427" s="7"/>
      <c r="E3427" s="7"/>
      <c r="F3427" s="7"/>
      <c r="G3427" s="7"/>
      <c r="H3427" s="7"/>
      <c r="I3427" s="9"/>
      <c r="J3427" s="9"/>
      <c r="K3427" s="7"/>
      <c r="L3427" s="7"/>
      <c r="M3427" s="7"/>
      <c r="N3427" s="7"/>
      <c r="O3427" s="7"/>
      <c r="P3427" s="7"/>
      <c r="Q3427" s="7"/>
      <c r="R3427" s="7"/>
      <c r="S3427" s="7"/>
    </row>
    <row r="3428" spans="1:19" x14ac:dyDescent="0.2">
      <c r="A3428" s="11"/>
      <c r="B3428" s="10"/>
      <c r="C3428" s="7"/>
      <c r="D3428" s="7"/>
      <c r="E3428" s="7"/>
      <c r="F3428" s="7"/>
      <c r="G3428" s="7"/>
      <c r="H3428" s="7"/>
      <c r="I3428" s="9"/>
      <c r="J3428" s="9"/>
      <c r="K3428" s="7"/>
      <c r="L3428" s="7"/>
      <c r="M3428" s="7"/>
      <c r="N3428" s="7"/>
      <c r="O3428" s="7"/>
      <c r="P3428" s="7"/>
      <c r="Q3428" s="7"/>
      <c r="R3428" s="7"/>
      <c r="S3428" s="7"/>
    </row>
    <row r="3429" spans="1:19" x14ac:dyDescent="0.2">
      <c r="A3429" s="11"/>
      <c r="B3429" s="10"/>
      <c r="C3429" s="7"/>
      <c r="D3429" s="7"/>
      <c r="E3429" s="7"/>
      <c r="F3429" s="7"/>
      <c r="G3429" s="7"/>
      <c r="H3429" s="7"/>
      <c r="I3429" s="9"/>
      <c r="J3429" s="9"/>
      <c r="K3429" s="7"/>
      <c r="L3429" s="7"/>
      <c r="M3429" s="7"/>
      <c r="N3429" s="7"/>
      <c r="O3429" s="7"/>
      <c r="P3429" s="7"/>
      <c r="Q3429" s="7"/>
      <c r="R3429" s="7"/>
      <c r="S3429" s="7"/>
    </row>
    <row r="3430" spans="1:19" x14ac:dyDescent="0.2">
      <c r="A3430" s="11"/>
      <c r="B3430" s="10"/>
      <c r="C3430" s="7"/>
      <c r="D3430" s="7"/>
      <c r="E3430" s="7"/>
      <c r="F3430" s="7"/>
      <c r="G3430" s="7"/>
      <c r="H3430" s="7"/>
      <c r="I3430" s="9"/>
      <c r="J3430" s="9"/>
      <c r="K3430" s="7"/>
      <c r="L3430" s="7"/>
      <c r="M3430" s="7"/>
      <c r="N3430" s="7"/>
      <c r="O3430" s="7"/>
      <c r="P3430" s="7"/>
      <c r="Q3430" s="7"/>
      <c r="R3430" s="7"/>
      <c r="S3430" s="7"/>
    </row>
    <row r="3431" spans="1:19" x14ac:dyDescent="0.2">
      <c r="A3431" s="11"/>
      <c r="B3431" s="10"/>
      <c r="C3431" s="7"/>
      <c r="D3431" s="7"/>
      <c r="E3431" s="7"/>
      <c r="F3431" s="7"/>
      <c r="G3431" s="7"/>
      <c r="H3431" s="7"/>
      <c r="I3431" s="9"/>
      <c r="J3431" s="9"/>
      <c r="K3431" s="7"/>
      <c r="L3431" s="7"/>
      <c r="M3431" s="7"/>
      <c r="N3431" s="7"/>
      <c r="O3431" s="7"/>
      <c r="P3431" s="7"/>
      <c r="Q3431" s="7"/>
      <c r="R3431" s="7"/>
      <c r="S3431" s="7"/>
    </row>
    <row r="3432" spans="1:19" x14ac:dyDescent="0.2">
      <c r="A3432" s="11"/>
      <c r="B3432" s="10"/>
      <c r="C3432" s="7"/>
      <c r="D3432" s="7"/>
      <c r="E3432" s="7"/>
      <c r="F3432" s="7"/>
      <c r="G3432" s="7"/>
      <c r="H3432" s="7"/>
      <c r="I3432" s="9"/>
      <c r="J3432" s="9"/>
      <c r="K3432" s="7"/>
      <c r="L3432" s="7"/>
      <c r="M3432" s="7"/>
      <c r="N3432" s="7"/>
      <c r="O3432" s="7"/>
      <c r="P3432" s="7"/>
      <c r="Q3432" s="7"/>
      <c r="R3432" s="7"/>
      <c r="S3432" s="7"/>
    </row>
    <row r="3433" spans="1:19" x14ac:dyDescent="0.2">
      <c r="A3433" s="11"/>
      <c r="B3433" s="10"/>
      <c r="C3433" s="7"/>
      <c r="D3433" s="7"/>
      <c r="E3433" s="7"/>
      <c r="F3433" s="7"/>
      <c r="G3433" s="7"/>
      <c r="H3433" s="7"/>
      <c r="I3433" s="9"/>
      <c r="J3433" s="9"/>
      <c r="K3433" s="7"/>
      <c r="L3433" s="7"/>
      <c r="M3433" s="7"/>
      <c r="N3433" s="7"/>
      <c r="O3433" s="7"/>
      <c r="P3433" s="7"/>
      <c r="Q3433" s="7"/>
      <c r="R3433" s="7"/>
      <c r="S3433" s="7"/>
    </row>
    <row r="3434" spans="1:19" x14ac:dyDescent="0.2">
      <c r="A3434" s="11"/>
      <c r="B3434" s="10"/>
      <c r="C3434" s="7"/>
      <c r="D3434" s="7"/>
      <c r="E3434" s="7"/>
      <c r="F3434" s="7"/>
      <c r="G3434" s="7"/>
      <c r="H3434" s="7"/>
      <c r="I3434" s="9"/>
      <c r="J3434" s="9"/>
      <c r="K3434" s="7"/>
      <c r="L3434" s="7"/>
      <c r="M3434" s="7"/>
      <c r="N3434" s="7"/>
      <c r="O3434" s="7"/>
      <c r="P3434" s="7"/>
      <c r="Q3434" s="7"/>
      <c r="R3434" s="7"/>
      <c r="S3434" s="7"/>
    </row>
    <row r="3435" spans="1:19" x14ac:dyDescent="0.2">
      <c r="A3435" s="11"/>
      <c r="B3435" s="10"/>
      <c r="C3435" s="7"/>
      <c r="D3435" s="7"/>
      <c r="E3435" s="7"/>
      <c r="F3435" s="7"/>
      <c r="G3435" s="7"/>
      <c r="H3435" s="7"/>
      <c r="I3435" s="9"/>
      <c r="J3435" s="9"/>
      <c r="K3435" s="7"/>
      <c r="L3435" s="7"/>
      <c r="M3435" s="7"/>
      <c r="N3435" s="7"/>
      <c r="O3435" s="7"/>
      <c r="P3435" s="7"/>
      <c r="Q3435" s="7"/>
      <c r="R3435" s="7"/>
      <c r="S3435" s="7"/>
    </row>
    <row r="3436" spans="1:19" x14ac:dyDescent="0.2">
      <c r="A3436" s="11"/>
      <c r="B3436" s="10"/>
      <c r="C3436" s="7"/>
      <c r="D3436" s="7"/>
      <c r="E3436" s="7"/>
      <c r="F3436" s="7"/>
      <c r="G3436" s="7"/>
      <c r="H3436" s="7"/>
      <c r="I3436" s="9"/>
      <c r="J3436" s="9"/>
      <c r="K3436" s="7"/>
      <c r="L3436" s="7"/>
      <c r="M3436" s="7"/>
      <c r="N3436" s="7"/>
      <c r="O3436" s="7"/>
      <c r="P3436" s="7"/>
      <c r="Q3436" s="7"/>
      <c r="R3436" s="7"/>
      <c r="S3436" s="7"/>
    </row>
    <row r="3437" spans="1:19" x14ac:dyDescent="0.2">
      <c r="A3437" s="11"/>
      <c r="B3437" s="10"/>
      <c r="C3437" s="7"/>
      <c r="D3437" s="7"/>
      <c r="E3437" s="7"/>
      <c r="F3437" s="7"/>
      <c r="G3437" s="7"/>
      <c r="H3437" s="7"/>
      <c r="I3437" s="9"/>
      <c r="J3437" s="9"/>
      <c r="K3437" s="7"/>
      <c r="L3437" s="7"/>
      <c r="M3437" s="7"/>
      <c r="N3437" s="7"/>
      <c r="O3437" s="7"/>
      <c r="P3437" s="7"/>
      <c r="Q3437" s="7"/>
      <c r="R3437" s="7"/>
      <c r="S3437" s="7"/>
    </row>
    <row r="3438" spans="1:19" x14ac:dyDescent="0.2">
      <c r="A3438" s="11"/>
      <c r="B3438" s="10"/>
      <c r="C3438" s="7"/>
      <c r="D3438" s="7"/>
      <c r="E3438" s="7"/>
      <c r="F3438" s="7"/>
      <c r="G3438" s="7"/>
      <c r="H3438" s="7"/>
      <c r="I3438" s="9"/>
      <c r="J3438" s="9"/>
      <c r="K3438" s="7"/>
      <c r="L3438" s="7"/>
      <c r="M3438" s="7"/>
      <c r="N3438" s="7"/>
      <c r="O3438" s="7"/>
      <c r="P3438" s="7"/>
      <c r="Q3438" s="7"/>
      <c r="R3438" s="7"/>
      <c r="S3438" s="7"/>
    </row>
    <row r="3439" spans="1:19" x14ac:dyDescent="0.2">
      <c r="A3439" s="11"/>
      <c r="B3439" s="10"/>
      <c r="C3439" s="7"/>
      <c r="D3439" s="7"/>
      <c r="E3439" s="7"/>
      <c r="F3439" s="7"/>
      <c r="G3439" s="7"/>
      <c r="H3439" s="7"/>
      <c r="I3439" s="9"/>
      <c r="J3439" s="9"/>
      <c r="K3439" s="7"/>
      <c r="L3439" s="7"/>
      <c r="M3439" s="7"/>
      <c r="N3439" s="7"/>
      <c r="O3439" s="7"/>
      <c r="P3439" s="7"/>
      <c r="Q3439" s="7"/>
      <c r="R3439" s="7"/>
      <c r="S3439" s="7"/>
    </row>
    <row r="3440" spans="1:19" x14ac:dyDescent="0.2">
      <c r="A3440" s="11"/>
      <c r="B3440" s="10"/>
      <c r="C3440" s="7"/>
      <c r="D3440" s="7"/>
      <c r="E3440" s="7"/>
      <c r="F3440" s="7"/>
      <c r="G3440" s="7"/>
      <c r="H3440" s="7"/>
      <c r="I3440" s="9"/>
      <c r="J3440" s="9"/>
      <c r="K3440" s="7"/>
      <c r="L3440" s="7"/>
      <c r="M3440" s="7"/>
      <c r="N3440" s="7"/>
      <c r="O3440" s="7"/>
      <c r="P3440" s="7"/>
      <c r="Q3440" s="7"/>
      <c r="R3440" s="7"/>
      <c r="S3440" s="7"/>
    </row>
    <row r="3441" spans="1:19" x14ac:dyDescent="0.2">
      <c r="A3441" s="11"/>
      <c r="B3441" s="10"/>
      <c r="C3441" s="7"/>
      <c r="D3441" s="7"/>
      <c r="E3441" s="7"/>
      <c r="F3441" s="7"/>
      <c r="G3441" s="7"/>
      <c r="H3441" s="7"/>
      <c r="I3441" s="9"/>
      <c r="J3441" s="9"/>
      <c r="K3441" s="7"/>
      <c r="L3441" s="7"/>
      <c r="M3441" s="7"/>
      <c r="N3441" s="7"/>
      <c r="O3441" s="7"/>
      <c r="P3441" s="7"/>
      <c r="Q3441" s="7"/>
      <c r="R3441" s="7"/>
      <c r="S3441" s="7"/>
    </row>
    <row r="3442" spans="1:19" x14ac:dyDescent="0.2">
      <c r="A3442" s="11"/>
      <c r="B3442" s="10"/>
      <c r="C3442" s="7"/>
      <c r="D3442" s="7"/>
      <c r="E3442" s="7"/>
      <c r="F3442" s="7"/>
      <c r="G3442" s="7"/>
      <c r="H3442" s="7"/>
      <c r="I3442" s="9"/>
      <c r="J3442" s="9"/>
      <c r="K3442" s="7"/>
      <c r="L3442" s="7"/>
      <c r="M3442" s="7"/>
      <c r="N3442" s="7"/>
      <c r="O3442" s="7"/>
      <c r="P3442" s="7"/>
      <c r="Q3442" s="7"/>
      <c r="R3442" s="7"/>
      <c r="S3442" s="7"/>
    </row>
    <row r="3443" spans="1:19" x14ac:dyDescent="0.2">
      <c r="A3443" s="11"/>
      <c r="B3443" s="10"/>
      <c r="C3443" s="7"/>
      <c r="D3443" s="7"/>
      <c r="E3443" s="7"/>
      <c r="F3443" s="7"/>
      <c r="G3443" s="7"/>
      <c r="H3443" s="7"/>
      <c r="I3443" s="9"/>
      <c r="J3443" s="9"/>
      <c r="K3443" s="7"/>
      <c r="L3443" s="7"/>
      <c r="M3443" s="7"/>
      <c r="N3443" s="7"/>
      <c r="O3443" s="7"/>
      <c r="P3443" s="7"/>
      <c r="Q3443" s="7"/>
      <c r="R3443" s="7"/>
      <c r="S3443" s="7"/>
    </row>
    <row r="3444" spans="1:19" x14ac:dyDescent="0.2">
      <c r="A3444" s="11"/>
      <c r="B3444" s="10"/>
      <c r="C3444" s="7"/>
      <c r="D3444" s="7"/>
      <c r="E3444" s="7"/>
      <c r="F3444" s="7"/>
      <c r="G3444" s="7"/>
      <c r="H3444" s="7"/>
      <c r="I3444" s="9"/>
      <c r="J3444" s="9"/>
      <c r="K3444" s="7"/>
      <c r="L3444" s="7"/>
      <c r="M3444" s="7"/>
      <c r="N3444" s="7"/>
      <c r="O3444" s="7"/>
      <c r="P3444" s="7"/>
      <c r="Q3444" s="7"/>
      <c r="R3444" s="7"/>
      <c r="S3444" s="7"/>
    </row>
    <row r="3445" spans="1:19" x14ac:dyDescent="0.2">
      <c r="A3445" s="11"/>
      <c r="B3445" s="10"/>
      <c r="C3445" s="7"/>
      <c r="D3445" s="7"/>
      <c r="E3445" s="7"/>
      <c r="F3445" s="7"/>
      <c r="G3445" s="7"/>
      <c r="H3445" s="7"/>
      <c r="I3445" s="9"/>
      <c r="J3445" s="9"/>
      <c r="K3445" s="7"/>
      <c r="L3445" s="7"/>
      <c r="M3445" s="7"/>
      <c r="N3445" s="7"/>
      <c r="O3445" s="7"/>
      <c r="P3445" s="7"/>
      <c r="Q3445" s="7"/>
      <c r="R3445" s="7"/>
      <c r="S3445" s="7"/>
    </row>
    <row r="3446" spans="1:19" x14ac:dyDescent="0.2">
      <c r="A3446" s="11"/>
      <c r="B3446" s="10"/>
      <c r="C3446" s="7"/>
      <c r="D3446" s="7"/>
      <c r="E3446" s="7"/>
      <c r="F3446" s="7"/>
      <c r="G3446" s="7"/>
      <c r="H3446" s="7"/>
      <c r="I3446" s="9"/>
      <c r="J3446" s="9"/>
      <c r="K3446" s="7"/>
      <c r="L3446" s="7"/>
      <c r="M3446" s="7"/>
      <c r="N3446" s="7"/>
      <c r="O3446" s="7"/>
      <c r="P3446" s="7"/>
      <c r="Q3446" s="7"/>
      <c r="R3446" s="7"/>
      <c r="S3446" s="7"/>
    </row>
    <row r="3447" spans="1:19" x14ac:dyDescent="0.2">
      <c r="A3447" s="11"/>
      <c r="B3447" s="10"/>
      <c r="C3447" s="7"/>
      <c r="D3447" s="7"/>
      <c r="E3447" s="7"/>
      <c r="F3447" s="7"/>
      <c r="G3447" s="7"/>
      <c r="H3447" s="7"/>
      <c r="I3447" s="9"/>
      <c r="J3447" s="9"/>
      <c r="K3447" s="7"/>
      <c r="L3447" s="7"/>
      <c r="M3447" s="7"/>
      <c r="N3447" s="7"/>
      <c r="O3447" s="7"/>
      <c r="P3447" s="7"/>
      <c r="Q3447" s="7"/>
      <c r="R3447" s="7"/>
      <c r="S3447" s="7"/>
    </row>
    <row r="3448" spans="1:19" x14ac:dyDescent="0.2">
      <c r="A3448" s="11"/>
      <c r="B3448" s="10"/>
      <c r="C3448" s="7"/>
      <c r="D3448" s="7"/>
      <c r="E3448" s="7"/>
      <c r="F3448" s="7"/>
      <c r="G3448" s="7"/>
      <c r="H3448" s="7"/>
      <c r="I3448" s="9"/>
      <c r="J3448" s="9"/>
      <c r="K3448" s="7"/>
      <c r="L3448" s="7"/>
      <c r="M3448" s="7"/>
      <c r="N3448" s="7"/>
      <c r="O3448" s="7"/>
      <c r="P3448" s="7"/>
      <c r="Q3448" s="7"/>
      <c r="R3448" s="7"/>
      <c r="S3448" s="7"/>
    </row>
    <row r="3449" spans="1:19" x14ac:dyDescent="0.2">
      <c r="A3449" s="11"/>
      <c r="B3449" s="10"/>
      <c r="C3449" s="7"/>
      <c r="D3449" s="7"/>
      <c r="E3449" s="7"/>
      <c r="F3449" s="7"/>
      <c r="G3449" s="7"/>
      <c r="H3449" s="7"/>
      <c r="I3449" s="9"/>
      <c r="J3449" s="9"/>
      <c r="K3449" s="7"/>
      <c r="L3449" s="7"/>
      <c r="M3449" s="7"/>
      <c r="N3449" s="7"/>
      <c r="O3449" s="7"/>
      <c r="P3449" s="7"/>
      <c r="Q3449" s="7"/>
      <c r="R3449" s="7"/>
      <c r="S3449" s="7"/>
    </row>
    <row r="3450" spans="1:19" x14ac:dyDescent="0.2">
      <c r="A3450" s="11"/>
      <c r="B3450" s="10"/>
      <c r="C3450" s="7"/>
      <c r="D3450" s="7"/>
      <c r="E3450" s="7"/>
      <c r="F3450" s="7"/>
      <c r="G3450" s="7"/>
      <c r="H3450" s="7"/>
      <c r="I3450" s="9"/>
      <c r="J3450" s="9"/>
      <c r="K3450" s="7"/>
      <c r="L3450" s="7"/>
      <c r="M3450" s="7"/>
      <c r="N3450" s="7"/>
      <c r="O3450" s="7"/>
      <c r="P3450" s="7"/>
      <c r="Q3450" s="7"/>
      <c r="R3450" s="7"/>
      <c r="S3450" s="7"/>
    </row>
    <row r="3451" spans="1:19" x14ac:dyDescent="0.2">
      <c r="A3451" s="11"/>
      <c r="B3451" s="10"/>
      <c r="C3451" s="7"/>
      <c r="D3451" s="7"/>
      <c r="E3451" s="7"/>
      <c r="F3451" s="7"/>
      <c r="G3451" s="7"/>
      <c r="H3451" s="7"/>
      <c r="I3451" s="9"/>
      <c r="J3451" s="9"/>
      <c r="K3451" s="7"/>
      <c r="L3451" s="7"/>
      <c r="M3451" s="7"/>
      <c r="N3451" s="7"/>
      <c r="O3451" s="7"/>
      <c r="P3451" s="7"/>
      <c r="Q3451" s="7"/>
      <c r="R3451" s="7"/>
      <c r="S3451" s="7"/>
    </row>
    <row r="3452" spans="1:19" x14ac:dyDescent="0.2">
      <c r="A3452" s="11"/>
      <c r="B3452" s="10"/>
      <c r="C3452" s="7"/>
      <c r="D3452" s="7"/>
      <c r="E3452" s="7"/>
      <c r="F3452" s="7"/>
      <c r="G3452" s="7"/>
      <c r="H3452" s="7"/>
      <c r="I3452" s="9"/>
      <c r="J3452" s="9"/>
      <c r="K3452" s="7"/>
      <c r="L3452" s="7"/>
      <c r="M3452" s="7"/>
      <c r="N3452" s="7"/>
      <c r="O3452" s="7"/>
      <c r="P3452" s="7"/>
      <c r="Q3452" s="7"/>
      <c r="R3452" s="7"/>
      <c r="S3452" s="7"/>
    </row>
    <row r="3453" spans="1:19" x14ac:dyDescent="0.2">
      <c r="A3453" s="11"/>
      <c r="B3453" s="10"/>
      <c r="C3453" s="7"/>
      <c r="D3453" s="7"/>
      <c r="E3453" s="7"/>
      <c r="F3453" s="7"/>
      <c r="G3453" s="7"/>
      <c r="H3453" s="7"/>
      <c r="I3453" s="9"/>
      <c r="J3453" s="9"/>
      <c r="K3453" s="7"/>
      <c r="L3453" s="7"/>
      <c r="M3453" s="7"/>
      <c r="N3453" s="7"/>
      <c r="O3453" s="7"/>
      <c r="P3453" s="7"/>
      <c r="Q3453" s="7"/>
      <c r="R3453" s="7"/>
      <c r="S3453" s="7"/>
    </row>
    <row r="3454" spans="1:19" x14ac:dyDescent="0.2">
      <c r="A3454" s="11"/>
      <c r="B3454" s="10"/>
      <c r="C3454" s="7"/>
      <c r="D3454" s="7"/>
      <c r="E3454" s="7"/>
      <c r="F3454" s="7"/>
      <c r="G3454" s="7"/>
      <c r="H3454" s="7"/>
      <c r="I3454" s="9"/>
      <c r="J3454" s="9"/>
      <c r="K3454" s="7"/>
      <c r="L3454" s="7"/>
      <c r="M3454" s="7"/>
      <c r="N3454" s="7"/>
      <c r="O3454" s="7"/>
      <c r="P3454" s="7"/>
      <c r="Q3454" s="7"/>
      <c r="R3454" s="7"/>
      <c r="S3454" s="7"/>
    </row>
    <row r="3455" spans="1:19" x14ac:dyDescent="0.2">
      <c r="A3455" s="11"/>
      <c r="B3455" s="10"/>
      <c r="C3455" s="7"/>
      <c r="D3455" s="7"/>
      <c r="E3455" s="7"/>
      <c r="F3455" s="7"/>
      <c r="G3455" s="7"/>
      <c r="H3455" s="7"/>
      <c r="I3455" s="9"/>
      <c r="J3455" s="9"/>
      <c r="K3455" s="7"/>
      <c r="L3455" s="7"/>
      <c r="M3455" s="7"/>
      <c r="N3455" s="7"/>
      <c r="O3455" s="7"/>
      <c r="P3455" s="7"/>
      <c r="Q3455" s="7"/>
      <c r="R3455" s="7"/>
      <c r="S3455" s="7"/>
    </row>
    <row r="3456" spans="1:19" x14ac:dyDescent="0.2">
      <c r="A3456" s="11"/>
      <c r="B3456" s="10"/>
      <c r="C3456" s="7"/>
      <c r="D3456" s="7"/>
      <c r="E3456" s="7"/>
      <c r="F3456" s="7"/>
      <c r="G3456" s="7"/>
      <c r="H3456" s="7"/>
      <c r="I3456" s="9"/>
      <c r="J3456" s="9"/>
      <c r="K3456" s="7"/>
      <c r="L3456" s="7"/>
      <c r="M3456" s="7"/>
      <c r="N3456" s="7"/>
      <c r="O3456" s="7"/>
      <c r="P3456" s="7"/>
      <c r="Q3456" s="7"/>
      <c r="R3456" s="7"/>
      <c r="S3456" s="7"/>
    </row>
    <row r="3457" spans="1:19" x14ac:dyDescent="0.2">
      <c r="A3457" s="11"/>
      <c r="B3457" s="10"/>
      <c r="C3457" s="7"/>
      <c r="D3457" s="7"/>
      <c r="E3457" s="7"/>
      <c r="F3457" s="7"/>
      <c r="G3457" s="7"/>
      <c r="H3457" s="7"/>
      <c r="I3457" s="9"/>
      <c r="J3457" s="9"/>
      <c r="K3457" s="7"/>
      <c r="L3457" s="7"/>
      <c r="M3457" s="7"/>
      <c r="N3457" s="7"/>
      <c r="O3457" s="7"/>
      <c r="P3457" s="7"/>
      <c r="Q3457" s="7"/>
      <c r="R3457" s="7"/>
      <c r="S3457" s="7"/>
    </row>
    <row r="3458" spans="1:19" x14ac:dyDescent="0.2">
      <c r="A3458" s="11"/>
      <c r="B3458" s="10"/>
      <c r="C3458" s="7"/>
      <c r="D3458" s="7"/>
      <c r="E3458" s="7"/>
      <c r="F3458" s="7"/>
      <c r="G3458" s="7"/>
      <c r="H3458" s="7"/>
      <c r="I3458" s="9"/>
      <c r="J3458" s="9"/>
      <c r="K3458" s="7"/>
      <c r="L3458" s="7"/>
      <c r="M3458" s="7"/>
      <c r="N3458" s="7"/>
      <c r="O3458" s="7"/>
      <c r="P3458" s="7"/>
      <c r="Q3458" s="7"/>
      <c r="R3458" s="7"/>
      <c r="S3458" s="7"/>
    </row>
    <row r="3459" spans="1:19" x14ac:dyDescent="0.2">
      <c r="A3459" s="11"/>
      <c r="B3459" s="10"/>
      <c r="C3459" s="7"/>
      <c r="D3459" s="7"/>
      <c r="E3459" s="7"/>
      <c r="F3459" s="7"/>
      <c r="G3459" s="7"/>
      <c r="H3459" s="7"/>
      <c r="I3459" s="9"/>
      <c r="J3459" s="9"/>
      <c r="K3459" s="7"/>
      <c r="L3459" s="7"/>
      <c r="M3459" s="7"/>
      <c r="N3459" s="7"/>
      <c r="O3459" s="7"/>
      <c r="P3459" s="7"/>
      <c r="Q3459" s="7"/>
      <c r="R3459" s="7"/>
      <c r="S3459" s="7"/>
    </row>
    <row r="3460" spans="1:19" x14ac:dyDescent="0.2">
      <c r="A3460" s="11"/>
      <c r="B3460" s="10"/>
      <c r="C3460" s="7"/>
      <c r="D3460" s="7"/>
      <c r="E3460" s="7"/>
      <c r="F3460" s="7"/>
      <c r="G3460" s="7"/>
      <c r="H3460" s="7"/>
      <c r="I3460" s="9"/>
      <c r="J3460" s="9"/>
      <c r="K3460" s="7"/>
      <c r="L3460" s="7"/>
      <c r="M3460" s="7"/>
      <c r="N3460" s="7"/>
      <c r="O3460" s="7"/>
      <c r="P3460" s="7"/>
      <c r="Q3460" s="7"/>
      <c r="R3460" s="7"/>
      <c r="S3460" s="7"/>
    </row>
    <row r="3461" spans="1:19" x14ac:dyDescent="0.2">
      <c r="A3461" s="11"/>
      <c r="B3461" s="10"/>
      <c r="C3461" s="7"/>
      <c r="D3461" s="7"/>
      <c r="E3461" s="7"/>
      <c r="F3461" s="7"/>
      <c r="G3461" s="7"/>
      <c r="H3461" s="7"/>
      <c r="I3461" s="9"/>
      <c r="J3461" s="9"/>
      <c r="K3461" s="7"/>
      <c r="L3461" s="7"/>
      <c r="M3461" s="7"/>
      <c r="N3461" s="7"/>
      <c r="O3461" s="7"/>
      <c r="P3461" s="7"/>
      <c r="Q3461" s="7"/>
      <c r="R3461" s="7"/>
      <c r="S3461" s="7"/>
    </row>
    <row r="3462" spans="1:19" x14ac:dyDescent="0.2">
      <c r="A3462" s="11"/>
      <c r="B3462" s="10"/>
      <c r="C3462" s="7"/>
      <c r="D3462" s="7"/>
      <c r="E3462" s="7"/>
      <c r="F3462" s="7"/>
      <c r="G3462" s="7"/>
      <c r="H3462" s="7"/>
      <c r="I3462" s="9"/>
      <c r="J3462" s="9"/>
      <c r="K3462" s="7"/>
      <c r="L3462" s="7"/>
      <c r="M3462" s="7"/>
      <c r="N3462" s="7"/>
      <c r="O3462" s="7"/>
      <c r="P3462" s="7"/>
      <c r="Q3462" s="7"/>
      <c r="R3462" s="7"/>
      <c r="S3462" s="7"/>
    </row>
    <row r="3463" spans="1:19" x14ac:dyDescent="0.2">
      <c r="A3463" s="11"/>
      <c r="B3463" s="10"/>
      <c r="C3463" s="7"/>
      <c r="D3463" s="7"/>
      <c r="E3463" s="7"/>
      <c r="F3463" s="7"/>
      <c r="G3463" s="7"/>
      <c r="H3463" s="7"/>
      <c r="I3463" s="9"/>
      <c r="J3463" s="9"/>
      <c r="K3463" s="7"/>
      <c r="L3463" s="7"/>
      <c r="M3463" s="7"/>
      <c r="N3463" s="7"/>
      <c r="O3463" s="7"/>
      <c r="P3463" s="7"/>
      <c r="Q3463" s="7"/>
      <c r="R3463" s="7"/>
      <c r="S3463" s="7"/>
    </row>
    <row r="3464" spans="1:19" x14ac:dyDescent="0.2">
      <c r="A3464" s="11"/>
      <c r="B3464" s="10"/>
      <c r="C3464" s="7"/>
      <c r="D3464" s="7"/>
      <c r="E3464" s="7"/>
      <c r="F3464" s="7"/>
      <c r="G3464" s="7"/>
      <c r="H3464" s="7"/>
      <c r="I3464" s="9"/>
      <c r="J3464" s="9"/>
      <c r="K3464" s="7"/>
      <c r="L3464" s="7"/>
      <c r="M3464" s="7"/>
      <c r="N3464" s="7"/>
      <c r="O3464" s="7"/>
      <c r="P3464" s="7"/>
      <c r="Q3464" s="7"/>
      <c r="R3464" s="7"/>
      <c r="S3464" s="7"/>
    </row>
    <row r="3465" spans="1:19" x14ac:dyDescent="0.2">
      <c r="A3465" s="11"/>
      <c r="B3465" s="10"/>
      <c r="C3465" s="7"/>
      <c r="D3465" s="7"/>
      <c r="E3465" s="7"/>
      <c r="F3465" s="7"/>
      <c r="G3465" s="7"/>
      <c r="H3465" s="7"/>
      <c r="I3465" s="9"/>
      <c r="J3465" s="9"/>
      <c r="K3465" s="7"/>
      <c r="L3465" s="7"/>
      <c r="M3465" s="7"/>
      <c r="N3465" s="7"/>
      <c r="O3465" s="7"/>
      <c r="P3465" s="7"/>
      <c r="Q3465" s="7"/>
      <c r="R3465" s="7"/>
      <c r="S3465" s="7"/>
    </row>
    <row r="3466" spans="1:19" x14ac:dyDescent="0.2">
      <c r="A3466" s="11"/>
      <c r="B3466" s="10"/>
      <c r="C3466" s="7"/>
      <c r="D3466" s="7"/>
      <c r="E3466" s="7"/>
      <c r="F3466" s="7"/>
      <c r="G3466" s="7"/>
      <c r="H3466" s="7"/>
      <c r="I3466" s="9"/>
      <c r="J3466" s="9"/>
      <c r="K3466" s="7"/>
      <c r="L3466" s="7"/>
      <c r="M3466" s="7"/>
      <c r="N3466" s="7"/>
      <c r="O3466" s="7"/>
      <c r="P3466" s="7"/>
      <c r="Q3466" s="7"/>
      <c r="R3466" s="7"/>
      <c r="S3466" s="7"/>
    </row>
    <row r="3467" spans="1:19" x14ac:dyDescent="0.2">
      <c r="A3467" s="11"/>
      <c r="B3467" s="10"/>
      <c r="C3467" s="7"/>
      <c r="D3467" s="7"/>
      <c r="E3467" s="7"/>
      <c r="F3467" s="7"/>
      <c r="G3467" s="7"/>
      <c r="H3467" s="7"/>
      <c r="I3467" s="9"/>
      <c r="J3467" s="9"/>
      <c r="K3467" s="7"/>
      <c r="L3467" s="7"/>
      <c r="M3467" s="7"/>
      <c r="N3467" s="7"/>
      <c r="O3467" s="7"/>
      <c r="P3467" s="7"/>
      <c r="Q3467" s="7"/>
      <c r="R3467" s="7"/>
      <c r="S3467" s="7"/>
    </row>
    <row r="3468" spans="1:19" x14ac:dyDescent="0.2">
      <c r="A3468" s="11"/>
      <c r="B3468" s="10"/>
      <c r="C3468" s="7"/>
      <c r="D3468" s="7"/>
      <c r="E3468" s="7"/>
      <c r="F3468" s="7"/>
      <c r="G3468" s="7"/>
      <c r="H3468" s="7"/>
      <c r="I3468" s="9"/>
      <c r="J3468" s="9"/>
      <c r="K3468" s="7"/>
      <c r="L3468" s="7"/>
      <c r="M3468" s="7"/>
      <c r="N3468" s="7"/>
      <c r="O3468" s="7"/>
      <c r="P3468" s="7"/>
      <c r="Q3468" s="7"/>
      <c r="R3468" s="7"/>
      <c r="S3468" s="7"/>
    </row>
    <row r="3469" spans="1:19" x14ac:dyDescent="0.2">
      <c r="A3469" s="11"/>
      <c r="B3469" s="10"/>
      <c r="C3469" s="7"/>
      <c r="D3469" s="7"/>
      <c r="E3469" s="7"/>
      <c r="F3469" s="7"/>
      <c r="G3469" s="7"/>
      <c r="H3469" s="7"/>
      <c r="I3469" s="9"/>
      <c r="J3469" s="9"/>
      <c r="K3469" s="7"/>
      <c r="L3469" s="7"/>
      <c r="M3469" s="7"/>
      <c r="N3469" s="7"/>
      <c r="O3469" s="7"/>
      <c r="P3469" s="7"/>
      <c r="Q3469" s="7"/>
      <c r="R3469" s="7"/>
      <c r="S3469" s="7"/>
    </row>
    <row r="3470" spans="1:19" x14ac:dyDescent="0.2">
      <c r="A3470" s="11"/>
      <c r="B3470" s="10"/>
      <c r="C3470" s="7"/>
      <c r="D3470" s="7"/>
      <c r="E3470" s="7"/>
      <c r="F3470" s="7"/>
      <c r="G3470" s="7"/>
      <c r="H3470" s="7"/>
      <c r="I3470" s="9"/>
      <c r="J3470" s="9"/>
      <c r="K3470" s="7"/>
      <c r="L3470" s="7"/>
      <c r="M3470" s="7"/>
      <c r="N3470" s="7"/>
      <c r="O3470" s="7"/>
      <c r="P3470" s="7"/>
      <c r="Q3470" s="7"/>
      <c r="R3470" s="7"/>
      <c r="S3470" s="7"/>
    </row>
    <row r="3471" spans="1:19" x14ac:dyDescent="0.2">
      <c r="A3471" s="11"/>
      <c r="B3471" s="10"/>
      <c r="C3471" s="7"/>
      <c r="D3471" s="7"/>
      <c r="E3471" s="7"/>
      <c r="F3471" s="7"/>
      <c r="G3471" s="7"/>
      <c r="H3471" s="7"/>
      <c r="I3471" s="9"/>
      <c r="J3471" s="9"/>
      <c r="K3471" s="7"/>
      <c r="L3471" s="7"/>
      <c r="M3471" s="7"/>
      <c r="N3471" s="7"/>
      <c r="O3471" s="7"/>
      <c r="P3471" s="7"/>
      <c r="Q3471" s="7"/>
      <c r="R3471" s="7"/>
      <c r="S3471" s="7"/>
    </row>
    <row r="3472" spans="1:19" x14ac:dyDescent="0.2">
      <c r="A3472" s="11"/>
      <c r="B3472" s="10"/>
      <c r="C3472" s="7"/>
      <c r="D3472" s="7"/>
      <c r="E3472" s="7"/>
      <c r="F3472" s="7"/>
      <c r="G3472" s="7"/>
      <c r="H3472" s="7"/>
      <c r="I3472" s="9"/>
      <c r="J3472" s="9"/>
      <c r="K3472" s="7"/>
      <c r="L3472" s="7"/>
      <c r="M3472" s="7"/>
      <c r="N3472" s="7"/>
      <c r="O3472" s="7"/>
      <c r="P3472" s="7"/>
      <c r="Q3472" s="7"/>
      <c r="R3472" s="7"/>
      <c r="S3472" s="7"/>
    </row>
    <row r="3473" spans="1:19" x14ac:dyDescent="0.2">
      <c r="A3473" s="11"/>
      <c r="B3473" s="10"/>
      <c r="C3473" s="7"/>
      <c r="D3473" s="7"/>
      <c r="E3473" s="7"/>
      <c r="F3473" s="7"/>
      <c r="G3473" s="7"/>
      <c r="H3473" s="7"/>
      <c r="I3473" s="9"/>
      <c r="J3473" s="9"/>
      <c r="K3473" s="7"/>
      <c r="L3473" s="7"/>
      <c r="M3473" s="7"/>
      <c r="N3473" s="7"/>
      <c r="O3473" s="7"/>
      <c r="P3473" s="7"/>
      <c r="Q3473" s="7"/>
      <c r="R3473" s="7"/>
      <c r="S3473" s="7"/>
    </row>
    <row r="3474" spans="1:19" x14ac:dyDescent="0.2">
      <c r="A3474" s="11"/>
      <c r="B3474" s="10"/>
      <c r="C3474" s="7"/>
      <c r="D3474" s="7"/>
      <c r="E3474" s="7"/>
      <c r="F3474" s="7"/>
      <c r="G3474" s="7"/>
      <c r="H3474" s="7"/>
      <c r="I3474" s="9"/>
      <c r="J3474" s="9"/>
      <c r="K3474" s="7"/>
      <c r="L3474" s="7"/>
      <c r="M3474" s="7"/>
      <c r="N3474" s="7"/>
      <c r="O3474" s="7"/>
      <c r="P3474" s="7"/>
      <c r="Q3474" s="7"/>
      <c r="R3474" s="7"/>
      <c r="S3474" s="7"/>
    </row>
    <row r="3475" spans="1:19" x14ac:dyDescent="0.2">
      <c r="A3475" s="11"/>
      <c r="B3475" s="10"/>
      <c r="C3475" s="7"/>
      <c r="D3475" s="7"/>
      <c r="E3475" s="7"/>
      <c r="F3475" s="7"/>
      <c r="G3475" s="7"/>
      <c r="H3475" s="7"/>
      <c r="I3475" s="9"/>
      <c r="J3475" s="9"/>
      <c r="K3475" s="7"/>
      <c r="L3475" s="7"/>
      <c r="M3475" s="7"/>
      <c r="N3475" s="7"/>
      <c r="O3475" s="7"/>
      <c r="P3475" s="7"/>
      <c r="Q3475" s="7"/>
      <c r="R3475" s="7"/>
      <c r="S3475" s="7"/>
    </row>
    <row r="3476" spans="1:19" x14ac:dyDescent="0.2">
      <c r="A3476" s="11"/>
      <c r="B3476" s="10"/>
      <c r="C3476" s="7"/>
      <c r="D3476" s="7"/>
      <c r="E3476" s="7"/>
      <c r="F3476" s="7"/>
      <c r="G3476" s="7"/>
      <c r="H3476" s="7"/>
      <c r="I3476" s="9"/>
      <c r="J3476" s="9"/>
      <c r="K3476" s="7"/>
      <c r="L3476" s="7"/>
      <c r="M3476" s="7"/>
      <c r="N3476" s="7"/>
      <c r="O3476" s="7"/>
      <c r="P3476" s="7"/>
      <c r="Q3476" s="7"/>
      <c r="R3476" s="7"/>
      <c r="S3476" s="7"/>
    </row>
    <row r="3477" spans="1:19" x14ac:dyDescent="0.2">
      <c r="A3477" s="11"/>
      <c r="B3477" s="10"/>
      <c r="C3477" s="7"/>
      <c r="D3477" s="7"/>
      <c r="E3477" s="7"/>
      <c r="F3477" s="7"/>
      <c r="G3477" s="7"/>
      <c r="H3477" s="7"/>
      <c r="I3477" s="9"/>
      <c r="J3477" s="9"/>
      <c r="K3477" s="7"/>
      <c r="L3477" s="7"/>
      <c r="M3477" s="7"/>
      <c r="N3477" s="7"/>
      <c r="O3477" s="7"/>
      <c r="P3477" s="7"/>
      <c r="Q3477" s="7"/>
      <c r="R3477" s="7"/>
      <c r="S3477" s="7"/>
    </row>
    <row r="3478" spans="1:19" x14ac:dyDescent="0.2">
      <c r="A3478" s="11"/>
      <c r="B3478" s="10"/>
      <c r="C3478" s="7"/>
      <c r="D3478" s="7"/>
      <c r="E3478" s="7"/>
      <c r="F3478" s="7"/>
      <c r="G3478" s="7"/>
      <c r="H3478" s="7"/>
      <c r="I3478" s="9"/>
      <c r="J3478" s="9"/>
      <c r="K3478" s="7"/>
      <c r="L3478" s="7"/>
      <c r="M3478" s="7"/>
      <c r="N3478" s="7"/>
      <c r="O3478" s="7"/>
      <c r="P3478" s="7"/>
      <c r="Q3478" s="7"/>
      <c r="R3478" s="7"/>
      <c r="S3478" s="7"/>
    </row>
    <row r="3479" spans="1:19" x14ac:dyDescent="0.2">
      <c r="A3479" s="11"/>
      <c r="B3479" s="10"/>
      <c r="C3479" s="7"/>
      <c r="D3479" s="7"/>
      <c r="E3479" s="7"/>
      <c r="F3479" s="7"/>
      <c r="G3479" s="7"/>
      <c r="H3479" s="7"/>
      <c r="I3479" s="9"/>
      <c r="J3479" s="9"/>
      <c r="K3479" s="7"/>
      <c r="L3479" s="7"/>
      <c r="M3479" s="7"/>
      <c r="N3479" s="7"/>
      <c r="O3479" s="7"/>
      <c r="P3479" s="7"/>
      <c r="Q3479" s="7"/>
      <c r="R3479" s="7"/>
      <c r="S3479" s="7"/>
    </row>
    <row r="3480" spans="1:19" x14ac:dyDescent="0.2">
      <c r="A3480" s="11"/>
      <c r="B3480" s="10"/>
      <c r="C3480" s="7"/>
      <c r="D3480" s="7"/>
      <c r="E3480" s="7"/>
      <c r="F3480" s="7"/>
      <c r="G3480" s="7"/>
      <c r="H3480" s="7"/>
      <c r="I3480" s="9"/>
      <c r="J3480" s="9"/>
      <c r="K3480" s="7"/>
      <c r="L3480" s="7"/>
      <c r="M3480" s="7"/>
      <c r="N3480" s="7"/>
      <c r="O3480" s="7"/>
      <c r="P3480" s="7"/>
      <c r="Q3480" s="7"/>
      <c r="R3480" s="7"/>
      <c r="S3480" s="7"/>
    </row>
    <row r="3481" spans="1:19" x14ac:dyDescent="0.2">
      <c r="A3481" s="11"/>
      <c r="B3481" s="10"/>
      <c r="C3481" s="7"/>
      <c r="D3481" s="7"/>
      <c r="E3481" s="7"/>
      <c r="F3481" s="7"/>
      <c r="G3481" s="7"/>
      <c r="H3481" s="7"/>
      <c r="I3481" s="9"/>
      <c r="J3481" s="9"/>
      <c r="K3481" s="7"/>
      <c r="L3481" s="7"/>
      <c r="M3481" s="7"/>
      <c r="N3481" s="7"/>
      <c r="O3481" s="7"/>
      <c r="P3481" s="7"/>
      <c r="Q3481" s="7"/>
      <c r="R3481" s="7"/>
      <c r="S3481" s="7"/>
    </row>
    <row r="3482" spans="1:19" x14ac:dyDescent="0.2">
      <c r="A3482" s="11"/>
      <c r="B3482" s="10"/>
      <c r="C3482" s="7"/>
      <c r="D3482" s="7"/>
      <c r="E3482" s="7"/>
      <c r="F3482" s="7"/>
      <c r="G3482" s="7"/>
      <c r="H3482" s="7"/>
      <c r="I3482" s="9"/>
      <c r="J3482" s="9"/>
      <c r="K3482" s="7"/>
      <c r="L3482" s="7"/>
      <c r="M3482" s="7"/>
      <c r="N3482" s="7"/>
      <c r="O3482" s="7"/>
      <c r="P3482" s="7"/>
      <c r="Q3482" s="7"/>
      <c r="R3482" s="7"/>
      <c r="S3482" s="7"/>
    </row>
    <row r="3483" spans="1:19" x14ac:dyDescent="0.2">
      <c r="A3483" s="11"/>
      <c r="B3483" s="10"/>
      <c r="C3483" s="7"/>
      <c r="D3483" s="7"/>
      <c r="E3483" s="7"/>
      <c r="F3483" s="7"/>
      <c r="G3483" s="7"/>
      <c r="H3483" s="7"/>
      <c r="I3483" s="9"/>
      <c r="J3483" s="9"/>
      <c r="K3483" s="7"/>
      <c r="L3483" s="7"/>
      <c r="M3483" s="7"/>
      <c r="N3483" s="7"/>
      <c r="O3483" s="7"/>
      <c r="P3483" s="7"/>
      <c r="Q3483" s="7"/>
      <c r="R3483" s="7"/>
      <c r="S3483" s="7"/>
    </row>
    <row r="3484" spans="1:19" x14ac:dyDescent="0.2">
      <c r="A3484" s="11"/>
      <c r="B3484" s="10"/>
      <c r="C3484" s="7"/>
      <c r="D3484" s="7"/>
      <c r="E3484" s="7"/>
      <c r="F3484" s="7"/>
      <c r="G3484" s="7"/>
      <c r="H3484" s="7"/>
      <c r="I3484" s="9"/>
      <c r="J3484" s="9"/>
      <c r="K3484" s="7"/>
      <c r="L3484" s="7"/>
      <c r="M3484" s="7"/>
      <c r="N3484" s="7"/>
      <c r="O3484" s="7"/>
      <c r="P3484" s="7"/>
      <c r="Q3484" s="7"/>
      <c r="R3484" s="7"/>
      <c r="S3484" s="7"/>
    </row>
    <row r="3485" spans="1:19" x14ac:dyDescent="0.2">
      <c r="A3485" s="11"/>
      <c r="B3485" s="10"/>
      <c r="C3485" s="7"/>
      <c r="D3485" s="7"/>
      <c r="E3485" s="7"/>
      <c r="F3485" s="7"/>
      <c r="G3485" s="7"/>
      <c r="H3485" s="7"/>
      <c r="I3485" s="9"/>
      <c r="J3485" s="9"/>
      <c r="K3485" s="7"/>
      <c r="L3485" s="7"/>
      <c r="M3485" s="7"/>
      <c r="N3485" s="7"/>
      <c r="O3485" s="7"/>
      <c r="P3485" s="7"/>
      <c r="Q3485" s="7"/>
      <c r="R3485" s="7"/>
      <c r="S3485" s="7"/>
    </row>
    <row r="3486" spans="1:19" x14ac:dyDescent="0.2">
      <c r="A3486" s="11"/>
      <c r="B3486" s="10"/>
      <c r="C3486" s="7"/>
      <c r="D3486" s="7"/>
      <c r="E3486" s="7"/>
      <c r="F3486" s="7"/>
      <c r="G3486" s="7"/>
      <c r="H3486" s="7"/>
      <c r="I3486" s="9"/>
      <c r="J3486" s="9"/>
      <c r="K3486" s="7"/>
      <c r="L3486" s="7"/>
      <c r="M3486" s="7"/>
      <c r="N3486" s="7"/>
      <c r="O3486" s="7"/>
      <c r="P3486" s="7"/>
      <c r="Q3486" s="7"/>
      <c r="R3486" s="7"/>
      <c r="S3486" s="7"/>
    </row>
    <row r="3487" spans="1:19" x14ac:dyDescent="0.2">
      <c r="A3487" s="11"/>
      <c r="B3487" s="10"/>
      <c r="C3487" s="7"/>
      <c r="D3487" s="7"/>
      <c r="E3487" s="7"/>
      <c r="F3487" s="7"/>
      <c r="G3487" s="7"/>
      <c r="H3487" s="7"/>
      <c r="I3487" s="9"/>
      <c r="J3487" s="9"/>
      <c r="K3487" s="7"/>
      <c r="L3487" s="7"/>
      <c r="M3487" s="7"/>
      <c r="N3487" s="7"/>
      <c r="O3487" s="7"/>
      <c r="P3487" s="7"/>
      <c r="Q3487" s="7"/>
      <c r="R3487" s="7"/>
      <c r="S3487" s="7"/>
    </row>
    <row r="3488" spans="1:19" x14ac:dyDescent="0.2">
      <c r="A3488" s="11"/>
      <c r="B3488" s="10"/>
      <c r="C3488" s="7"/>
      <c r="D3488" s="7"/>
      <c r="E3488" s="7"/>
      <c r="F3488" s="7"/>
      <c r="G3488" s="7"/>
      <c r="H3488" s="7"/>
      <c r="I3488" s="9"/>
      <c r="J3488" s="9"/>
      <c r="K3488" s="7"/>
      <c r="L3488" s="7"/>
      <c r="M3488" s="7"/>
      <c r="N3488" s="7"/>
      <c r="O3488" s="7"/>
      <c r="P3488" s="7"/>
      <c r="Q3488" s="7"/>
      <c r="R3488" s="7"/>
      <c r="S3488" s="7"/>
    </row>
    <row r="3489" spans="1:19" x14ac:dyDescent="0.2">
      <c r="A3489" s="11"/>
      <c r="B3489" s="10"/>
      <c r="C3489" s="7"/>
      <c r="D3489" s="7"/>
      <c r="E3489" s="7"/>
      <c r="F3489" s="7"/>
      <c r="G3489" s="7"/>
      <c r="H3489" s="7"/>
      <c r="I3489" s="9"/>
      <c r="J3489" s="9"/>
      <c r="K3489" s="7"/>
      <c r="L3489" s="7"/>
      <c r="M3489" s="7"/>
      <c r="N3489" s="7"/>
      <c r="O3489" s="7"/>
      <c r="P3489" s="7"/>
      <c r="Q3489" s="7"/>
      <c r="R3489" s="7"/>
      <c r="S3489" s="7"/>
    </row>
    <row r="3490" spans="1:19" x14ac:dyDescent="0.2">
      <c r="A3490" s="11"/>
      <c r="B3490" s="10"/>
      <c r="C3490" s="7"/>
      <c r="D3490" s="7"/>
      <c r="E3490" s="7"/>
      <c r="F3490" s="7"/>
      <c r="G3490" s="7"/>
      <c r="H3490" s="7"/>
      <c r="I3490" s="9"/>
      <c r="J3490" s="9"/>
      <c r="K3490" s="7"/>
      <c r="L3490" s="7"/>
      <c r="M3490" s="7"/>
      <c r="N3490" s="7"/>
      <c r="O3490" s="7"/>
      <c r="P3490" s="7"/>
      <c r="Q3490" s="7"/>
      <c r="R3490" s="7"/>
      <c r="S3490" s="7"/>
    </row>
    <row r="3491" spans="1:19" x14ac:dyDescent="0.2">
      <c r="A3491" s="11"/>
      <c r="B3491" s="10"/>
      <c r="C3491" s="7"/>
      <c r="D3491" s="7"/>
      <c r="E3491" s="7"/>
      <c r="F3491" s="7"/>
      <c r="G3491" s="7"/>
      <c r="H3491" s="7"/>
      <c r="I3491" s="9"/>
      <c r="J3491" s="9"/>
      <c r="K3491" s="7"/>
      <c r="L3491" s="7"/>
      <c r="M3491" s="7"/>
      <c r="N3491" s="7"/>
      <c r="O3491" s="7"/>
      <c r="P3491" s="7"/>
      <c r="Q3491" s="7"/>
      <c r="R3491" s="7"/>
      <c r="S3491" s="7"/>
    </row>
    <row r="3492" spans="1:19" x14ac:dyDescent="0.2">
      <c r="A3492" s="11"/>
      <c r="B3492" s="10"/>
      <c r="C3492" s="7"/>
      <c r="D3492" s="7"/>
      <c r="E3492" s="7"/>
      <c r="F3492" s="7"/>
      <c r="G3492" s="7"/>
      <c r="H3492" s="7"/>
      <c r="I3492" s="9"/>
      <c r="J3492" s="9"/>
      <c r="K3492" s="7"/>
      <c r="L3492" s="7"/>
      <c r="M3492" s="7"/>
      <c r="N3492" s="7"/>
      <c r="O3492" s="7"/>
      <c r="P3492" s="7"/>
      <c r="Q3492" s="7"/>
      <c r="R3492" s="7"/>
      <c r="S3492" s="7"/>
    </row>
    <row r="3493" spans="1:19" x14ac:dyDescent="0.2">
      <c r="A3493" s="11"/>
      <c r="B3493" s="10"/>
      <c r="C3493" s="7"/>
      <c r="D3493" s="7"/>
      <c r="E3493" s="7"/>
      <c r="F3493" s="7"/>
      <c r="G3493" s="7"/>
      <c r="H3493" s="7"/>
      <c r="I3493" s="9"/>
      <c r="J3493" s="9"/>
      <c r="K3493" s="7"/>
      <c r="L3493" s="7"/>
      <c r="M3493" s="7"/>
      <c r="N3493" s="7"/>
      <c r="O3493" s="7"/>
      <c r="P3493" s="7"/>
      <c r="Q3493" s="7"/>
      <c r="R3493" s="7"/>
      <c r="S3493" s="7"/>
    </row>
    <row r="3494" spans="1:19" x14ac:dyDescent="0.2">
      <c r="A3494" s="11"/>
      <c r="B3494" s="10"/>
      <c r="C3494" s="7"/>
      <c r="D3494" s="7"/>
      <c r="E3494" s="7"/>
      <c r="F3494" s="7"/>
      <c r="G3494" s="7"/>
      <c r="H3494" s="7"/>
      <c r="I3494" s="9"/>
      <c r="J3494" s="9"/>
      <c r="K3494" s="7"/>
      <c r="L3494" s="7"/>
      <c r="M3494" s="7"/>
      <c r="N3494" s="7"/>
      <c r="O3494" s="7"/>
      <c r="P3494" s="7"/>
      <c r="Q3494" s="7"/>
      <c r="R3494" s="7"/>
      <c r="S3494" s="7"/>
    </row>
    <row r="3495" spans="1:19" x14ac:dyDescent="0.2">
      <c r="A3495" s="11"/>
      <c r="B3495" s="10"/>
      <c r="C3495" s="7"/>
      <c r="D3495" s="7"/>
      <c r="E3495" s="7"/>
      <c r="F3495" s="7"/>
      <c r="G3495" s="7"/>
      <c r="H3495" s="7"/>
      <c r="I3495" s="9"/>
      <c r="J3495" s="9"/>
      <c r="K3495" s="7"/>
      <c r="L3495" s="7"/>
      <c r="M3495" s="7"/>
      <c r="N3495" s="7"/>
      <c r="O3495" s="7"/>
      <c r="P3495" s="7"/>
      <c r="Q3495" s="7"/>
      <c r="R3495" s="7"/>
      <c r="S3495" s="7"/>
    </row>
    <row r="3496" spans="1:19" x14ac:dyDescent="0.2">
      <c r="A3496" s="11"/>
      <c r="B3496" s="10"/>
      <c r="C3496" s="7"/>
      <c r="D3496" s="7"/>
      <c r="E3496" s="7"/>
      <c r="F3496" s="7"/>
      <c r="G3496" s="7"/>
      <c r="H3496" s="7"/>
      <c r="I3496" s="9"/>
      <c r="J3496" s="9"/>
      <c r="K3496" s="7"/>
      <c r="L3496" s="7"/>
      <c r="M3496" s="7"/>
      <c r="N3496" s="7"/>
      <c r="O3496" s="7"/>
      <c r="P3496" s="7"/>
      <c r="Q3496" s="7"/>
      <c r="R3496" s="7"/>
      <c r="S3496" s="7"/>
    </row>
    <row r="3497" spans="1:19" x14ac:dyDescent="0.2">
      <c r="A3497" s="11"/>
      <c r="B3497" s="10"/>
      <c r="C3497" s="7"/>
      <c r="D3497" s="7"/>
      <c r="E3497" s="7"/>
      <c r="F3497" s="7"/>
      <c r="G3497" s="7"/>
      <c r="H3497" s="7"/>
      <c r="I3497" s="9"/>
      <c r="J3497" s="9"/>
      <c r="K3497" s="7"/>
      <c r="L3497" s="7"/>
      <c r="M3497" s="7"/>
      <c r="N3497" s="7"/>
      <c r="O3497" s="7"/>
      <c r="P3497" s="7"/>
      <c r="Q3497" s="7"/>
      <c r="R3497" s="7"/>
      <c r="S3497" s="7"/>
    </row>
    <row r="3498" spans="1:19" x14ac:dyDescent="0.2">
      <c r="A3498" s="11"/>
      <c r="B3498" s="10"/>
      <c r="C3498" s="7"/>
      <c r="D3498" s="7"/>
      <c r="E3498" s="7"/>
      <c r="F3498" s="7"/>
      <c r="G3498" s="7"/>
      <c r="H3498" s="7"/>
      <c r="I3498" s="9"/>
      <c r="J3498" s="9"/>
      <c r="K3498" s="7"/>
      <c r="L3498" s="7"/>
      <c r="M3498" s="7"/>
      <c r="N3498" s="7"/>
      <c r="O3498" s="7"/>
      <c r="P3498" s="7"/>
      <c r="Q3498" s="7"/>
      <c r="R3498" s="7"/>
      <c r="S3498" s="7"/>
    </row>
    <row r="3499" spans="1:19" x14ac:dyDescent="0.2">
      <c r="A3499" s="11"/>
      <c r="B3499" s="10"/>
      <c r="C3499" s="7"/>
      <c r="D3499" s="7"/>
      <c r="E3499" s="7"/>
      <c r="F3499" s="7"/>
      <c r="G3499" s="7"/>
      <c r="H3499" s="7"/>
      <c r="I3499" s="9"/>
      <c r="J3499" s="9"/>
      <c r="K3499" s="7"/>
      <c r="L3499" s="7"/>
      <c r="M3499" s="7"/>
      <c r="N3499" s="7"/>
      <c r="O3499" s="7"/>
      <c r="P3499" s="7"/>
      <c r="Q3499" s="7"/>
      <c r="R3499" s="7"/>
      <c r="S3499" s="7"/>
    </row>
    <row r="3500" spans="1:19" x14ac:dyDescent="0.2">
      <c r="A3500" s="11"/>
      <c r="B3500" s="10"/>
      <c r="C3500" s="7"/>
      <c r="D3500" s="7"/>
      <c r="E3500" s="7"/>
      <c r="F3500" s="7"/>
      <c r="G3500" s="7"/>
      <c r="H3500" s="7"/>
      <c r="I3500" s="9"/>
      <c r="J3500" s="9"/>
      <c r="K3500" s="7"/>
      <c r="L3500" s="7"/>
      <c r="M3500" s="7"/>
      <c r="N3500" s="7"/>
      <c r="O3500" s="7"/>
      <c r="P3500" s="7"/>
      <c r="Q3500" s="7"/>
      <c r="R3500" s="7"/>
      <c r="S3500" s="7"/>
    </row>
    <row r="3501" spans="1:19" x14ac:dyDescent="0.2">
      <c r="A3501" s="11"/>
      <c r="B3501" s="10"/>
      <c r="C3501" s="7"/>
      <c r="D3501" s="7"/>
      <c r="E3501" s="7"/>
      <c r="F3501" s="7"/>
      <c r="G3501" s="7"/>
      <c r="H3501" s="7"/>
      <c r="I3501" s="9"/>
      <c r="J3501" s="9"/>
      <c r="K3501" s="7"/>
      <c r="L3501" s="7"/>
      <c r="M3501" s="7"/>
      <c r="N3501" s="7"/>
      <c r="O3501" s="7"/>
      <c r="P3501" s="7"/>
      <c r="Q3501" s="7"/>
      <c r="R3501" s="7"/>
      <c r="S3501" s="7"/>
    </row>
    <row r="3502" spans="1:19" x14ac:dyDescent="0.2">
      <c r="A3502" s="11"/>
      <c r="B3502" s="10"/>
      <c r="C3502" s="7"/>
      <c r="D3502" s="7"/>
      <c r="E3502" s="7"/>
      <c r="F3502" s="7"/>
      <c r="G3502" s="7"/>
      <c r="H3502" s="7"/>
      <c r="I3502" s="9"/>
      <c r="J3502" s="9"/>
      <c r="K3502" s="7"/>
      <c r="L3502" s="7"/>
      <c r="M3502" s="7"/>
      <c r="N3502" s="7"/>
      <c r="O3502" s="7"/>
      <c r="P3502" s="7"/>
      <c r="Q3502" s="7"/>
      <c r="R3502" s="7"/>
      <c r="S3502" s="7"/>
    </row>
    <row r="3503" spans="1:19" x14ac:dyDescent="0.2">
      <c r="A3503" s="11"/>
      <c r="B3503" s="10"/>
      <c r="C3503" s="7"/>
      <c r="D3503" s="7"/>
      <c r="E3503" s="7"/>
      <c r="F3503" s="7"/>
      <c r="G3503" s="7"/>
      <c r="H3503" s="7"/>
      <c r="I3503" s="9"/>
      <c r="J3503" s="9"/>
      <c r="K3503" s="7"/>
      <c r="L3503" s="7"/>
      <c r="M3503" s="7"/>
      <c r="N3503" s="7"/>
      <c r="O3503" s="7"/>
      <c r="P3503" s="7"/>
      <c r="Q3503" s="7"/>
      <c r="R3503" s="7"/>
      <c r="S3503" s="7"/>
    </row>
    <row r="3504" spans="1:19" x14ac:dyDescent="0.2">
      <c r="A3504" s="11"/>
      <c r="B3504" s="10"/>
      <c r="C3504" s="7"/>
      <c r="D3504" s="7"/>
      <c r="E3504" s="7"/>
      <c r="F3504" s="7"/>
      <c r="G3504" s="7"/>
      <c r="H3504" s="7"/>
      <c r="I3504" s="9"/>
      <c r="J3504" s="9"/>
      <c r="K3504" s="7"/>
      <c r="L3504" s="7"/>
      <c r="M3504" s="7"/>
      <c r="N3504" s="7"/>
      <c r="O3504" s="7"/>
      <c r="P3504" s="7"/>
      <c r="Q3504" s="7"/>
      <c r="R3504" s="7"/>
      <c r="S3504" s="7"/>
    </row>
    <row r="3505" spans="1:19" x14ac:dyDescent="0.2">
      <c r="A3505" s="11"/>
      <c r="B3505" s="10"/>
      <c r="C3505" s="7"/>
      <c r="D3505" s="7"/>
      <c r="E3505" s="7"/>
      <c r="F3505" s="7"/>
      <c r="G3505" s="7"/>
      <c r="H3505" s="7"/>
      <c r="I3505" s="9"/>
      <c r="J3505" s="9"/>
      <c r="K3505" s="7"/>
      <c r="L3505" s="7"/>
      <c r="M3505" s="7"/>
      <c r="N3505" s="7"/>
      <c r="O3505" s="7"/>
      <c r="P3505" s="7"/>
      <c r="Q3505" s="7"/>
      <c r="R3505" s="7"/>
      <c r="S3505" s="7"/>
    </row>
    <row r="3506" spans="1:19" x14ac:dyDescent="0.2">
      <c r="A3506" s="11"/>
      <c r="B3506" s="10"/>
      <c r="C3506" s="7"/>
      <c r="D3506" s="7"/>
      <c r="E3506" s="7"/>
      <c r="F3506" s="7"/>
      <c r="G3506" s="7"/>
      <c r="H3506" s="7"/>
      <c r="I3506" s="9"/>
      <c r="J3506" s="9"/>
      <c r="K3506" s="7"/>
      <c r="L3506" s="7"/>
      <c r="M3506" s="7"/>
      <c r="N3506" s="7"/>
      <c r="O3506" s="7"/>
      <c r="P3506" s="7"/>
      <c r="Q3506" s="7"/>
      <c r="R3506" s="7"/>
      <c r="S3506" s="7"/>
    </row>
    <row r="3507" spans="1:19" x14ac:dyDescent="0.2">
      <c r="A3507" s="11"/>
      <c r="B3507" s="10"/>
      <c r="C3507" s="7"/>
      <c r="D3507" s="7"/>
      <c r="E3507" s="7"/>
      <c r="F3507" s="7"/>
      <c r="G3507" s="7"/>
      <c r="H3507" s="7"/>
      <c r="I3507" s="9"/>
      <c r="J3507" s="9"/>
      <c r="K3507" s="7"/>
      <c r="L3507" s="7"/>
      <c r="M3507" s="7"/>
      <c r="N3507" s="7"/>
      <c r="O3507" s="7"/>
      <c r="P3507" s="7"/>
      <c r="Q3507" s="7"/>
      <c r="R3507" s="7"/>
      <c r="S3507" s="7"/>
    </row>
    <row r="3508" spans="1:19" x14ac:dyDescent="0.2">
      <c r="A3508" s="11"/>
      <c r="B3508" s="10"/>
      <c r="C3508" s="7"/>
      <c r="D3508" s="7"/>
      <c r="E3508" s="7"/>
      <c r="F3508" s="7"/>
      <c r="G3508" s="7"/>
      <c r="H3508" s="7"/>
      <c r="I3508" s="9"/>
      <c r="J3508" s="9"/>
      <c r="K3508" s="7"/>
      <c r="L3508" s="7"/>
      <c r="M3508" s="7"/>
      <c r="N3508" s="7"/>
      <c r="O3508" s="7"/>
      <c r="P3508" s="7"/>
      <c r="Q3508" s="7"/>
      <c r="R3508" s="7"/>
      <c r="S3508" s="7"/>
    </row>
    <row r="3509" spans="1:19" x14ac:dyDescent="0.2">
      <c r="A3509" s="11"/>
      <c r="B3509" s="10"/>
      <c r="C3509" s="7"/>
      <c r="D3509" s="7"/>
      <c r="E3509" s="7"/>
      <c r="F3509" s="7"/>
      <c r="G3509" s="7"/>
      <c r="H3509" s="7"/>
      <c r="I3509" s="9"/>
      <c r="J3509" s="9"/>
      <c r="K3509" s="7"/>
      <c r="L3509" s="7"/>
      <c r="M3509" s="7"/>
      <c r="N3509" s="7"/>
      <c r="O3509" s="7"/>
      <c r="P3509" s="7"/>
      <c r="Q3509" s="7"/>
      <c r="R3509" s="7"/>
      <c r="S3509" s="7"/>
    </row>
    <row r="3510" spans="1:19" x14ac:dyDescent="0.2">
      <c r="A3510" s="11"/>
      <c r="B3510" s="10"/>
      <c r="C3510" s="7"/>
      <c r="D3510" s="7"/>
      <c r="E3510" s="7"/>
      <c r="F3510" s="7"/>
      <c r="G3510" s="7"/>
      <c r="H3510" s="7"/>
      <c r="I3510" s="9"/>
      <c r="J3510" s="9"/>
      <c r="K3510" s="7"/>
      <c r="L3510" s="7"/>
      <c r="M3510" s="7"/>
      <c r="N3510" s="7"/>
      <c r="O3510" s="7"/>
      <c r="P3510" s="7"/>
      <c r="Q3510" s="7"/>
      <c r="R3510" s="7"/>
      <c r="S3510" s="7"/>
    </row>
    <row r="3511" spans="1:19" x14ac:dyDescent="0.2">
      <c r="A3511" s="11"/>
      <c r="B3511" s="10"/>
      <c r="C3511" s="7"/>
      <c r="D3511" s="7"/>
      <c r="E3511" s="7"/>
      <c r="F3511" s="7"/>
      <c r="G3511" s="7"/>
      <c r="H3511" s="7"/>
      <c r="I3511" s="9"/>
      <c r="J3511" s="9"/>
      <c r="K3511" s="7"/>
      <c r="L3511" s="7"/>
      <c r="M3511" s="7"/>
      <c r="N3511" s="7"/>
      <c r="O3511" s="7"/>
      <c r="P3511" s="7"/>
      <c r="Q3511" s="7"/>
      <c r="R3511" s="7"/>
      <c r="S3511" s="7"/>
    </row>
    <row r="3512" spans="1:19" x14ac:dyDescent="0.2">
      <c r="A3512" s="11"/>
      <c r="B3512" s="10"/>
      <c r="C3512" s="7"/>
      <c r="D3512" s="7"/>
      <c r="E3512" s="7"/>
      <c r="F3512" s="7"/>
      <c r="G3512" s="7"/>
      <c r="H3512" s="7"/>
      <c r="I3512" s="9"/>
      <c r="J3512" s="9"/>
      <c r="K3512" s="7"/>
      <c r="L3512" s="7"/>
      <c r="M3512" s="7"/>
      <c r="N3512" s="7"/>
      <c r="O3512" s="7"/>
      <c r="P3512" s="7"/>
      <c r="Q3512" s="7"/>
      <c r="R3512" s="7"/>
      <c r="S3512" s="7"/>
    </row>
    <row r="3513" spans="1:19" x14ac:dyDescent="0.2">
      <c r="A3513" s="11"/>
      <c r="B3513" s="10"/>
      <c r="C3513" s="7"/>
      <c r="D3513" s="7"/>
      <c r="E3513" s="7"/>
      <c r="F3513" s="7"/>
      <c r="G3513" s="7"/>
      <c r="H3513" s="7"/>
      <c r="I3513" s="9"/>
      <c r="J3513" s="9"/>
      <c r="K3513" s="7"/>
      <c r="L3513" s="7"/>
      <c r="M3513" s="7"/>
      <c r="N3513" s="7"/>
      <c r="O3513" s="7"/>
      <c r="P3513" s="7"/>
      <c r="Q3513" s="7"/>
      <c r="R3513" s="7"/>
      <c r="S3513" s="7"/>
    </row>
    <row r="3514" spans="1:19" x14ac:dyDescent="0.2">
      <c r="A3514" s="11"/>
      <c r="B3514" s="10"/>
      <c r="C3514" s="7"/>
      <c r="D3514" s="7"/>
      <c r="E3514" s="7"/>
      <c r="F3514" s="7"/>
      <c r="G3514" s="7"/>
      <c r="H3514" s="7"/>
      <c r="I3514" s="9"/>
      <c r="J3514" s="9"/>
      <c r="K3514" s="7"/>
      <c r="L3514" s="7"/>
      <c r="M3514" s="7"/>
      <c r="N3514" s="7"/>
      <c r="O3514" s="7"/>
      <c r="P3514" s="7"/>
      <c r="Q3514" s="7"/>
      <c r="R3514" s="7"/>
      <c r="S3514" s="7"/>
    </row>
    <row r="3515" spans="1:19" x14ac:dyDescent="0.2">
      <c r="A3515" s="11"/>
      <c r="B3515" s="10"/>
      <c r="C3515" s="7"/>
      <c r="D3515" s="7"/>
      <c r="E3515" s="7"/>
      <c r="F3515" s="7"/>
      <c r="G3515" s="7"/>
      <c r="H3515" s="7"/>
      <c r="I3515" s="9"/>
      <c r="J3515" s="9"/>
      <c r="K3515" s="7"/>
      <c r="L3515" s="7"/>
      <c r="M3515" s="7"/>
      <c r="N3515" s="7"/>
      <c r="O3515" s="7"/>
      <c r="P3515" s="7"/>
      <c r="Q3515" s="7"/>
      <c r="R3515" s="7"/>
      <c r="S3515" s="7"/>
    </row>
    <row r="3516" spans="1:19" x14ac:dyDescent="0.2">
      <c r="A3516" s="11"/>
      <c r="B3516" s="10"/>
      <c r="C3516" s="7"/>
      <c r="D3516" s="7"/>
      <c r="E3516" s="7"/>
      <c r="F3516" s="7"/>
      <c r="G3516" s="7"/>
      <c r="H3516" s="7"/>
      <c r="I3516" s="9"/>
      <c r="J3516" s="9"/>
      <c r="K3516" s="7"/>
      <c r="L3516" s="7"/>
      <c r="M3516" s="7"/>
      <c r="N3516" s="7"/>
      <c r="O3516" s="7"/>
      <c r="P3516" s="7"/>
      <c r="Q3516" s="7"/>
      <c r="R3516" s="7"/>
      <c r="S3516" s="7"/>
    </row>
    <row r="3517" spans="1:19" x14ac:dyDescent="0.2">
      <c r="A3517" s="11"/>
      <c r="B3517" s="10"/>
      <c r="C3517" s="7"/>
      <c r="D3517" s="7"/>
      <c r="E3517" s="7"/>
      <c r="F3517" s="7"/>
      <c r="G3517" s="7"/>
      <c r="H3517" s="7"/>
      <c r="I3517" s="9"/>
      <c r="J3517" s="9"/>
      <c r="K3517" s="7"/>
      <c r="L3517" s="7"/>
      <c r="M3517" s="7"/>
      <c r="N3517" s="7"/>
      <c r="O3517" s="7"/>
      <c r="P3517" s="7"/>
      <c r="Q3517" s="7"/>
      <c r="R3517" s="7"/>
      <c r="S3517" s="7"/>
    </row>
    <row r="3518" spans="1:19" x14ac:dyDescent="0.2">
      <c r="A3518" s="11"/>
      <c r="B3518" s="10"/>
      <c r="C3518" s="7"/>
      <c r="D3518" s="7"/>
      <c r="E3518" s="7"/>
      <c r="F3518" s="7"/>
      <c r="G3518" s="7"/>
      <c r="H3518" s="7"/>
      <c r="I3518" s="9"/>
      <c r="J3518" s="9"/>
      <c r="K3518" s="7"/>
      <c r="L3518" s="7"/>
      <c r="M3518" s="7"/>
      <c r="N3518" s="7"/>
      <c r="O3518" s="7"/>
      <c r="P3518" s="7"/>
      <c r="Q3518" s="7"/>
      <c r="R3518" s="7"/>
      <c r="S3518" s="7"/>
    </row>
    <row r="3519" spans="1:19" x14ac:dyDescent="0.2">
      <c r="A3519" s="11"/>
      <c r="B3519" s="10"/>
      <c r="C3519" s="7"/>
      <c r="D3519" s="7"/>
      <c r="E3519" s="7"/>
      <c r="F3519" s="7"/>
      <c r="G3519" s="7"/>
      <c r="H3519" s="7"/>
      <c r="I3519" s="9"/>
      <c r="J3519" s="9"/>
      <c r="K3519" s="7"/>
      <c r="L3519" s="7"/>
      <c r="M3519" s="7"/>
      <c r="N3519" s="7"/>
      <c r="O3519" s="7"/>
      <c r="P3519" s="7"/>
      <c r="Q3519" s="7"/>
      <c r="R3519" s="7"/>
      <c r="S3519" s="7"/>
    </row>
    <row r="3520" spans="1:19" x14ac:dyDescent="0.2">
      <c r="A3520" s="11"/>
      <c r="B3520" s="10"/>
      <c r="C3520" s="7"/>
      <c r="D3520" s="7"/>
      <c r="E3520" s="7"/>
      <c r="F3520" s="7"/>
      <c r="G3520" s="7"/>
      <c r="H3520" s="7"/>
      <c r="I3520" s="9"/>
      <c r="J3520" s="9"/>
      <c r="K3520" s="7"/>
      <c r="L3520" s="7"/>
      <c r="M3520" s="7"/>
      <c r="N3520" s="7"/>
      <c r="O3520" s="7"/>
      <c r="P3520" s="7"/>
      <c r="Q3520" s="7"/>
      <c r="R3520" s="7"/>
      <c r="S3520" s="7"/>
    </row>
    <row r="3521" spans="1:19" x14ac:dyDescent="0.2">
      <c r="A3521" s="11"/>
      <c r="B3521" s="10"/>
      <c r="C3521" s="7"/>
      <c r="D3521" s="7"/>
      <c r="E3521" s="7"/>
      <c r="F3521" s="7"/>
      <c r="G3521" s="7"/>
      <c r="H3521" s="7"/>
      <c r="I3521" s="9"/>
      <c r="J3521" s="9"/>
      <c r="K3521" s="7"/>
      <c r="L3521" s="7"/>
      <c r="M3521" s="7"/>
      <c r="N3521" s="7"/>
      <c r="O3521" s="7"/>
      <c r="P3521" s="7"/>
      <c r="Q3521" s="7"/>
      <c r="R3521" s="7"/>
      <c r="S3521" s="7"/>
    </row>
    <row r="3522" spans="1:19" x14ac:dyDescent="0.2">
      <c r="A3522" s="11"/>
      <c r="B3522" s="10"/>
      <c r="C3522" s="7"/>
      <c r="D3522" s="7"/>
      <c r="E3522" s="7"/>
      <c r="F3522" s="7"/>
      <c r="G3522" s="7"/>
      <c r="H3522" s="7"/>
      <c r="I3522" s="9"/>
      <c r="J3522" s="9"/>
      <c r="K3522" s="7"/>
      <c r="L3522" s="7"/>
      <c r="M3522" s="7"/>
      <c r="N3522" s="7"/>
      <c r="O3522" s="7"/>
      <c r="P3522" s="7"/>
      <c r="Q3522" s="7"/>
      <c r="R3522" s="7"/>
      <c r="S3522" s="7"/>
    </row>
    <row r="3523" spans="1:19" x14ac:dyDescent="0.2">
      <c r="A3523" s="11"/>
      <c r="B3523" s="10"/>
      <c r="C3523" s="7"/>
      <c r="D3523" s="7"/>
      <c r="E3523" s="7"/>
      <c r="F3523" s="7"/>
      <c r="G3523" s="7"/>
      <c r="H3523" s="7"/>
      <c r="I3523" s="9"/>
      <c r="J3523" s="9"/>
      <c r="K3523" s="7"/>
      <c r="L3523" s="7"/>
      <c r="M3523" s="7"/>
      <c r="N3523" s="7"/>
      <c r="O3523" s="7"/>
      <c r="P3523" s="7"/>
      <c r="Q3523" s="7"/>
      <c r="R3523" s="7"/>
      <c r="S3523" s="7"/>
    </row>
    <row r="3524" spans="1:19" x14ac:dyDescent="0.2">
      <c r="A3524" s="11"/>
      <c r="B3524" s="10"/>
      <c r="C3524" s="7"/>
      <c r="D3524" s="7"/>
      <c r="E3524" s="7"/>
      <c r="F3524" s="7"/>
      <c r="G3524" s="7"/>
      <c r="H3524" s="7"/>
      <c r="I3524" s="9"/>
      <c r="J3524" s="9"/>
      <c r="K3524" s="7"/>
      <c r="L3524" s="7"/>
      <c r="M3524" s="7"/>
      <c r="N3524" s="7"/>
      <c r="O3524" s="7"/>
      <c r="P3524" s="7"/>
      <c r="Q3524" s="7"/>
      <c r="R3524" s="7"/>
      <c r="S3524" s="7"/>
    </row>
    <row r="3525" spans="1:19" x14ac:dyDescent="0.2">
      <c r="A3525" s="11"/>
      <c r="B3525" s="10"/>
      <c r="C3525" s="7"/>
      <c r="D3525" s="7"/>
      <c r="E3525" s="7"/>
      <c r="F3525" s="7"/>
      <c r="G3525" s="7"/>
      <c r="H3525" s="7"/>
      <c r="I3525" s="9"/>
      <c r="J3525" s="9"/>
      <c r="K3525" s="7"/>
      <c r="L3525" s="7"/>
      <c r="M3525" s="7"/>
      <c r="N3525" s="7"/>
      <c r="O3525" s="7"/>
      <c r="P3525" s="7"/>
      <c r="Q3525" s="7"/>
      <c r="R3525" s="7"/>
      <c r="S3525" s="7"/>
    </row>
    <row r="3526" spans="1:19" x14ac:dyDescent="0.2">
      <c r="A3526" s="11"/>
      <c r="B3526" s="10"/>
      <c r="C3526" s="7"/>
      <c r="D3526" s="7"/>
      <c r="E3526" s="7"/>
      <c r="F3526" s="7"/>
      <c r="G3526" s="7"/>
      <c r="H3526" s="7"/>
      <c r="I3526" s="9"/>
      <c r="J3526" s="9"/>
      <c r="K3526" s="7"/>
      <c r="L3526" s="7"/>
      <c r="M3526" s="7"/>
      <c r="N3526" s="7"/>
      <c r="O3526" s="7"/>
      <c r="P3526" s="7"/>
      <c r="Q3526" s="7"/>
      <c r="R3526" s="7"/>
      <c r="S3526" s="7"/>
    </row>
    <row r="3527" spans="1:19" x14ac:dyDescent="0.2">
      <c r="A3527" s="11"/>
      <c r="B3527" s="10"/>
      <c r="C3527" s="7"/>
      <c r="D3527" s="7"/>
      <c r="E3527" s="7"/>
      <c r="F3527" s="7"/>
      <c r="G3527" s="7"/>
      <c r="H3527" s="7"/>
      <c r="I3527" s="9"/>
      <c r="J3527" s="9"/>
      <c r="K3527" s="7"/>
      <c r="L3527" s="7"/>
      <c r="M3527" s="7"/>
      <c r="N3527" s="7"/>
      <c r="O3527" s="7"/>
      <c r="P3527" s="7"/>
      <c r="Q3527" s="7"/>
      <c r="R3527" s="7"/>
      <c r="S3527" s="7"/>
    </row>
    <row r="3528" spans="1:19" x14ac:dyDescent="0.2">
      <c r="A3528" s="11"/>
      <c r="B3528" s="10"/>
      <c r="C3528" s="7"/>
      <c r="D3528" s="7"/>
      <c r="E3528" s="7"/>
      <c r="F3528" s="7"/>
      <c r="G3528" s="7"/>
      <c r="H3528" s="7"/>
      <c r="I3528" s="9"/>
      <c r="J3528" s="9"/>
      <c r="K3528" s="7"/>
      <c r="L3528" s="7"/>
      <c r="M3528" s="7"/>
      <c r="N3528" s="7"/>
      <c r="O3528" s="7"/>
      <c r="P3528" s="7"/>
      <c r="Q3528" s="7"/>
      <c r="R3528" s="7"/>
      <c r="S3528" s="7"/>
    </row>
    <row r="3529" spans="1:19" x14ac:dyDescent="0.2">
      <c r="A3529" s="11"/>
      <c r="B3529" s="10"/>
      <c r="C3529" s="7"/>
      <c r="D3529" s="7"/>
      <c r="E3529" s="7"/>
      <c r="F3529" s="7"/>
      <c r="G3529" s="7"/>
      <c r="H3529" s="7"/>
      <c r="I3529" s="9"/>
      <c r="J3529" s="9"/>
      <c r="K3529" s="7"/>
      <c r="L3529" s="7"/>
      <c r="M3529" s="7"/>
      <c r="N3529" s="7"/>
      <c r="O3529" s="7"/>
      <c r="P3529" s="7"/>
      <c r="Q3529" s="7"/>
      <c r="R3529" s="7"/>
      <c r="S3529" s="7"/>
    </row>
    <row r="3530" spans="1:19" x14ac:dyDescent="0.2">
      <c r="A3530" s="11"/>
      <c r="B3530" s="10"/>
      <c r="C3530" s="7"/>
      <c r="D3530" s="7"/>
      <c r="E3530" s="7"/>
      <c r="F3530" s="7"/>
      <c r="G3530" s="7"/>
      <c r="H3530" s="7"/>
      <c r="I3530" s="9"/>
      <c r="J3530" s="9"/>
      <c r="K3530" s="7"/>
      <c r="L3530" s="7"/>
      <c r="M3530" s="7"/>
      <c r="N3530" s="7"/>
      <c r="O3530" s="7"/>
      <c r="P3530" s="7"/>
      <c r="Q3530" s="7"/>
      <c r="R3530" s="7"/>
      <c r="S3530" s="7"/>
    </row>
    <row r="3531" spans="1:19" x14ac:dyDescent="0.2">
      <c r="A3531" s="11"/>
      <c r="B3531" s="10"/>
      <c r="C3531" s="7"/>
      <c r="D3531" s="7"/>
      <c r="E3531" s="7"/>
      <c r="F3531" s="7"/>
      <c r="G3531" s="7"/>
      <c r="H3531" s="7"/>
      <c r="I3531" s="9"/>
      <c r="J3531" s="9"/>
      <c r="K3531" s="7"/>
      <c r="L3531" s="7"/>
      <c r="M3531" s="7"/>
      <c r="N3531" s="7"/>
      <c r="O3531" s="7"/>
      <c r="P3531" s="7"/>
      <c r="Q3531" s="7"/>
      <c r="R3531" s="7"/>
      <c r="S3531" s="7"/>
    </row>
    <row r="3532" spans="1:19" x14ac:dyDescent="0.2">
      <c r="A3532" s="11"/>
      <c r="B3532" s="10"/>
      <c r="C3532" s="7"/>
      <c r="D3532" s="7"/>
      <c r="E3532" s="7"/>
      <c r="F3532" s="7"/>
      <c r="G3532" s="7"/>
      <c r="H3532" s="7"/>
      <c r="I3532" s="9"/>
      <c r="J3532" s="9"/>
      <c r="K3532" s="7"/>
      <c r="L3532" s="7"/>
      <c r="M3532" s="7"/>
      <c r="N3532" s="7"/>
      <c r="O3532" s="7"/>
      <c r="P3532" s="7"/>
      <c r="Q3532" s="7"/>
      <c r="R3532" s="7"/>
      <c r="S3532" s="7"/>
    </row>
    <row r="3533" spans="1:19" x14ac:dyDescent="0.2">
      <c r="A3533" s="11"/>
      <c r="B3533" s="10"/>
      <c r="C3533" s="7"/>
      <c r="D3533" s="7"/>
      <c r="E3533" s="7"/>
      <c r="F3533" s="7"/>
      <c r="G3533" s="7"/>
      <c r="H3533" s="7"/>
      <c r="I3533" s="9"/>
      <c r="J3533" s="9"/>
      <c r="K3533" s="7"/>
      <c r="L3533" s="7"/>
      <c r="M3533" s="7"/>
      <c r="N3533" s="7"/>
      <c r="O3533" s="7"/>
      <c r="P3533" s="7"/>
      <c r="Q3533" s="7"/>
      <c r="R3533" s="7"/>
      <c r="S3533" s="7"/>
    </row>
    <row r="3534" spans="1:19" x14ac:dyDescent="0.2">
      <c r="A3534" s="11"/>
      <c r="B3534" s="10"/>
      <c r="C3534" s="7"/>
      <c r="D3534" s="7"/>
      <c r="E3534" s="7"/>
      <c r="F3534" s="7"/>
      <c r="G3534" s="7"/>
      <c r="H3534" s="7"/>
      <c r="I3534" s="9"/>
      <c r="J3534" s="9"/>
      <c r="K3534" s="7"/>
      <c r="L3534" s="7"/>
      <c r="M3534" s="7"/>
      <c r="N3534" s="7"/>
      <c r="O3534" s="7"/>
      <c r="P3534" s="7"/>
      <c r="Q3534" s="7"/>
      <c r="R3534" s="7"/>
      <c r="S3534" s="7"/>
    </row>
    <row r="3535" spans="1:19" x14ac:dyDescent="0.2">
      <c r="A3535" s="11"/>
      <c r="B3535" s="10"/>
      <c r="C3535" s="7"/>
      <c r="D3535" s="7"/>
      <c r="E3535" s="7"/>
      <c r="F3535" s="7"/>
      <c r="G3535" s="7"/>
      <c r="H3535" s="7"/>
      <c r="I3535" s="9"/>
      <c r="J3535" s="9"/>
      <c r="K3535" s="7"/>
      <c r="L3535" s="7"/>
      <c r="M3535" s="7"/>
      <c r="N3535" s="7"/>
      <c r="O3535" s="7"/>
      <c r="P3535" s="7"/>
      <c r="Q3535" s="7"/>
      <c r="R3535" s="7"/>
      <c r="S3535" s="7"/>
    </row>
    <row r="3536" spans="1:19" x14ac:dyDescent="0.2">
      <c r="A3536" s="11"/>
      <c r="B3536" s="10"/>
      <c r="C3536" s="7"/>
      <c r="D3536" s="7"/>
      <c r="E3536" s="7"/>
      <c r="F3536" s="7"/>
      <c r="G3536" s="7"/>
      <c r="H3536" s="7"/>
      <c r="I3536" s="9"/>
      <c r="J3536" s="9"/>
      <c r="K3536" s="7"/>
      <c r="L3536" s="7"/>
      <c r="M3536" s="7"/>
      <c r="N3536" s="7"/>
      <c r="O3536" s="7"/>
      <c r="P3536" s="7"/>
      <c r="Q3536" s="7"/>
      <c r="R3536" s="7"/>
      <c r="S3536" s="7"/>
    </row>
    <row r="3537" spans="1:19" x14ac:dyDescent="0.2">
      <c r="A3537" s="11"/>
      <c r="B3537" s="10"/>
      <c r="C3537" s="7"/>
      <c r="D3537" s="7"/>
      <c r="E3537" s="7"/>
      <c r="F3537" s="7"/>
      <c r="G3537" s="7"/>
      <c r="H3537" s="7"/>
      <c r="I3537" s="9"/>
      <c r="J3537" s="9"/>
      <c r="K3537" s="7"/>
      <c r="L3537" s="7"/>
      <c r="M3537" s="7"/>
      <c r="N3537" s="7"/>
      <c r="O3537" s="7"/>
      <c r="P3537" s="7"/>
      <c r="Q3537" s="7"/>
      <c r="R3537" s="7"/>
      <c r="S3537" s="7"/>
    </row>
    <row r="3538" spans="1:19" x14ac:dyDescent="0.2">
      <c r="A3538" s="11"/>
      <c r="B3538" s="10"/>
      <c r="C3538" s="7"/>
      <c r="D3538" s="7"/>
      <c r="E3538" s="7"/>
      <c r="F3538" s="7"/>
      <c r="G3538" s="7"/>
      <c r="H3538" s="7"/>
      <c r="I3538" s="9"/>
      <c r="J3538" s="9"/>
      <c r="K3538" s="7"/>
      <c r="L3538" s="7"/>
      <c r="M3538" s="7"/>
      <c r="N3538" s="7"/>
      <c r="O3538" s="7"/>
      <c r="P3538" s="7"/>
      <c r="Q3538" s="7"/>
      <c r="R3538" s="7"/>
      <c r="S3538" s="7"/>
    </row>
    <row r="3539" spans="1:19" x14ac:dyDescent="0.2">
      <c r="A3539" s="11"/>
      <c r="B3539" s="10"/>
      <c r="C3539" s="7"/>
      <c r="D3539" s="7"/>
      <c r="E3539" s="7"/>
      <c r="F3539" s="7"/>
      <c r="G3539" s="7"/>
      <c r="H3539" s="7"/>
      <c r="I3539" s="9"/>
      <c r="J3539" s="9"/>
      <c r="K3539" s="7"/>
      <c r="L3539" s="7"/>
      <c r="M3539" s="7"/>
      <c r="N3539" s="7"/>
      <c r="O3539" s="7"/>
      <c r="P3539" s="7"/>
      <c r="Q3539" s="7"/>
      <c r="R3539" s="7"/>
      <c r="S3539" s="7"/>
    </row>
    <row r="3540" spans="1:19" x14ac:dyDescent="0.2">
      <c r="A3540" s="11"/>
      <c r="B3540" s="10"/>
      <c r="C3540" s="7"/>
      <c r="D3540" s="7"/>
      <c r="E3540" s="7"/>
      <c r="F3540" s="7"/>
      <c r="G3540" s="7"/>
      <c r="H3540" s="7"/>
      <c r="I3540" s="9"/>
      <c r="J3540" s="9"/>
      <c r="K3540" s="7"/>
      <c r="L3540" s="7"/>
      <c r="M3540" s="7"/>
      <c r="N3540" s="7"/>
      <c r="O3540" s="7"/>
      <c r="P3540" s="7"/>
      <c r="Q3540" s="7"/>
      <c r="R3540" s="7"/>
      <c r="S3540" s="7"/>
    </row>
    <row r="3541" spans="1:19" x14ac:dyDescent="0.2">
      <c r="A3541" s="11"/>
      <c r="B3541" s="10"/>
      <c r="C3541" s="7"/>
      <c r="D3541" s="7"/>
      <c r="E3541" s="7"/>
      <c r="F3541" s="7"/>
      <c r="G3541" s="7"/>
      <c r="H3541" s="7"/>
      <c r="I3541" s="9"/>
      <c r="J3541" s="9"/>
      <c r="K3541" s="7"/>
      <c r="L3541" s="7"/>
      <c r="M3541" s="7"/>
      <c r="N3541" s="7"/>
      <c r="O3541" s="7"/>
      <c r="P3541" s="7"/>
      <c r="Q3541" s="7"/>
      <c r="R3541" s="7"/>
      <c r="S3541" s="7"/>
    </row>
    <row r="3542" spans="1:19" x14ac:dyDescent="0.2">
      <c r="A3542" s="11"/>
      <c r="B3542" s="10"/>
      <c r="C3542" s="7"/>
      <c r="D3542" s="7"/>
      <c r="E3542" s="7"/>
      <c r="F3542" s="7"/>
      <c r="G3542" s="7"/>
      <c r="H3542" s="7"/>
      <c r="I3542" s="9"/>
      <c r="J3542" s="9"/>
      <c r="K3542" s="7"/>
      <c r="L3542" s="7"/>
      <c r="M3542" s="7"/>
      <c r="N3542" s="7"/>
      <c r="O3542" s="7"/>
      <c r="P3542" s="7"/>
      <c r="Q3542" s="7"/>
      <c r="R3542" s="7"/>
      <c r="S3542" s="7"/>
    </row>
    <row r="3543" spans="1:19" x14ac:dyDescent="0.2">
      <c r="A3543" s="11"/>
      <c r="B3543" s="10"/>
      <c r="C3543" s="7"/>
      <c r="D3543" s="7"/>
      <c r="E3543" s="7"/>
      <c r="F3543" s="7"/>
      <c r="G3543" s="7"/>
      <c r="H3543" s="7"/>
      <c r="I3543" s="9"/>
      <c r="J3543" s="9"/>
      <c r="K3543" s="7"/>
      <c r="L3543" s="7"/>
      <c r="M3543" s="7"/>
      <c r="N3543" s="7"/>
      <c r="O3543" s="7"/>
      <c r="P3543" s="7"/>
      <c r="Q3543" s="7"/>
      <c r="R3543" s="7"/>
      <c r="S3543" s="7"/>
    </row>
    <row r="3544" spans="1:19" x14ac:dyDescent="0.2">
      <c r="A3544" s="11"/>
      <c r="B3544" s="10"/>
      <c r="C3544" s="7"/>
      <c r="D3544" s="7"/>
      <c r="E3544" s="7"/>
      <c r="F3544" s="7"/>
      <c r="G3544" s="7"/>
      <c r="H3544" s="7"/>
      <c r="I3544" s="9"/>
      <c r="J3544" s="9"/>
      <c r="K3544" s="7"/>
      <c r="L3544" s="7"/>
      <c r="M3544" s="7"/>
      <c r="N3544" s="7"/>
      <c r="O3544" s="7"/>
      <c r="P3544" s="7"/>
      <c r="Q3544" s="7"/>
      <c r="R3544" s="7"/>
      <c r="S3544" s="7"/>
    </row>
    <row r="3545" spans="1:19" x14ac:dyDescent="0.2">
      <c r="A3545" s="11"/>
      <c r="B3545" s="10"/>
      <c r="C3545" s="7"/>
      <c r="D3545" s="7"/>
      <c r="E3545" s="7"/>
      <c r="F3545" s="7"/>
      <c r="G3545" s="7"/>
      <c r="H3545" s="7"/>
      <c r="I3545" s="9"/>
      <c r="J3545" s="9"/>
      <c r="K3545" s="7"/>
      <c r="L3545" s="7"/>
      <c r="M3545" s="7"/>
      <c r="N3545" s="7"/>
      <c r="O3545" s="7"/>
      <c r="P3545" s="7"/>
      <c r="Q3545" s="7"/>
      <c r="R3545" s="7"/>
      <c r="S3545" s="7"/>
    </row>
    <row r="3546" spans="1:19" x14ac:dyDescent="0.2">
      <c r="A3546" s="11"/>
      <c r="B3546" s="10"/>
      <c r="C3546" s="7"/>
      <c r="D3546" s="7"/>
      <c r="E3546" s="7"/>
      <c r="F3546" s="7"/>
      <c r="G3546" s="7"/>
      <c r="H3546" s="7"/>
      <c r="I3546" s="9"/>
      <c r="J3546" s="9"/>
      <c r="K3546" s="7"/>
      <c r="L3546" s="7"/>
      <c r="M3546" s="7"/>
      <c r="N3546" s="7"/>
      <c r="O3546" s="7"/>
      <c r="P3546" s="7"/>
      <c r="Q3546" s="7"/>
      <c r="R3546" s="7"/>
      <c r="S3546" s="7"/>
    </row>
    <row r="3547" spans="1:19" x14ac:dyDescent="0.2">
      <c r="A3547" s="11"/>
      <c r="B3547" s="10"/>
      <c r="C3547" s="7"/>
      <c r="D3547" s="7"/>
      <c r="E3547" s="7"/>
      <c r="F3547" s="7"/>
      <c r="G3547" s="7"/>
      <c r="H3547" s="7"/>
      <c r="I3547" s="9"/>
      <c r="J3547" s="9"/>
      <c r="K3547" s="7"/>
      <c r="L3547" s="7"/>
      <c r="M3547" s="7"/>
      <c r="N3547" s="7"/>
      <c r="O3547" s="7"/>
      <c r="P3547" s="7"/>
      <c r="Q3547" s="7"/>
      <c r="R3547" s="7"/>
      <c r="S3547" s="7"/>
    </row>
    <row r="3548" spans="1:19" x14ac:dyDescent="0.2">
      <c r="A3548" s="11"/>
      <c r="B3548" s="10"/>
      <c r="C3548" s="7"/>
      <c r="D3548" s="7"/>
      <c r="E3548" s="7"/>
      <c r="F3548" s="7"/>
      <c r="G3548" s="7"/>
      <c r="H3548" s="7"/>
      <c r="I3548" s="9"/>
      <c r="J3548" s="9"/>
      <c r="K3548" s="7"/>
      <c r="L3548" s="7"/>
      <c r="M3548" s="7"/>
      <c r="N3548" s="7"/>
      <c r="O3548" s="7"/>
      <c r="P3548" s="7"/>
      <c r="Q3548" s="7"/>
      <c r="R3548" s="7"/>
      <c r="S3548" s="7"/>
    </row>
    <row r="3549" spans="1:19" x14ac:dyDescent="0.2">
      <c r="A3549" s="11"/>
      <c r="B3549" s="10"/>
      <c r="C3549" s="7"/>
      <c r="D3549" s="7"/>
      <c r="E3549" s="7"/>
      <c r="F3549" s="7"/>
      <c r="G3549" s="7"/>
      <c r="H3549" s="7"/>
      <c r="I3549" s="9"/>
      <c r="J3549" s="9"/>
      <c r="K3549" s="7"/>
      <c r="L3549" s="7"/>
      <c r="M3549" s="7"/>
      <c r="N3549" s="7"/>
      <c r="O3549" s="7"/>
      <c r="P3549" s="7"/>
      <c r="Q3549" s="7"/>
      <c r="R3549" s="7"/>
      <c r="S3549" s="7"/>
    </row>
    <row r="3550" spans="1:19" x14ac:dyDescent="0.2">
      <c r="A3550" s="11"/>
      <c r="B3550" s="10"/>
      <c r="C3550" s="7"/>
      <c r="D3550" s="7"/>
      <c r="E3550" s="7"/>
      <c r="F3550" s="7"/>
      <c r="G3550" s="7"/>
      <c r="H3550" s="7"/>
      <c r="I3550" s="9"/>
      <c r="J3550" s="9"/>
      <c r="K3550" s="7"/>
      <c r="L3550" s="7"/>
      <c r="M3550" s="7"/>
      <c r="N3550" s="7"/>
      <c r="O3550" s="7"/>
      <c r="P3550" s="7"/>
      <c r="Q3550" s="7"/>
      <c r="R3550" s="7"/>
      <c r="S3550" s="7"/>
    </row>
    <row r="3551" spans="1:19" x14ac:dyDescent="0.2">
      <c r="A3551" s="11"/>
      <c r="B3551" s="10"/>
      <c r="C3551" s="7"/>
      <c r="D3551" s="7"/>
      <c r="E3551" s="7"/>
      <c r="F3551" s="7"/>
      <c r="G3551" s="7"/>
      <c r="H3551" s="7"/>
      <c r="I3551" s="9"/>
      <c r="J3551" s="9"/>
      <c r="K3551" s="7"/>
      <c r="L3551" s="7"/>
      <c r="M3551" s="7"/>
      <c r="N3551" s="7"/>
      <c r="O3551" s="7"/>
      <c r="P3551" s="7"/>
      <c r="Q3551" s="7"/>
      <c r="R3551" s="7"/>
      <c r="S3551" s="7"/>
    </row>
    <row r="3552" spans="1:19" x14ac:dyDescent="0.2">
      <c r="A3552" s="11"/>
      <c r="B3552" s="10"/>
      <c r="C3552" s="7"/>
      <c r="D3552" s="7"/>
      <c r="E3552" s="7"/>
      <c r="F3552" s="7"/>
      <c r="G3552" s="7"/>
      <c r="H3552" s="7"/>
      <c r="I3552" s="9"/>
      <c r="J3552" s="9"/>
      <c r="K3552" s="7"/>
      <c r="L3552" s="7"/>
      <c r="M3552" s="7"/>
      <c r="N3552" s="7"/>
      <c r="O3552" s="7"/>
      <c r="P3552" s="7"/>
      <c r="Q3552" s="7"/>
      <c r="R3552" s="7"/>
      <c r="S3552" s="7"/>
    </row>
    <row r="3553" spans="1:19" x14ac:dyDescent="0.2">
      <c r="A3553" s="11"/>
      <c r="B3553" s="10"/>
      <c r="C3553" s="7"/>
      <c r="D3553" s="7"/>
      <c r="E3553" s="7"/>
      <c r="F3553" s="7"/>
      <c r="G3553" s="7"/>
      <c r="H3553" s="7"/>
      <c r="I3553" s="9"/>
      <c r="J3553" s="9"/>
      <c r="K3553" s="7"/>
      <c r="L3553" s="7"/>
      <c r="M3553" s="7"/>
      <c r="N3553" s="7"/>
      <c r="O3553" s="7"/>
      <c r="P3553" s="7"/>
      <c r="Q3553" s="7"/>
      <c r="R3553" s="7"/>
      <c r="S3553" s="7"/>
    </row>
    <row r="3554" spans="1:19" x14ac:dyDescent="0.2">
      <c r="A3554" s="11"/>
      <c r="B3554" s="10"/>
      <c r="C3554" s="7"/>
      <c r="D3554" s="7"/>
      <c r="E3554" s="7"/>
      <c r="F3554" s="7"/>
      <c r="G3554" s="7"/>
      <c r="H3554" s="7"/>
      <c r="I3554" s="9"/>
      <c r="J3554" s="9"/>
      <c r="K3554" s="7"/>
      <c r="L3554" s="7"/>
      <c r="M3554" s="7"/>
      <c r="N3554" s="7"/>
      <c r="O3554" s="7"/>
      <c r="P3554" s="7"/>
      <c r="Q3554" s="7"/>
      <c r="R3554" s="7"/>
      <c r="S3554" s="7"/>
    </row>
    <row r="3555" spans="1:19" x14ac:dyDescent="0.2">
      <c r="A3555" s="11"/>
      <c r="B3555" s="10"/>
      <c r="C3555" s="7"/>
      <c r="D3555" s="7"/>
      <c r="E3555" s="7"/>
      <c r="F3555" s="7"/>
      <c r="G3555" s="7"/>
      <c r="H3555" s="7"/>
      <c r="I3555" s="9"/>
      <c r="J3555" s="9"/>
      <c r="K3555" s="7"/>
      <c r="L3555" s="7"/>
      <c r="M3555" s="7"/>
      <c r="N3555" s="7"/>
      <c r="O3555" s="7"/>
      <c r="P3555" s="7"/>
      <c r="Q3555" s="7"/>
      <c r="R3555" s="7"/>
      <c r="S3555" s="7"/>
    </row>
    <row r="3556" spans="1:19" x14ac:dyDescent="0.2">
      <c r="A3556" s="11"/>
      <c r="B3556" s="10"/>
      <c r="C3556" s="7"/>
      <c r="D3556" s="7"/>
      <c r="E3556" s="7"/>
      <c r="F3556" s="7"/>
      <c r="G3556" s="7"/>
      <c r="H3556" s="7"/>
      <c r="I3556" s="9"/>
      <c r="J3556" s="9"/>
      <c r="K3556" s="7"/>
      <c r="L3556" s="7"/>
      <c r="M3556" s="7"/>
      <c r="N3556" s="7"/>
      <c r="O3556" s="7"/>
      <c r="P3556" s="7"/>
      <c r="Q3556" s="7"/>
      <c r="R3556" s="7"/>
      <c r="S3556" s="7"/>
    </row>
    <row r="3557" spans="1:19" x14ac:dyDescent="0.2">
      <c r="A3557" s="11"/>
      <c r="B3557" s="10"/>
      <c r="C3557" s="7"/>
      <c r="D3557" s="7"/>
      <c r="E3557" s="7"/>
      <c r="F3557" s="7"/>
      <c r="G3557" s="7"/>
      <c r="H3557" s="7"/>
      <c r="I3557" s="9"/>
      <c r="J3557" s="9"/>
      <c r="K3557" s="7"/>
      <c r="L3557" s="7"/>
      <c r="M3557" s="7"/>
      <c r="N3557" s="7"/>
      <c r="O3557" s="7"/>
      <c r="P3557" s="7"/>
      <c r="Q3557" s="7"/>
      <c r="R3557" s="7"/>
      <c r="S3557" s="7"/>
    </row>
    <row r="3558" spans="1:19" x14ac:dyDescent="0.2">
      <c r="A3558" s="11"/>
      <c r="B3558" s="10"/>
      <c r="C3558" s="7"/>
      <c r="D3558" s="7"/>
      <c r="E3558" s="7"/>
      <c r="F3558" s="7"/>
      <c r="G3558" s="7"/>
      <c r="H3558" s="7"/>
      <c r="I3558" s="9"/>
      <c r="J3558" s="9"/>
      <c r="K3558" s="7"/>
      <c r="L3558" s="7"/>
      <c r="M3558" s="7"/>
      <c r="N3558" s="7"/>
      <c r="O3558" s="7"/>
      <c r="P3558" s="7"/>
      <c r="Q3558" s="7"/>
      <c r="R3558" s="7"/>
      <c r="S3558" s="7"/>
    </row>
    <row r="3559" spans="1:19" x14ac:dyDescent="0.2">
      <c r="A3559" s="11"/>
      <c r="B3559" s="10"/>
      <c r="C3559" s="7"/>
      <c r="D3559" s="7"/>
      <c r="E3559" s="7"/>
      <c r="F3559" s="7"/>
      <c r="G3559" s="7"/>
      <c r="H3559" s="7"/>
      <c r="I3559" s="9"/>
      <c r="J3559" s="9"/>
      <c r="K3559" s="7"/>
      <c r="L3559" s="7"/>
      <c r="M3559" s="7"/>
      <c r="N3559" s="7"/>
      <c r="O3559" s="7"/>
      <c r="P3559" s="7"/>
      <c r="Q3559" s="7"/>
      <c r="R3559" s="7"/>
      <c r="S3559" s="7"/>
    </row>
    <row r="3560" spans="1:19" x14ac:dyDescent="0.2">
      <c r="A3560" s="11"/>
      <c r="B3560" s="10"/>
      <c r="C3560" s="7"/>
      <c r="D3560" s="7"/>
      <c r="E3560" s="7"/>
      <c r="F3560" s="7"/>
      <c r="G3560" s="7"/>
      <c r="H3560" s="7"/>
      <c r="I3560" s="9"/>
      <c r="J3560" s="9"/>
      <c r="K3560" s="7"/>
      <c r="L3560" s="7"/>
      <c r="M3560" s="7"/>
      <c r="N3560" s="7"/>
      <c r="O3560" s="7"/>
      <c r="P3560" s="7"/>
      <c r="Q3560" s="7"/>
      <c r="R3560" s="7"/>
      <c r="S3560" s="7"/>
    </row>
    <row r="3561" spans="1:19" x14ac:dyDescent="0.2">
      <c r="A3561" s="11"/>
      <c r="B3561" s="10"/>
      <c r="C3561" s="7"/>
      <c r="D3561" s="7"/>
      <c r="E3561" s="7"/>
      <c r="F3561" s="7"/>
      <c r="G3561" s="7"/>
      <c r="H3561" s="7"/>
      <c r="I3561" s="9"/>
      <c r="J3561" s="9"/>
      <c r="K3561" s="7"/>
      <c r="L3561" s="7"/>
      <c r="M3561" s="7"/>
      <c r="N3561" s="7"/>
      <c r="O3561" s="7"/>
      <c r="P3561" s="7"/>
      <c r="Q3561" s="7"/>
      <c r="R3561" s="7"/>
      <c r="S3561" s="7"/>
    </row>
    <row r="3562" spans="1:19" x14ac:dyDescent="0.2">
      <c r="A3562" s="11"/>
      <c r="B3562" s="10"/>
      <c r="C3562" s="7"/>
      <c r="D3562" s="7"/>
      <c r="E3562" s="7"/>
      <c r="F3562" s="7"/>
      <c r="G3562" s="7"/>
      <c r="H3562" s="7"/>
      <c r="I3562" s="9"/>
      <c r="J3562" s="9"/>
      <c r="K3562" s="7"/>
      <c r="L3562" s="7"/>
      <c r="M3562" s="7"/>
      <c r="N3562" s="7"/>
      <c r="O3562" s="7"/>
      <c r="P3562" s="7"/>
      <c r="Q3562" s="7"/>
      <c r="R3562" s="7"/>
      <c r="S3562" s="7"/>
    </row>
    <row r="3563" spans="1:19" x14ac:dyDescent="0.2">
      <c r="A3563" s="11"/>
      <c r="B3563" s="10"/>
      <c r="C3563" s="7"/>
      <c r="D3563" s="7"/>
      <c r="E3563" s="7"/>
      <c r="F3563" s="7"/>
      <c r="G3563" s="7"/>
      <c r="H3563" s="7"/>
      <c r="I3563" s="9"/>
      <c r="J3563" s="9"/>
      <c r="K3563" s="7"/>
      <c r="L3563" s="7"/>
      <c r="M3563" s="7"/>
      <c r="N3563" s="7"/>
      <c r="O3563" s="7"/>
      <c r="P3563" s="7"/>
      <c r="Q3563" s="7"/>
      <c r="R3563" s="7"/>
      <c r="S3563" s="7"/>
    </row>
    <row r="3564" spans="1:19" x14ac:dyDescent="0.2">
      <c r="A3564" s="11"/>
      <c r="B3564" s="10"/>
      <c r="C3564" s="7"/>
      <c r="D3564" s="7"/>
      <c r="E3564" s="7"/>
      <c r="F3564" s="7"/>
      <c r="G3564" s="7"/>
      <c r="H3564" s="7"/>
      <c r="I3564" s="9"/>
      <c r="J3564" s="9"/>
      <c r="K3564" s="7"/>
      <c r="L3564" s="7"/>
      <c r="M3564" s="7"/>
      <c r="N3564" s="7"/>
      <c r="O3564" s="7"/>
      <c r="P3564" s="7"/>
      <c r="Q3564" s="7"/>
      <c r="R3564" s="7"/>
      <c r="S3564" s="7"/>
    </row>
    <row r="3565" spans="1:19" x14ac:dyDescent="0.2">
      <c r="A3565" s="11"/>
      <c r="B3565" s="10"/>
      <c r="C3565" s="7"/>
      <c r="D3565" s="7"/>
      <c r="E3565" s="7"/>
      <c r="F3565" s="7"/>
      <c r="G3565" s="7"/>
      <c r="H3565" s="7"/>
      <c r="I3565" s="9"/>
      <c r="J3565" s="9"/>
      <c r="K3565" s="7"/>
      <c r="L3565" s="7"/>
      <c r="M3565" s="7"/>
      <c r="N3565" s="7"/>
      <c r="O3565" s="7"/>
      <c r="P3565" s="7"/>
      <c r="Q3565" s="7"/>
      <c r="R3565" s="7"/>
      <c r="S3565" s="7"/>
    </row>
    <row r="3566" spans="1:19" x14ac:dyDescent="0.2">
      <c r="A3566" s="11"/>
      <c r="B3566" s="10"/>
      <c r="C3566" s="7"/>
      <c r="D3566" s="7"/>
      <c r="E3566" s="7"/>
      <c r="F3566" s="7"/>
      <c r="G3566" s="7"/>
      <c r="H3566" s="7"/>
      <c r="I3566" s="9"/>
      <c r="J3566" s="9"/>
      <c r="K3566" s="7"/>
      <c r="L3566" s="7"/>
      <c r="M3566" s="7"/>
      <c r="N3566" s="7"/>
      <c r="O3566" s="7"/>
      <c r="P3566" s="7"/>
      <c r="Q3566" s="7"/>
      <c r="R3566" s="7"/>
      <c r="S3566" s="7"/>
    </row>
    <row r="3567" spans="1:19" x14ac:dyDescent="0.2">
      <c r="A3567" s="11"/>
      <c r="B3567" s="10"/>
      <c r="C3567" s="7"/>
      <c r="D3567" s="7"/>
      <c r="E3567" s="7"/>
      <c r="F3567" s="7"/>
      <c r="G3567" s="7"/>
      <c r="H3567" s="7"/>
      <c r="I3567" s="9"/>
      <c r="J3567" s="9"/>
      <c r="K3567" s="7"/>
      <c r="L3567" s="7"/>
      <c r="M3567" s="7"/>
      <c r="N3567" s="7"/>
      <c r="O3567" s="7"/>
      <c r="P3567" s="7"/>
      <c r="Q3567" s="7"/>
      <c r="R3567" s="7"/>
      <c r="S3567" s="7"/>
    </row>
    <row r="3568" spans="1:19" x14ac:dyDescent="0.2">
      <c r="A3568" s="11"/>
      <c r="B3568" s="10"/>
      <c r="C3568" s="7"/>
      <c r="D3568" s="7"/>
      <c r="E3568" s="7"/>
      <c r="F3568" s="7"/>
      <c r="G3568" s="7"/>
      <c r="H3568" s="7"/>
      <c r="I3568" s="9"/>
      <c r="J3568" s="9"/>
      <c r="K3568" s="7"/>
      <c r="L3568" s="7"/>
      <c r="M3568" s="7"/>
      <c r="N3568" s="7"/>
      <c r="O3568" s="7"/>
      <c r="P3568" s="7"/>
      <c r="Q3568" s="7"/>
      <c r="R3568" s="7"/>
      <c r="S3568" s="7"/>
    </row>
    <row r="3569" spans="1:19" x14ac:dyDescent="0.2">
      <c r="A3569" s="11"/>
      <c r="B3569" s="10"/>
      <c r="C3569" s="7"/>
      <c r="D3569" s="7"/>
      <c r="E3569" s="7"/>
      <c r="F3569" s="7"/>
      <c r="G3569" s="7"/>
      <c r="H3569" s="7"/>
      <c r="I3569" s="9"/>
      <c r="J3569" s="9"/>
      <c r="K3569" s="7"/>
      <c r="L3569" s="7"/>
      <c r="M3569" s="7"/>
      <c r="N3569" s="7"/>
      <c r="O3569" s="7"/>
      <c r="P3569" s="7"/>
      <c r="Q3569" s="7"/>
      <c r="R3569" s="7"/>
      <c r="S3569" s="7"/>
    </row>
    <row r="3570" spans="1:19" x14ac:dyDescent="0.2">
      <c r="A3570" s="11"/>
      <c r="B3570" s="10"/>
      <c r="C3570" s="7"/>
      <c r="D3570" s="7"/>
      <c r="E3570" s="7"/>
      <c r="F3570" s="7"/>
      <c r="G3570" s="7"/>
      <c r="H3570" s="7"/>
      <c r="I3570" s="9"/>
      <c r="J3570" s="9"/>
      <c r="K3570" s="7"/>
      <c r="L3570" s="7"/>
      <c r="M3570" s="7"/>
      <c r="N3570" s="7"/>
      <c r="O3570" s="7"/>
      <c r="P3570" s="7"/>
      <c r="Q3570" s="7"/>
      <c r="R3570" s="7"/>
      <c r="S3570" s="7"/>
    </row>
    <row r="3571" spans="1:19" x14ac:dyDescent="0.2">
      <c r="A3571" s="11"/>
      <c r="B3571" s="10"/>
      <c r="C3571" s="7"/>
      <c r="D3571" s="7"/>
      <c r="E3571" s="7"/>
      <c r="F3571" s="7"/>
      <c r="G3571" s="7"/>
      <c r="H3571" s="7"/>
      <c r="I3571" s="9"/>
      <c r="J3571" s="9"/>
      <c r="K3571" s="7"/>
      <c r="L3571" s="7"/>
      <c r="M3571" s="7"/>
      <c r="N3571" s="7"/>
      <c r="O3571" s="7"/>
      <c r="P3571" s="7"/>
      <c r="Q3571" s="7"/>
      <c r="R3571" s="7"/>
      <c r="S3571" s="7"/>
    </row>
    <row r="3572" spans="1:19" x14ac:dyDescent="0.2">
      <c r="A3572" s="11"/>
      <c r="B3572" s="10"/>
      <c r="C3572" s="7"/>
      <c r="D3572" s="7"/>
      <c r="E3572" s="7"/>
      <c r="F3572" s="7"/>
      <c r="G3572" s="7"/>
      <c r="H3572" s="7"/>
      <c r="I3572" s="9"/>
      <c r="J3572" s="9"/>
      <c r="K3572" s="7"/>
      <c r="L3572" s="7"/>
      <c r="M3572" s="7"/>
      <c r="N3572" s="7"/>
      <c r="O3572" s="7"/>
      <c r="P3572" s="7"/>
      <c r="Q3572" s="7"/>
      <c r="R3572" s="7"/>
      <c r="S3572" s="7"/>
    </row>
    <row r="3573" spans="1:19" x14ac:dyDescent="0.2">
      <c r="A3573" s="11"/>
      <c r="B3573" s="10"/>
      <c r="C3573" s="7"/>
      <c r="D3573" s="7"/>
      <c r="E3573" s="7"/>
      <c r="F3573" s="7"/>
      <c r="G3573" s="7"/>
      <c r="H3573" s="7"/>
      <c r="I3573" s="9"/>
      <c r="J3573" s="9"/>
      <c r="K3573" s="7"/>
      <c r="L3573" s="7"/>
      <c r="M3573" s="7"/>
      <c r="N3573" s="7"/>
      <c r="O3573" s="7"/>
      <c r="P3573" s="7"/>
      <c r="Q3573" s="7"/>
      <c r="R3573" s="7"/>
      <c r="S3573" s="7"/>
    </row>
    <row r="3574" spans="1:19" x14ac:dyDescent="0.2">
      <c r="A3574" s="11"/>
      <c r="B3574" s="10"/>
      <c r="C3574" s="7"/>
      <c r="D3574" s="7"/>
      <c r="E3574" s="7"/>
      <c r="F3574" s="7"/>
      <c r="G3574" s="7"/>
      <c r="H3574" s="7"/>
      <c r="I3574" s="9"/>
      <c r="J3574" s="9"/>
      <c r="K3574" s="7"/>
      <c r="L3574" s="7"/>
      <c r="M3574" s="7"/>
      <c r="N3574" s="7"/>
      <c r="O3574" s="7"/>
      <c r="P3574" s="7"/>
      <c r="Q3574" s="7"/>
      <c r="R3574" s="7"/>
      <c r="S3574" s="7"/>
    </row>
    <row r="3575" spans="1:19" x14ac:dyDescent="0.2">
      <c r="A3575" s="11"/>
      <c r="B3575" s="10"/>
      <c r="C3575" s="7"/>
      <c r="D3575" s="7"/>
      <c r="E3575" s="7"/>
      <c r="F3575" s="7"/>
      <c r="G3575" s="7"/>
      <c r="H3575" s="7"/>
      <c r="I3575" s="9"/>
      <c r="J3575" s="9"/>
      <c r="K3575" s="7"/>
      <c r="L3575" s="7"/>
      <c r="M3575" s="7"/>
      <c r="N3575" s="7"/>
      <c r="O3575" s="7"/>
      <c r="P3575" s="7"/>
      <c r="Q3575" s="7"/>
      <c r="R3575" s="7"/>
      <c r="S3575" s="7"/>
    </row>
    <row r="3576" spans="1:19" x14ac:dyDescent="0.2">
      <c r="A3576" s="11"/>
      <c r="B3576" s="10"/>
      <c r="C3576" s="7"/>
      <c r="D3576" s="7"/>
      <c r="E3576" s="7"/>
      <c r="F3576" s="7"/>
      <c r="G3576" s="7"/>
      <c r="H3576" s="7"/>
      <c r="I3576" s="9"/>
      <c r="J3576" s="9"/>
      <c r="K3576" s="7"/>
      <c r="L3576" s="7"/>
      <c r="M3576" s="7"/>
      <c r="N3576" s="7"/>
      <c r="O3576" s="7"/>
      <c r="P3576" s="7"/>
      <c r="Q3576" s="7"/>
      <c r="R3576" s="7"/>
      <c r="S3576" s="7"/>
    </row>
    <row r="3577" spans="1:19" x14ac:dyDescent="0.2">
      <c r="A3577" s="11"/>
      <c r="B3577" s="10"/>
      <c r="C3577" s="7"/>
      <c r="D3577" s="7"/>
      <c r="E3577" s="7"/>
      <c r="F3577" s="7"/>
      <c r="G3577" s="7"/>
      <c r="H3577" s="7"/>
      <c r="I3577" s="9"/>
      <c r="J3577" s="9"/>
      <c r="K3577" s="7"/>
      <c r="L3577" s="7"/>
      <c r="M3577" s="7"/>
      <c r="N3577" s="7"/>
      <c r="O3577" s="7"/>
      <c r="P3577" s="7"/>
      <c r="Q3577" s="7"/>
      <c r="R3577" s="7"/>
      <c r="S3577" s="7"/>
    </row>
    <row r="3578" spans="1:19" x14ac:dyDescent="0.2">
      <c r="A3578" s="11"/>
      <c r="B3578" s="10"/>
      <c r="C3578" s="7"/>
      <c r="D3578" s="7"/>
      <c r="E3578" s="7"/>
      <c r="F3578" s="7"/>
      <c r="G3578" s="7"/>
      <c r="H3578" s="7"/>
      <c r="I3578" s="9"/>
      <c r="J3578" s="9"/>
      <c r="K3578" s="7"/>
      <c r="L3578" s="7"/>
      <c r="M3578" s="7"/>
      <c r="N3578" s="7"/>
      <c r="O3578" s="7"/>
      <c r="P3578" s="7"/>
      <c r="Q3578" s="7"/>
      <c r="R3578" s="7"/>
      <c r="S3578" s="7"/>
    </row>
    <row r="3579" spans="1:19" x14ac:dyDescent="0.2">
      <c r="A3579" s="11"/>
      <c r="B3579" s="10"/>
      <c r="C3579" s="7"/>
      <c r="D3579" s="7"/>
      <c r="E3579" s="7"/>
      <c r="F3579" s="7"/>
      <c r="G3579" s="7"/>
      <c r="H3579" s="7"/>
      <c r="I3579" s="9"/>
      <c r="J3579" s="9"/>
      <c r="K3579" s="7"/>
      <c r="L3579" s="7"/>
      <c r="M3579" s="7"/>
      <c r="N3579" s="7"/>
      <c r="O3579" s="7"/>
      <c r="P3579" s="7"/>
      <c r="Q3579" s="7"/>
      <c r="R3579" s="7"/>
      <c r="S3579" s="7"/>
    </row>
    <row r="3580" spans="1:19" x14ac:dyDescent="0.2">
      <c r="A3580" s="11"/>
      <c r="B3580" s="10"/>
      <c r="C3580" s="7"/>
      <c r="D3580" s="7"/>
      <c r="E3580" s="7"/>
      <c r="F3580" s="7"/>
      <c r="G3580" s="7"/>
      <c r="H3580" s="7"/>
      <c r="I3580" s="9"/>
      <c r="J3580" s="9"/>
      <c r="K3580" s="7"/>
      <c r="L3580" s="7"/>
      <c r="M3580" s="7"/>
      <c r="N3580" s="7"/>
      <c r="O3580" s="7"/>
      <c r="P3580" s="7"/>
      <c r="Q3580" s="7"/>
      <c r="R3580" s="7"/>
      <c r="S3580" s="7"/>
    </row>
    <row r="3581" spans="1:19" x14ac:dyDescent="0.2">
      <c r="A3581" s="11"/>
      <c r="B3581" s="10"/>
      <c r="C3581" s="7"/>
      <c r="D3581" s="7"/>
      <c r="E3581" s="7"/>
      <c r="F3581" s="7"/>
      <c r="G3581" s="7"/>
      <c r="H3581" s="7"/>
      <c r="I3581" s="9"/>
      <c r="J3581" s="9"/>
      <c r="K3581" s="7"/>
      <c r="L3581" s="7"/>
      <c r="M3581" s="7"/>
      <c r="N3581" s="7"/>
      <c r="O3581" s="7"/>
      <c r="P3581" s="7"/>
      <c r="Q3581" s="7"/>
      <c r="R3581" s="7"/>
      <c r="S3581" s="7"/>
    </row>
    <row r="3582" spans="1:19" x14ac:dyDescent="0.2">
      <c r="A3582" s="11"/>
      <c r="B3582" s="10"/>
      <c r="C3582" s="7"/>
      <c r="D3582" s="7"/>
      <c r="E3582" s="7"/>
      <c r="F3582" s="7"/>
      <c r="G3582" s="7"/>
      <c r="H3582" s="7"/>
      <c r="I3582" s="9"/>
      <c r="J3582" s="9"/>
      <c r="K3582" s="7"/>
      <c r="L3582" s="7"/>
      <c r="M3582" s="7"/>
      <c r="N3582" s="7"/>
      <c r="O3582" s="7"/>
      <c r="P3582" s="7"/>
      <c r="Q3582" s="7"/>
      <c r="R3582" s="7"/>
      <c r="S3582" s="7"/>
    </row>
    <row r="3583" spans="1:19" x14ac:dyDescent="0.2">
      <c r="A3583" s="11"/>
      <c r="B3583" s="10"/>
      <c r="C3583" s="7"/>
      <c r="D3583" s="7"/>
      <c r="E3583" s="7"/>
      <c r="F3583" s="7"/>
      <c r="G3583" s="7"/>
      <c r="H3583" s="7"/>
      <c r="I3583" s="9"/>
      <c r="J3583" s="9"/>
      <c r="K3583" s="7"/>
      <c r="L3583" s="7"/>
      <c r="M3583" s="7"/>
      <c r="N3583" s="7"/>
      <c r="O3583" s="7"/>
      <c r="P3583" s="7"/>
      <c r="Q3583" s="7"/>
      <c r="R3583" s="7"/>
      <c r="S3583" s="7"/>
    </row>
    <row r="3584" spans="1:19" x14ac:dyDescent="0.2">
      <c r="A3584" s="11"/>
      <c r="B3584" s="10"/>
      <c r="C3584" s="7"/>
      <c r="D3584" s="7"/>
      <c r="E3584" s="7"/>
      <c r="F3584" s="7"/>
      <c r="G3584" s="7"/>
      <c r="H3584" s="7"/>
      <c r="I3584" s="9"/>
      <c r="J3584" s="9"/>
      <c r="K3584" s="7"/>
      <c r="L3584" s="7"/>
      <c r="M3584" s="7"/>
      <c r="N3584" s="7"/>
      <c r="O3584" s="7"/>
      <c r="P3584" s="7"/>
      <c r="Q3584" s="7"/>
      <c r="R3584" s="7"/>
      <c r="S3584" s="7"/>
    </row>
    <row r="3585" spans="1:19" x14ac:dyDescent="0.2">
      <c r="A3585" s="11"/>
      <c r="B3585" s="10"/>
      <c r="C3585" s="7"/>
      <c r="D3585" s="7"/>
      <c r="E3585" s="7"/>
      <c r="F3585" s="7"/>
      <c r="G3585" s="7"/>
      <c r="H3585" s="7"/>
      <c r="I3585" s="9"/>
      <c r="J3585" s="9"/>
      <c r="K3585" s="7"/>
      <c r="L3585" s="7"/>
      <c r="M3585" s="7"/>
      <c r="N3585" s="7"/>
      <c r="O3585" s="7"/>
      <c r="P3585" s="7"/>
      <c r="Q3585" s="7"/>
      <c r="R3585" s="7"/>
      <c r="S3585" s="7"/>
    </row>
    <row r="3586" spans="1:19" x14ac:dyDescent="0.2">
      <c r="A3586" s="11"/>
      <c r="B3586" s="10"/>
      <c r="C3586" s="7"/>
      <c r="D3586" s="7"/>
      <c r="E3586" s="7"/>
      <c r="F3586" s="7"/>
      <c r="G3586" s="7"/>
      <c r="H3586" s="7"/>
      <c r="I3586" s="9"/>
      <c r="J3586" s="9"/>
      <c r="K3586" s="7"/>
      <c r="L3586" s="7"/>
      <c r="M3586" s="7"/>
      <c r="N3586" s="7"/>
      <c r="O3586" s="7"/>
      <c r="P3586" s="7"/>
      <c r="Q3586" s="7"/>
      <c r="R3586" s="7"/>
      <c r="S3586" s="7"/>
    </row>
    <row r="3587" spans="1:19" x14ac:dyDescent="0.2">
      <c r="A3587" s="11"/>
      <c r="B3587" s="10"/>
      <c r="C3587" s="7"/>
      <c r="D3587" s="7"/>
      <c r="E3587" s="7"/>
      <c r="F3587" s="7"/>
      <c r="G3587" s="7"/>
      <c r="H3587" s="7"/>
      <c r="I3587" s="9"/>
      <c r="J3587" s="9"/>
      <c r="K3587" s="7"/>
      <c r="L3587" s="7"/>
      <c r="M3587" s="7"/>
      <c r="N3587" s="7"/>
      <c r="O3587" s="7"/>
      <c r="P3587" s="7"/>
      <c r="Q3587" s="7"/>
      <c r="R3587" s="7"/>
      <c r="S3587" s="7"/>
    </row>
    <row r="3588" spans="1:19" x14ac:dyDescent="0.2">
      <c r="A3588" s="11"/>
      <c r="B3588" s="10"/>
      <c r="C3588" s="7"/>
      <c r="D3588" s="7"/>
      <c r="E3588" s="7"/>
      <c r="F3588" s="7"/>
      <c r="G3588" s="7"/>
      <c r="H3588" s="7"/>
      <c r="I3588" s="9"/>
      <c r="J3588" s="9"/>
      <c r="K3588" s="7"/>
      <c r="L3588" s="7"/>
      <c r="M3588" s="7"/>
      <c r="N3588" s="7"/>
      <c r="O3588" s="7"/>
      <c r="P3588" s="7"/>
      <c r="Q3588" s="7"/>
      <c r="R3588" s="7"/>
      <c r="S3588" s="7"/>
    </row>
    <row r="3589" spans="1:19" x14ac:dyDescent="0.2">
      <c r="A3589" s="11"/>
      <c r="B3589" s="10"/>
      <c r="C3589" s="7"/>
      <c r="D3589" s="7"/>
      <c r="E3589" s="7"/>
      <c r="F3589" s="7"/>
      <c r="G3589" s="7"/>
      <c r="H3589" s="7"/>
      <c r="I3589" s="9"/>
      <c r="J3589" s="9"/>
      <c r="K3589" s="7"/>
      <c r="L3589" s="7"/>
      <c r="M3589" s="7"/>
      <c r="N3589" s="7"/>
      <c r="O3589" s="7"/>
      <c r="P3589" s="7"/>
      <c r="Q3589" s="7"/>
      <c r="R3589" s="7"/>
      <c r="S3589" s="7"/>
    </row>
    <row r="3590" spans="1:19" x14ac:dyDescent="0.2">
      <c r="A3590" s="11"/>
      <c r="B3590" s="10"/>
      <c r="C3590" s="7"/>
      <c r="D3590" s="7"/>
      <c r="E3590" s="7"/>
      <c r="F3590" s="7"/>
      <c r="G3590" s="7"/>
      <c r="H3590" s="7"/>
      <c r="I3590" s="9"/>
      <c r="J3590" s="9"/>
      <c r="K3590" s="7"/>
      <c r="L3590" s="7"/>
      <c r="M3590" s="7"/>
      <c r="N3590" s="7"/>
      <c r="O3590" s="7"/>
      <c r="P3590" s="7"/>
      <c r="Q3590" s="7"/>
      <c r="R3590" s="7"/>
      <c r="S3590" s="7"/>
    </row>
    <row r="3591" spans="1:19" x14ac:dyDescent="0.2">
      <c r="A3591" s="11"/>
      <c r="B3591" s="10"/>
      <c r="C3591" s="7"/>
      <c r="D3591" s="7"/>
      <c r="E3591" s="7"/>
      <c r="F3591" s="7"/>
      <c r="G3591" s="7"/>
      <c r="H3591" s="7"/>
      <c r="I3591" s="9"/>
      <c r="J3591" s="9"/>
      <c r="K3591" s="7"/>
      <c r="L3591" s="7"/>
      <c r="M3591" s="7"/>
      <c r="N3591" s="7"/>
      <c r="O3591" s="7"/>
      <c r="P3591" s="7"/>
      <c r="Q3591" s="7"/>
      <c r="R3591" s="7"/>
      <c r="S3591" s="7"/>
    </row>
    <row r="3592" spans="1:19" x14ac:dyDescent="0.2">
      <c r="A3592" s="11"/>
      <c r="B3592" s="10"/>
      <c r="C3592" s="7"/>
      <c r="D3592" s="7"/>
      <c r="E3592" s="7"/>
      <c r="F3592" s="7"/>
      <c r="G3592" s="7"/>
      <c r="H3592" s="7"/>
      <c r="I3592" s="9"/>
      <c r="J3592" s="9"/>
      <c r="K3592" s="7"/>
      <c r="L3592" s="7"/>
      <c r="M3592" s="7"/>
      <c r="N3592" s="7"/>
      <c r="O3592" s="7"/>
      <c r="P3592" s="7"/>
      <c r="Q3592" s="7"/>
      <c r="R3592" s="7"/>
      <c r="S3592" s="7"/>
    </row>
    <row r="3593" spans="1:19" x14ac:dyDescent="0.2">
      <c r="A3593" s="11"/>
      <c r="B3593" s="10"/>
      <c r="C3593" s="7"/>
      <c r="D3593" s="7"/>
      <c r="E3593" s="7"/>
      <c r="F3593" s="7"/>
      <c r="G3593" s="7"/>
      <c r="H3593" s="7"/>
      <c r="I3593" s="9"/>
      <c r="J3593" s="9"/>
      <c r="K3593" s="7"/>
      <c r="L3593" s="7"/>
      <c r="M3593" s="7"/>
      <c r="N3593" s="7"/>
      <c r="O3593" s="7"/>
      <c r="P3593" s="7"/>
      <c r="Q3593" s="7"/>
      <c r="R3593" s="7"/>
      <c r="S3593" s="7"/>
    </row>
    <row r="3594" spans="1:19" x14ac:dyDescent="0.2">
      <c r="A3594" s="11"/>
      <c r="B3594" s="10"/>
      <c r="C3594" s="7"/>
      <c r="D3594" s="7"/>
      <c r="E3594" s="7"/>
      <c r="F3594" s="7"/>
      <c r="G3594" s="7"/>
      <c r="H3594" s="7"/>
      <c r="I3594" s="9"/>
      <c r="J3594" s="9"/>
      <c r="K3594" s="7"/>
      <c r="L3594" s="7"/>
      <c r="M3594" s="7"/>
      <c r="N3594" s="7"/>
      <c r="O3594" s="7"/>
      <c r="P3594" s="7"/>
      <c r="Q3594" s="7"/>
      <c r="R3594" s="7"/>
      <c r="S3594" s="7"/>
    </row>
    <row r="3595" spans="1:19" x14ac:dyDescent="0.2">
      <c r="A3595" s="11"/>
      <c r="B3595" s="10"/>
      <c r="C3595" s="7"/>
      <c r="D3595" s="7"/>
      <c r="E3595" s="7"/>
      <c r="F3595" s="7"/>
      <c r="G3595" s="7"/>
      <c r="H3595" s="7"/>
      <c r="I3595" s="9"/>
      <c r="J3595" s="9"/>
      <c r="K3595" s="7"/>
      <c r="L3595" s="7"/>
      <c r="M3595" s="7"/>
      <c r="N3595" s="7"/>
      <c r="O3595" s="7"/>
      <c r="P3595" s="7"/>
      <c r="Q3595" s="7"/>
      <c r="R3595" s="7"/>
      <c r="S3595" s="7"/>
    </row>
    <row r="3596" spans="1:19" x14ac:dyDescent="0.2">
      <c r="A3596" s="11"/>
      <c r="B3596" s="10"/>
      <c r="C3596" s="7"/>
      <c r="D3596" s="7"/>
      <c r="E3596" s="7"/>
      <c r="F3596" s="7"/>
      <c r="G3596" s="7"/>
      <c r="H3596" s="7"/>
      <c r="I3596" s="9"/>
      <c r="J3596" s="9"/>
      <c r="K3596" s="7"/>
      <c r="L3596" s="7"/>
      <c r="M3596" s="7"/>
      <c r="N3596" s="7"/>
      <c r="O3596" s="7"/>
      <c r="P3596" s="7"/>
      <c r="Q3596" s="7"/>
      <c r="R3596" s="7"/>
      <c r="S3596" s="7"/>
    </row>
    <row r="3597" spans="1:19" x14ac:dyDescent="0.2">
      <c r="A3597" s="11"/>
      <c r="B3597" s="10"/>
      <c r="C3597" s="7"/>
      <c r="D3597" s="7"/>
      <c r="E3597" s="7"/>
      <c r="F3597" s="7"/>
      <c r="G3597" s="7"/>
      <c r="H3597" s="7"/>
      <c r="I3597" s="9"/>
      <c r="J3597" s="9"/>
      <c r="K3597" s="7"/>
      <c r="L3597" s="7"/>
      <c r="M3597" s="7"/>
      <c r="N3597" s="7"/>
      <c r="O3597" s="7"/>
      <c r="P3597" s="7"/>
      <c r="Q3597" s="7"/>
      <c r="R3597" s="7"/>
      <c r="S3597" s="7"/>
    </row>
    <row r="3598" spans="1:19" x14ac:dyDescent="0.2">
      <c r="A3598" s="11"/>
      <c r="B3598" s="10"/>
      <c r="C3598" s="7"/>
      <c r="D3598" s="7"/>
      <c r="E3598" s="7"/>
      <c r="F3598" s="7"/>
      <c r="G3598" s="7"/>
      <c r="H3598" s="7"/>
      <c r="I3598" s="9"/>
      <c r="J3598" s="9"/>
      <c r="K3598" s="7"/>
      <c r="L3598" s="7"/>
      <c r="M3598" s="7"/>
      <c r="N3598" s="7"/>
      <c r="O3598" s="7"/>
      <c r="P3598" s="7"/>
      <c r="Q3598" s="7"/>
      <c r="R3598" s="7"/>
      <c r="S3598" s="7"/>
    </row>
    <row r="3599" spans="1:19" x14ac:dyDescent="0.2">
      <c r="A3599" s="11"/>
      <c r="B3599" s="10"/>
      <c r="C3599" s="7"/>
      <c r="D3599" s="7"/>
      <c r="E3599" s="7"/>
      <c r="F3599" s="7"/>
      <c r="G3599" s="7"/>
      <c r="H3599" s="7"/>
      <c r="I3599" s="9"/>
      <c r="J3599" s="9"/>
      <c r="K3599" s="7"/>
      <c r="L3599" s="7"/>
      <c r="M3599" s="7"/>
      <c r="N3599" s="7"/>
      <c r="O3599" s="7"/>
      <c r="P3599" s="7"/>
      <c r="Q3599" s="7"/>
      <c r="R3599" s="7"/>
      <c r="S3599" s="7"/>
    </row>
    <row r="3600" spans="1:19" x14ac:dyDescent="0.2">
      <c r="A3600" s="11"/>
      <c r="B3600" s="10"/>
      <c r="C3600" s="7"/>
      <c r="D3600" s="7"/>
      <c r="E3600" s="7"/>
      <c r="F3600" s="7"/>
      <c r="G3600" s="7"/>
      <c r="H3600" s="7"/>
      <c r="I3600" s="9"/>
      <c r="J3600" s="9"/>
      <c r="K3600" s="7"/>
      <c r="L3600" s="7"/>
      <c r="M3600" s="7"/>
      <c r="N3600" s="7"/>
      <c r="O3600" s="7"/>
      <c r="P3600" s="7"/>
      <c r="Q3600" s="7"/>
      <c r="R3600" s="7"/>
      <c r="S3600" s="7"/>
    </row>
    <row r="3601" spans="1:19" x14ac:dyDescent="0.2">
      <c r="A3601" s="11"/>
      <c r="B3601" s="10"/>
      <c r="C3601" s="7"/>
      <c r="D3601" s="7"/>
      <c r="E3601" s="7"/>
      <c r="F3601" s="7"/>
      <c r="G3601" s="7"/>
      <c r="H3601" s="7"/>
      <c r="I3601" s="9"/>
      <c r="J3601" s="9"/>
      <c r="K3601" s="7"/>
      <c r="L3601" s="7"/>
      <c r="M3601" s="7"/>
      <c r="N3601" s="7"/>
      <c r="O3601" s="7"/>
      <c r="P3601" s="7"/>
      <c r="Q3601" s="7"/>
      <c r="R3601" s="7"/>
      <c r="S3601" s="7"/>
    </row>
    <row r="3602" spans="1:19" x14ac:dyDescent="0.2">
      <c r="A3602" s="11"/>
      <c r="B3602" s="10"/>
      <c r="C3602" s="7"/>
      <c r="D3602" s="7"/>
      <c r="E3602" s="7"/>
      <c r="F3602" s="7"/>
      <c r="G3602" s="7"/>
      <c r="H3602" s="7"/>
      <c r="I3602" s="9"/>
      <c r="J3602" s="9"/>
      <c r="K3602" s="7"/>
      <c r="L3602" s="7"/>
      <c r="M3602" s="7"/>
      <c r="N3602" s="7"/>
      <c r="O3602" s="7"/>
      <c r="P3602" s="7"/>
      <c r="Q3602" s="7"/>
      <c r="R3602" s="7"/>
      <c r="S3602" s="7"/>
    </row>
    <row r="3603" spans="1:19" x14ac:dyDescent="0.2">
      <c r="A3603" s="11"/>
      <c r="B3603" s="10"/>
      <c r="C3603" s="7"/>
      <c r="D3603" s="7"/>
      <c r="E3603" s="7"/>
      <c r="F3603" s="7"/>
      <c r="G3603" s="7"/>
      <c r="H3603" s="7"/>
      <c r="I3603" s="9"/>
      <c r="J3603" s="9"/>
      <c r="K3603" s="7"/>
      <c r="L3603" s="7"/>
      <c r="M3603" s="7"/>
      <c r="N3603" s="7"/>
      <c r="O3603" s="7"/>
      <c r="P3603" s="7"/>
      <c r="Q3603" s="7"/>
      <c r="R3603" s="7"/>
      <c r="S3603" s="7"/>
    </row>
    <row r="3604" spans="1:19" x14ac:dyDescent="0.2">
      <c r="A3604" s="11"/>
      <c r="B3604" s="10"/>
      <c r="C3604" s="7"/>
      <c r="D3604" s="7"/>
      <c r="E3604" s="7"/>
      <c r="F3604" s="7"/>
      <c r="G3604" s="7"/>
      <c r="H3604" s="7"/>
      <c r="I3604" s="9"/>
      <c r="J3604" s="9"/>
      <c r="K3604" s="7"/>
      <c r="L3604" s="7"/>
      <c r="M3604" s="7"/>
      <c r="N3604" s="7"/>
      <c r="O3604" s="7"/>
      <c r="P3604" s="7"/>
      <c r="Q3604" s="7"/>
      <c r="R3604" s="7"/>
      <c r="S3604" s="7"/>
    </row>
    <row r="3605" spans="1:19" x14ac:dyDescent="0.2">
      <c r="A3605" s="11"/>
      <c r="B3605" s="10"/>
      <c r="C3605" s="7"/>
      <c r="D3605" s="7"/>
      <c r="E3605" s="7"/>
      <c r="F3605" s="7"/>
      <c r="G3605" s="7"/>
      <c r="H3605" s="7"/>
      <c r="I3605" s="9"/>
      <c r="J3605" s="9"/>
      <c r="K3605" s="7"/>
      <c r="L3605" s="7"/>
      <c r="M3605" s="7"/>
      <c r="N3605" s="7"/>
      <c r="O3605" s="7"/>
      <c r="P3605" s="7"/>
      <c r="Q3605" s="7"/>
      <c r="R3605" s="7"/>
      <c r="S3605" s="7"/>
    </row>
    <row r="3606" spans="1:19" x14ac:dyDescent="0.2">
      <c r="A3606" s="11"/>
      <c r="B3606" s="10"/>
      <c r="C3606" s="7"/>
      <c r="D3606" s="7"/>
      <c r="E3606" s="7"/>
      <c r="F3606" s="7"/>
      <c r="G3606" s="7"/>
      <c r="H3606" s="7"/>
      <c r="I3606" s="9"/>
      <c r="J3606" s="9"/>
      <c r="K3606" s="7"/>
      <c r="L3606" s="7"/>
      <c r="M3606" s="7"/>
      <c r="N3606" s="7"/>
      <c r="O3606" s="7"/>
      <c r="P3606" s="7"/>
      <c r="Q3606" s="7"/>
      <c r="R3606" s="7"/>
      <c r="S3606" s="7"/>
    </row>
    <row r="3607" spans="1:19" x14ac:dyDescent="0.2">
      <c r="A3607" s="11"/>
      <c r="B3607" s="10"/>
      <c r="C3607" s="7"/>
      <c r="D3607" s="7"/>
      <c r="E3607" s="7"/>
      <c r="F3607" s="7"/>
      <c r="G3607" s="7"/>
      <c r="H3607" s="7"/>
      <c r="I3607" s="9"/>
      <c r="J3607" s="9"/>
      <c r="K3607" s="7"/>
      <c r="L3607" s="7"/>
      <c r="M3607" s="7"/>
      <c r="N3607" s="7"/>
      <c r="O3607" s="7"/>
      <c r="P3607" s="7"/>
      <c r="Q3607" s="7"/>
      <c r="R3607" s="7"/>
      <c r="S3607" s="7"/>
    </row>
    <row r="3608" spans="1:19" x14ac:dyDescent="0.2">
      <c r="A3608" s="11"/>
      <c r="B3608" s="10"/>
      <c r="C3608" s="7"/>
      <c r="D3608" s="7"/>
      <c r="E3608" s="7"/>
      <c r="F3608" s="7"/>
      <c r="G3608" s="7"/>
      <c r="H3608" s="7"/>
      <c r="I3608" s="9"/>
      <c r="J3608" s="9"/>
      <c r="K3608" s="7"/>
      <c r="L3608" s="7"/>
      <c r="M3608" s="7"/>
      <c r="N3608" s="7"/>
      <c r="O3608" s="7"/>
      <c r="P3608" s="7"/>
      <c r="Q3608" s="7"/>
      <c r="R3608" s="7"/>
      <c r="S3608" s="7"/>
    </row>
    <row r="3609" spans="1:19" x14ac:dyDescent="0.2">
      <c r="A3609" s="11"/>
      <c r="B3609" s="10"/>
      <c r="C3609" s="7"/>
      <c r="D3609" s="7"/>
      <c r="E3609" s="7"/>
      <c r="F3609" s="7"/>
      <c r="G3609" s="7"/>
      <c r="H3609" s="7"/>
      <c r="I3609" s="9"/>
      <c r="J3609" s="9"/>
      <c r="K3609" s="7"/>
      <c r="L3609" s="7"/>
      <c r="M3609" s="7"/>
      <c r="N3609" s="7"/>
      <c r="O3609" s="7"/>
      <c r="P3609" s="7"/>
      <c r="Q3609" s="7"/>
      <c r="R3609" s="7"/>
      <c r="S3609" s="7"/>
    </row>
    <row r="3610" spans="1:19" x14ac:dyDescent="0.2">
      <c r="A3610" s="11"/>
      <c r="B3610" s="10"/>
      <c r="C3610" s="7"/>
      <c r="D3610" s="7"/>
      <c r="E3610" s="7"/>
      <c r="F3610" s="7"/>
      <c r="G3610" s="7"/>
      <c r="H3610" s="7"/>
      <c r="I3610" s="9"/>
      <c r="J3610" s="9"/>
      <c r="K3610" s="7"/>
      <c r="L3610" s="7"/>
      <c r="M3610" s="7"/>
      <c r="N3610" s="7"/>
      <c r="O3610" s="7"/>
      <c r="P3610" s="7"/>
      <c r="Q3610" s="7"/>
      <c r="R3610" s="7"/>
      <c r="S3610" s="7"/>
    </row>
    <row r="3611" spans="1:19" x14ac:dyDescent="0.2">
      <c r="A3611" s="11"/>
      <c r="B3611" s="10"/>
      <c r="C3611" s="7"/>
      <c r="D3611" s="7"/>
      <c r="E3611" s="7"/>
      <c r="F3611" s="7"/>
      <c r="G3611" s="7"/>
      <c r="H3611" s="7"/>
      <c r="I3611" s="9"/>
      <c r="J3611" s="9"/>
      <c r="K3611" s="7"/>
      <c r="L3611" s="7"/>
      <c r="M3611" s="7"/>
      <c r="N3611" s="7"/>
      <c r="O3611" s="7"/>
      <c r="P3611" s="7"/>
      <c r="Q3611" s="7"/>
      <c r="R3611" s="7"/>
      <c r="S3611" s="7"/>
    </row>
    <row r="3612" spans="1:19" x14ac:dyDescent="0.2">
      <c r="A3612" s="11"/>
      <c r="B3612" s="10"/>
      <c r="C3612" s="7"/>
      <c r="D3612" s="7"/>
      <c r="E3612" s="7"/>
      <c r="F3612" s="7"/>
      <c r="G3612" s="7"/>
      <c r="H3612" s="7"/>
      <c r="I3612" s="9"/>
      <c r="J3612" s="9"/>
      <c r="K3612" s="7"/>
      <c r="L3612" s="7"/>
      <c r="M3612" s="7"/>
      <c r="N3612" s="7"/>
      <c r="O3612" s="7"/>
      <c r="P3612" s="7"/>
      <c r="Q3612" s="7"/>
      <c r="R3612" s="7"/>
      <c r="S3612" s="7"/>
    </row>
    <row r="3613" spans="1:19" x14ac:dyDescent="0.2">
      <c r="A3613" s="11"/>
      <c r="B3613" s="10"/>
      <c r="C3613" s="7"/>
      <c r="D3613" s="7"/>
      <c r="E3613" s="7"/>
      <c r="F3613" s="7"/>
      <c r="G3613" s="7"/>
      <c r="H3613" s="7"/>
      <c r="I3613" s="9"/>
      <c r="J3613" s="9"/>
      <c r="K3613" s="7"/>
      <c r="L3613" s="7"/>
      <c r="M3613" s="7"/>
      <c r="N3613" s="7"/>
      <c r="O3613" s="7"/>
      <c r="P3613" s="7"/>
      <c r="Q3613" s="7"/>
      <c r="R3613" s="7"/>
      <c r="S3613" s="7"/>
    </row>
    <row r="3614" spans="1:19" x14ac:dyDescent="0.2">
      <c r="A3614" s="11"/>
      <c r="B3614" s="10"/>
      <c r="C3614" s="7"/>
      <c r="D3614" s="7"/>
      <c r="E3614" s="7"/>
      <c r="F3614" s="7"/>
      <c r="G3614" s="7"/>
      <c r="H3614" s="7"/>
      <c r="I3614" s="9"/>
      <c r="J3614" s="9"/>
      <c r="K3614" s="7"/>
      <c r="L3614" s="7"/>
      <c r="M3614" s="7"/>
      <c r="N3614" s="7"/>
      <c r="O3614" s="7"/>
      <c r="P3614" s="7"/>
      <c r="Q3614" s="7"/>
      <c r="R3614" s="7"/>
      <c r="S3614" s="7"/>
    </row>
    <row r="3615" spans="1:19" x14ac:dyDescent="0.2">
      <c r="A3615" s="11"/>
      <c r="B3615" s="10"/>
      <c r="C3615" s="7"/>
      <c r="D3615" s="7"/>
      <c r="E3615" s="7"/>
      <c r="F3615" s="7"/>
      <c r="G3615" s="7"/>
      <c r="H3615" s="7"/>
      <c r="I3615" s="9"/>
      <c r="J3615" s="9"/>
      <c r="K3615" s="7"/>
      <c r="L3615" s="7"/>
      <c r="M3615" s="7"/>
      <c r="N3615" s="7"/>
      <c r="O3615" s="7"/>
      <c r="P3615" s="7"/>
      <c r="Q3615" s="7"/>
      <c r="R3615" s="7"/>
      <c r="S3615" s="7"/>
    </row>
    <row r="3616" spans="1:19" x14ac:dyDescent="0.2">
      <c r="A3616" s="11"/>
      <c r="B3616" s="10"/>
      <c r="C3616" s="7"/>
      <c r="D3616" s="7"/>
      <c r="E3616" s="7"/>
      <c r="F3616" s="7"/>
      <c r="G3616" s="7"/>
      <c r="H3616" s="7"/>
      <c r="I3616" s="9"/>
      <c r="J3616" s="9"/>
      <c r="K3616" s="7"/>
      <c r="L3616" s="7"/>
      <c r="M3616" s="7"/>
      <c r="N3616" s="7"/>
      <c r="O3616" s="7"/>
      <c r="P3616" s="7"/>
      <c r="Q3616" s="7"/>
      <c r="R3616" s="7"/>
      <c r="S3616" s="7"/>
    </row>
    <row r="3617" spans="1:19" x14ac:dyDescent="0.2">
      <c r="A3617" s="11"/>
      <c r="B3617" s="10"/>
      <c r="C3617" s="7"/>
      <c r="D3617" s="7"/>
      <c r="E3617" s="7"/>
      <c r="F3617" s="7"/>
      <c r="G3617" s="7"/>
      <c r="H3617" s="7"/>
      <c r="I3617" s="9"/>
      <c r="J3617" s="9"/>
      <c r="K3617" s="7"/>
      <c r="L3617" s="7"/>
      <c r="M3617" s="7"/>
      <c r="N3617" s="7"/>
      <c r="O3617" s="7"/>
      <c r="P3617" s="7"/>
      <c r="Q3617" s="7"/>
      <c r="R3617" s="7"/>
      <c r="S3617" s="7"/>
    </row>
    <row r="3618" spans="1:19" x14ac:dyDescent="0.2">
      <c r="A3618" s="11"/>
      <c r="B3618" s="10"/>
      <c r="C3618" s="7"/>
      <c r="D3618" s="7"/>
      <c r="E3618" s="7"/>
      <c r="F3618" s="7"/>
      <c r="G3618" s="7"/>
      <c r="H3618" s="7"/>
      <c r="I3618" s="9"/>
      <c r="J3618" s="9"/>
      <c r="K3618" s="7"/>
      <c r="L3618" s="7"/>
      <c r="M3618" s="7"/>
      <c r="N3618" s="7"/>
      <c r="O3618" s="7"/>
      <c r="P3618" s="7"/>
      <c r="Q3618" s="7"/>
      <c r="R3618" s="7"/>
      <c r="S3618" s="7"/>
    </row>
    <row r="3619" spans="1:19" x14ac:dyDescent="0.2">
      <c r="A3619" s="11"/>
      <c r="B3619" s="10"/>
      <c r="C3619" s="7"/>
      <c r="D3619" s="7"/>
      <c r="E3619" s="7"/>
      <c r="F3619" s="7"/>
      <c r="G3619" s="7"/>
      <c r="H3619" s="7"/>
      <c r="I3619" s="9"/>
      <c r="J3619" s="9"/>
      <c r="K3619" s="7"/>
      <c r="L3619" s="7"/>
      <c r="M3619" s="7"/>
      <c r="N3619" s="7"/>
      <c r="O3619" s="7"/>
      <c r="P3619" s="7"/>
      <c r="Q3619" s="7"/>
      <c r="R3619" s="7"/>
      <c r="S3619" s="7"/>
    </row>
    <row r="3620" spans="1:19" x14ac:dyDescent="0.2">
      <c r="A3620" s="11"/>
      <c r="B3620" s="10"/>
      <c r="C3620" s="7"/>
      <c r="D3620" s="7"/>
      <c r="E3620" s="7"/>
      <c r="F3620" s="7"/>
      <c r="G3620" s="7"/>
      <c r="H3620" s="7"/>
      <c r="I3620" s="9"/>
      <c r="J3620" s="9"/>
      <c r="K3620" s="7"/>
      <c r="L3620" s="7"/>
      <c r="M3620" s="7"/>
      <c r="N3620" s="7"/>
      <c r="O3620" s="7"/>
      <c r="P3620" s="7"/>
      <c r="Q3620" s="7"/>
      <c r="R3620" s="7"/>
      <c r="S3620" s="7"/>
    </row>
    <row r="3621" spans="1:19" x14ac:dyDescent="0.2">
      <c r="A3621" s="11"/>
      <c r="B3621" s="10"/>
      <c r="C3621" s="7"/>
      <c r="D3621" s="7"/>
      <c r="E3621" s="7"/>
      <c r="F3621" s="7"/>
      <c r="G3621" s="7"/>
      <c r="H3621" s="7"/>
      <c r="I3621" s="9"/>
      <c r="J3621" s="9"/>
      <c r="K3621" s="7"/>
      <c r="L3621" s="7"/>
      <c r="M3621" s="7"/>
      <c r="N3621" s="7"/>
      <c r="O3621" s="7"/>
      <c r="P3621" s="7"/>
      <c r="Q3621" s="7"/>
      <c r="R3621" s="7"/>
      <c r="S3621" s="7"/>
    </row>
    <row r="3622" spans="1:19" x14ac:dyDescent="0.2">
      <c r="A3622" s="11"/>
      <c r="B3622" s="10"/>
      <c r="C3622" s="7"/>
      <c r="D3622" s="7"/>
      <c r="E3622" s="7"/>
      <c r="F3622" s="7"/>
      <c r="G3622" s="7"/>
      <c r="H3622" s="7"/>
      <c r="I3622" s="9"/>
      <c r="J3622" s="9"/>
      <c r="K3622" s="7"/>
      <c r="L3622" s="7"/>
      <c r="M3622" s="7"/>
      <c r="N3622" s="7"/>
      <c r="O3622" s="7"/>
      <c r="P3622" s="7"/>
      <c r="Q3622" s="7"/>
      <c r="R3622" s="7"/>
      <c r="S3622" s="7"/>
    </row>
    <row r="3623" spans="1:19" x14ac:dyDescent="0.2">
      <c r="A3623" s="11"/>
      <c r="B3623" s="10"/>
      <c r="C3623" s="7"/>
      <c r="D3623" s="7"/>
      <c r="E3623" s="7"/>
      <c r="F3623" s="7"/>
      <c r="G3623" s="7"/>
      <c r="H3623" s="7"/>
      <c r="I3623" s="9"/>
      <c r="J3623" s="9"/>
      <c r="K3623" s="7"/>
      <c r="L3623" s="7"/>
      <c r="M3623" s="7"/>
      <c r="N3623" s="7"/>
      <c r="O3623" s="7"/>
      <c r="P3623" s="7"/>
      <c r="Q3623" s="7"/>
      <c r="R3623" s="7"/>
      <c r="S3623" s="7"/>
    </row>
    <row r="3624" spans="1:19" x14ac:dyDescent="0.2">
      <c r="A3624" s="11"/>
      <c r="B3624" s="10"/>
      <c r="C3624" s="7"/>
      <c r="D3624" s="7"/>
      <c r="E3624" s="7"/>
      <c r="F3624" s="7"/>
      <c r="G3624" s="7"/>
      <c r="H3624" s="7"/>
      <c r="I3624" s="9"/>
      <c r="J3624" s="9"/>
      <c r="K3624" s="7"/>
      <c r="L3624" s="7"/>
      <c r="M3624" s="7"/>
      <c r="N3624" s="7"/>
      <c r="O3624" s="7"/>
      <c r="P3624" s="7"/>
      <c r="Q3624" s="7"/>
      <c r="R3624" s="7"/>
      <c r="S3624" s="7"/>
    </row>
    <row r="3625" spans="1:19" x14ac:dyDescent="0.2">
      <c r="A3625" s="11"/>
      <c r="B3625" s="10"/>
      <c r="C3625" s="7"/>
      <c r="D3625" s="7"/>
      <c r="E3625" s="7"/>
      <c r="F3625" s="7"/>
      <c r="G3625" s="7"/>
      <c r="H3625" s="7"/>
      <c r="I3625" s="9"/>
      <c r="J3625" s="9"/>
      <c r="K3625" s="7"/>
      <c r="L3625" s="7"/>
      <c r="M3625" s="7"/>
      <c r="N3625" s="7"/>
      <c r="O3625" s="7"/>
      <c r="P3625" s="7"/>
      <c r="Q3625" s="7"/>
      <c r="R3625" s="7"/>
      <c r="S3625" s="7"/>
    </row>
    <row r="3626" spans="1:19" x14ac:dyDescent="0.2">
      <c r="A3626" s="11"/>
      <c r="B3626" s="10"/>
      <c r="C3626" s="7"/>
      <c r="D3626" s="7"/>
      <c r="E3626" s="7"/>
      <c r="F3626" s="7"/>
      <c r="G3626" s="7"/>
      <c r="H3626" s="7"/>
      <c r="I3626" s="9"/>
      <c r="J3626" s="9"/>
      <c r="K3626" s="7"/>
      <c r="L3626" s="7"/>
      <c r="M3626" s="7"/>
      <c r="N3626" s="7"/>
      <c r="O3626" s="7"/>
      <c r="P3626" s="7"/>
      <c r="Q3626" s="7"/>
      <c r="R3626" s="7"/>
      <c r="S3626" s="7"/>
    </row>
    <row r="3627" spans="1:19" x14ac:dyDescent="0.2">
      <c r="A3627" s="11"/>
      <c r="B3627" s="10"/>
      <c r="C3627" s="7"/>
      <c r="D3627" s="7"/>
      <c r="E3627" s="7"/>
      <c r="F3627" s="7"/>
      <c r="G3627" s="7"/>
      <c r="H3627" s="7"/>
      <c r="I3627" s="9"/>
      <c r="J3627" s="9"/>
      <c r="K3627" s="7"/>
      <c r="L3627" s="7"/>
      <c r="M3627" s="7"/>
      <c r="N3627" s="7"/>
      <c r="O3627" s="7"/>
      <c r="P3627" s="7"/>
      <c r="Q3627" s="7"/>
      <c r="R3627" s="7"/>
      <c r="S3627" s="7"/>
    </row>
    <row r="3628" spans="1:19" x14ac:dyDescent="0.2">
      <c r="A3628" s="11"/>
      <c r="B3628" s="10"/>
      <c r="C3628" s="7"/>
      <c r="D3628" s="7"/>
      <c r="E3628" s="7"/>
      <c r="F3628" s="7"/>
      <c r="G3628" s="7"/>
      <c r="H3628" s="7"/>
      <c r="I3628" s="9"/>
      <c r="J3628" s="9"/>
      <c r="K3628" s="7"/>
      <c r="L3628" s="7"/>
      <c r="M3628" s="7"/>
      <c r="N3628" s="7"/>
      <c r="O3628" s="7"/>
      <c r="P3628" s="7"/>
      <c r="Q3628" s="7"/>
      <c r="R3628" s="7"/>
      <c r="S3628" s="7"/>
    </row>
    <row r="3629" spans="1:19" x14ac:dyDescent="0.2">
      <c r="A3629" s="11"/>
      <c r="B3629" s="10"/>
      <c r="C3629" s="7"/>
      <c r="D3629" s="7"/>
      <c r="E3629" s="7"/>
      <c r="F3629" s="7"/>
      <c r="G3629" s="7"/>
      <c r="H3629" s="7"/>
      <c r="I3629" s="9"/>
      <c r="J3629" s="9"/>
      <c r="K3629" s="7"/>
      <c r="L3629" s="7"/>
      <c r="M3629" s="7"/>
      <c r="N3629" s="7"/>
      <c r="O3629" s="7"/>
      <c r="P3629" s="7"/>
      <c r="Q3629" s="7"/>
      <c r="R3629" s="7"/>
      <c r="S3629" s="7"/>
    </row>
    <row r="3630" spans="1:19" x14ac:dyDescent="0.2">
      <c r="A3630" s="11"/>
      <c r="B3630" s="10"/>
      <c r="C3630" s="7"/>
      <c r="D3630" s="7"/>
      <c r="E3630" s="7"/>
      <c r="F3630" s="7"/>
      <c r="G3630" s="7"/>
      <c r="H3630" s="7"/>
      <c r="I3630" s="9"/>
      <c r="J3630" s="9"/>
      <c r="K3630" s="7"/>
      <c r="L3630" s="7"/>
      <c r="M3630" s="7"/>
      <c r="N3630" s="7"/>
      <c r="O3630" s="7"/>
      <c r="P3630" s="7"/>
      <c r="Q3630" s="7"/>
      <c r="R3630" s="7"/>
      <c r="S3630" s="7"/>
    </row>
    <row r="3631" spans="1:19" x14ac:dyDescent="0.2">
      <c r="A3631" s="11"/>
      <c r="B3631" s="10"/>
      <c r="C3631" s="7"/>
      <c r="D3631" s="7"/>
      <c r="E3631" s="7"/>
      <c r="F3631" s="7"/>
      <c r="G3631" s="7"/>
      <c r="H3631" s="7"/>
      <c r="I3631" s="9"/>
      <c r="J3631" s="9"/>
      <c r="K3631" s="7"/>
      <c r="L3631" s="7"/>
      <c r="M3631" s="7"/>
      <c r="N3631" s="7"/>
      <c r="O3631" s="7"/>
      <c r="P3631" s="7"/>
      <c r="Q3631" s="7"/>
      <c r="R3631" s="7"/>
      <c r="S3631" s="7"/>
    </row>
    <row r="3632" spans="1:19" x14ac:dyDescent="0.2">
      <c r="A3632" s="11"/>
      <c r="B3632" s="10"/>
      <c r="C3632" s="7"/>
      <c r="D3632" s="7"/>
      <c r="E3632" s="7"/>
      <c r="F3632" s="7"/>
      <c r="G3632" s="7"/>
      <c r="H3632" s="7"/>
      <c r="I3632" s="9"/>
      <c r="J3632" s="9"/>
      <c r="K3632" s="7"/>
      <c r="L3632" s="7"/>
      <c r="M3632" s="7"/>
      <c r="N3632" s="7"/>
      <c r="O3632" s="7"/>
      <c r="P3632" s="7"/>
      <c r="Q3632" s="7"/>
      <c r="R3632" s="7"/>
      <c r="S3632" s="7"/>
    </row>
    <row r="3633" spans="1:19" x14ac:dyDescent="0.2">
      <c r="A3633" s="11"/>
      <c r="B3633" s="10"/>
      <c r="C3633" s="7"/>
      <c r="D3633" s="7"/>
      <c r="E3633" s="7"/>
      <c r="F3633" s="7"/>
      <c r="G3633" s="7"/>
      <c r="H3633" s="7"/>
      <c r="I3633" s="9"/>
      <c r="J3633" s="9"/>
      <c r="K3633" s="7"/>
      <c r="L3633" s="7"/>
      <c r="M3633" s="7"/>
      <c r="N3633" s="7"/>
      <c r="O3633" s="7"/>
      <c r="P3633" s="7"/>
      <c r="Q3633" s="7"/>
      <c r="R3633" s="7"/>
      <c r="S3633" s="7"/>
    </row>
    <row r="3634" spans="1:19" x14ac:dyDescent="0.2">
      <c r="A3634" s="11"/>
      <c r="B3634" s="10"/>
      <c r="C3634" s="7"/>
      <c r="D3634" s="7"/>
      <c r="E3634" s="7"/>
      <c r="F3634" s="7"/>
      <c r="G3634" s="7"/>
      <c r="H3634" s="7"/>
      <c r="I3634" s="9"/>
      <c r="J3634" s="9"/>
      <c r="K3634" s="7"/>
      <c r="L3634" s="7"/>
      <c r="M3634" s="7"/>
      <c r="N3634" s="7"/>
      <c r="O3634" s="7"/>
      <c r="P3634" s="7"/>
      <c r="Q3634" s="7"/>
      <c r="R3634" s="7"/>
      <c r="S3634" s="7"/>
    </row>
    <row r="3635" spans="1:19" x14ac:dyDescent="0.2">
      <c r="A3635" s="11"/>
      <c r="B3635" s="10"/>
      <c r="C3635" s="7"/>
      <c r="D3635" s="7"/>
      <c r="E3635" s="7"/>
      <c r="F3635" s="7"/>
      <c r="G3635" s="7"/>
      <c r="H3635" s="7"/>
      <c r="I3635" s="9"/>
      <c r="J3635" s="9"/>
      <c r="K3635" s="7"/>
      <c r="L3635" s="7"/>
      <c r="M3635" s="7"/>
      <c r="N3635" s="7"/>
      <c r="O3635" s="7"/>
      <c r="P3635" s="7"/>
      <c r="Q3635" s="7"/>
      <c r="R3635" s="7"/>
      <c r="S3635" s="7"/>
    </row>
    <row r="3636" spans="1:19" x14ac:dyDescent="0.2">
      <c r="A3636" s="11"/>
      <c r="B3636" s="10"/>
      <c r="C3636" s="7"/>
      <c r="D3636" s="7"/>
      <c r="E3636" s="7"/>
      <c r="F3636" s="7"/>
      <c r="G3636" s="7"/>
      <c r="H3636" s="7"/>
      <c r="I3636" s="9"/>
      <c r="J3636" s="9"/>
      <c r="K3636" s="7"/>
      <c r="L3636" s="7"/>
      <c r="M3636" s="7"/>
      <c r="N3636" s="7"/>
      <c r="O3636" s="7"/>
      <c r="P3636" s="7"/>
      <c r="Q3636" s="7"/>
      <c r="R3636" s="7"/>
      <c r="S3636" s="7"/>
    </row>
    <row r="3637" spans="1:19" x14ac:dyDescent="0.2">
      <c r="A3637" s="11"/>
      <c r="B3637" s="10"/>
      <c r="C3637" s="7"/>
      <c r="D3637" s="7"/>
      <c r="E3637" s="7"/>
      <c r="F3637" s="7"/>
      <c r="G3637" s="7"/>
      <c r="H3637" s="7"/>
      <c r="I3637" s="9"/>
      <c r="J3637" s="9"/>
      <c r="K3637" s="7"/>
      <c r="L3637" s="7"/>
      <c r="M3637" s="7"/>
      <c r="N3637" s="7"/>
      <c r="O3637" s="7"/>
      <c r="P3637" s="7"/>
      <c r="Q3637" s="7"/>
      <c r="R3637" s="7"/>
      <c r="S3637" s="7"/>
    </row>
    <row r="3638" spans="1:19" x14ac:dyDescent="0.2">
      <c r="A3638" s="11"/>
      <c r="B3638" s="10"/>
      <c r="C3638" s="7"/>
      <c r="D3638" s="7"/>
      <c r="E3638" s="7"/>
      <c r="F3638" s="7"/>
      <c r="G3638" s="7"/>
      <c r="H3638" s="7"/>
      <c r="I3638" s="9"/>
      <c r="J3638" s="9"/>
      <c r="K3638" s="7"/>
      <c r="L3638" s="7"/>
      <c r="M3638" s="7"/>
      <c r="N3638" s="7"/>
      <c r="O3638" s="7"/>
      <c r="P3638" s="7"/>
      <c r="Q3638" s="7"/>
      <c r="R3638" s="7"/>
      <c r="S3638" s="7"/>
    </row>
    <row r="3639" spans="1:19" x14ac:dyDescent="0.2">
      <c r="A3639" s="11"/>
      <c r="B3639" s="10"/>
      <c r="C3639" s="7"/>
      <c r="D3639" s="7"/>
      <c r="E3639" s="7"/>
      <c r="F3639" s="7"/>
      <c r="G3639" s="7"/>
      <c r="H3639" s="7"/>
      <c r="I3639" s="9"/>
      <c r="J3639" s="9"/>
      <c r="K3639" s="7"/>
      <c r="L3639" s="7"/>
      <c r="M3639" s="7"/>
      <c r="N3639" s="7"/>
      <c r="O3639" s="7"/>
      <c r="P3639" s="7"/>
      <c r="Q3639" s="7"/>
      <c r="R3639" s="7"/>
      <c r="S3639" s="7"/>
    </row>
    <row r="3640" spans="1:19" x14ac:dyDescent="0.2">
      <c r="A3640" s="11"/>
      <c r="B3640" s="10"/>
      <c r="C3640" s="7"/>
      <c r="D3640" s="7"/>
      <c r="E3640" s="7"/>
      <c r="F3640" s="7"/>
      <c r="G3640" s="7"/>
      <c r="H3640" s="7"/>
      <c r="I3640" s="9"/>
      <c r="J3640" s="9"/>
      <c r="K3640" s="7"/>
      <c r="L3640" s="7"/>
      <c r="M3640" s="7"/>
      <c r="N3640" s="7"/>
      <c r="O3640" s="7"/>
      <c r="P3640" s="7"/>
      <c r="Q3640" s="7"/>
      <c r="R3640" s="7"/>
      <c r="S3640" s="7"/>
    </row>
    <row r="3641" spans="1:19" x14ac:dyDescent="0.2">
      <c r="A3641" s="11"/>
      <c r="B3641" s="10"/>
      <c r="C3641" s="7"/>
      <c r="D3641" s="7"/>
      <c r="E3641" s="7"/>
      <c r="F3641" s="7"/>
      <c r="G3641" s="7"/>
      <c r="H3641" s="7"/>
      <c r="I3641" s="9"/>
      <c r="J3641" s="9"/>
      <c r="K3641" s="7"/>
      <c r="L3641" s="7"/>
      <c r="M3641" s="7"/>
      <c r="N3641" s="7"/>
      <c r="O3641" s="7"/>
      <c r="P3641" s="7"/>
      <c r="Q3641" s="7"/>
      <c r="R3641" s="7"/>
      <c r="S3641" s="7"/>
    </row>
    <row r="3642" spans="1:19" x14ac:dyDescent="0.2">
      <c r="A3642" s="11"/>
      <c r="B3642" s="10"/>
      <c r="C3642" s="7"/>
      <c r="D3642" s="7"/>
      <c r="E3642" s="7"/>
      <c r="F3642" s="7"/>
      <c r="G3642" s="7"/>
      <c r="H3642" s="7"/>
      <c r="I3642" s="9"/>
      <c r="J3642" s="9"/>
      <c r="K3642" s="7"/>
      <c r="L3642" s="7"/>
      <c r="M3642" s="7"/>
      <c r="N3642" s="7"/>
      <c r="O3642" s="7"/>
      <c r="P3642" s="7"/>
      <c r="Q3642" s="7"/>
      <c r="R3642" s="7"/>
      <c r="S3642" s="7"/>
    </row>
    <row r="3643" spans="1:19" x14ac:dyDescent="0.2">
      <c r="A3643" s="11"/>
      <c r="B3643" s="10"/>
      <c r="C3643" s="7"/>
      <c r="D3643" s="7"/>
      <c r="E3643" s="7"/>
      <c r="F3643" s="7"/>
      <c r="G3643" s="7"/>
      <c r="H3643" s="7"/>
      <c r="I3643" s="9"/>
      <c r="J3643" s="9"/>
      <c r="K3643" s="7"/>
      <c r="L3643" s="7"/>
      <c r="M3643" s="7"/>
      <c r="N3643" s="7"/>
      <c r="O3643" s="7"/>
      <c r="P3643" s="7"/>
      <c r="Q3643" s="7"/>
      <c r="R3643" s="7"/>
      <c r="S3643" s="7"/>
    </row>
    <row r="3644" spans="1:19" x14ac:dyDescent="0.2">
      <c r="A3644" s="11"/>
      <c r="B3644" s="10"/>
      <c r="C3644" s="7"/>
      <c r="D3644" s="7"/>
      <c r="E3644" s="7"/>
      <c r="F3644" s="7"/>
      <c r="G3644" s="7"/>
      <c r="H3644" s="7"/>
      <c r="I3644" s="9"/>
      <c r="J3644" s="9"/>
      <c r="K3644" s="7"/>
      <c r="L3644" s="7"/>
      <c r="M3644" s="7"/>
      <c r="N3644" s="7"/>
      <c r="O3644" s="7"/>
      <c r="P3644" s="7"/>
      <c r="Q3644" s="7"/>
      <c r="R3644" s="7"/>
      <c r="S3644" s="7"/>
    </row>
    <row r="3645" spans="1:19" x14ac:dyDescent="0.2">
      <c r="A3645" s="11"/>
      <c r="B3645" s="10"/>
      <c r="C3645" s="7"/>
      <c r="D3645" s="7"/>
      <c r="E3645" s="7"/>
      <c r="F3645" s="7"/>
      <c r="G3645" s="7"/>
      <c r="H3645" s="7"/>
      <c r="I3645" s="9"/>
      <c r="J3645" s="9"/>
      <c r="K3645" s="7"/>
      <c r="L3645" s="7"/>
      <c r="M3645" s="7"/>
      <c r="N3645" s="7"/>
      <c r="O3645" s="7"/>
      <c r="P3645" s="7"/>
      <c r="Q3645" s="7"/>
      <c r="R3645" s="7"/>
      <c r="S3645" s="7"/>
    </row>
    <row r="3646" spans="1:19" x14ac:dyDescent="0.2">
      <c r="A3646" s="11"/>
      <c r="B3646" s="10"/>
      <c r="C3646" s="7"/>
      <c r="D3646" s="7"/>
      <c r="E3646" s="7"/>
      <c r="F3646" s="7"/>
      <c r="G3646" s="7"/>
      <c r="H3646" s="7"/>
      <c r="I3646" s="9"/>
      <c r="J3646" s="9"/>
      <c r="K3646" s="7"/>
      <c r="L3646" s="7"/>
      <c r="M3646" s="7"/>
      <c r="N3646" s="7"/>
      <c r="O3646" s="7"/>
      <c r="P3646" s="7"/>
      <c r="Q3646" s="7"/>
      <c r="R3646" s="7"/>
      <c r="S3646" s="7"/>
    </row>
    <row r="3647" spans="1:19" x14ac:dyDescent="0.2">
      <c r="A3647" s="11"/>
      <c r="B3647" s="10"/>
      <c r="C3647" s="7"/>
      <c r="D3647" s="7"/>
      <c r="E3647" s="7"/>
      <c r="F3647" s="7"/>
      <c r="G3647" s="7"/>
      <c r="H3647" s="7"/>
      <c r="I3647" s="9"/>
      <c r="J3647" s="9"/>
      <c r="K3647" s="7"/>
      <c r="L3647" s="7"/>
      <c r="M3647" s="7"/>
      <c r="N3647" s="7"/>
      <c r="O3647" s="7"/>
      <c r="P3647" s="7"/>
      <c r="Q3647" s="7"/>
      <c r="R3647" s="7"/>
      <c r="S3647" s="7"/>
    </row>
    <row r="3648" spans="1:19" x14ac:dyDescent="0.2">
      <c r="A3648" s="11"/>
      <c r="B3648" s="10"/>
      <c r="C3648" s="7"/>
      <c r="D3648" s="7"/>
      <c r="E3648" s="7"/>
      <c r="F3648" s="7"/>
      <c r="G3648" s="7"/>
      <c r="H3648" s="7"/>
      <c r="I3648" s="9"/>
      <c r="J3648" s="9"/>
      <c r="K3648" s="7"/>
      <c r="L3648" s="7"/>
      <c r="M3648" s="7"/>
      <c r="N3648" s="7"/>
      <c r="O3648" s="7"/>
      <c r="P3648" s="7"/>
      <c r="Q3648" s="7"/>
      <c r="R3648" s="7"/>
      <c r="S3648" s="7"/>
    </row>
    <row r="3649" spans="1:19" x14ac:dyDescent="0.2">
      <c r="A3649" s="11"/>
      <c r="B3649" s="10"/>
      <c r="C3649" s="7"/>
      <c r="D3649" s="7"/>
      <c r="E3649" s="7"/>
      <c r="F3649" s="7"/>
      <c r="G3649" s="7"/>
      <c r="H3649" s="7"/>
      <c r="I3649" s="9"/>
      <c r="J3649" s="9"/>
      <c r="K3649" s="7"/>
      <c r="L3649" s="7"/>
      <c r="M3649" s="7"/>
      <c r="N3649" s="7"/>
      <c r="O3649" s="7"/>
      <c r="P3649" s="7"/>
      <c r="Q3649" s="7"/>
      <c r="R3649" s="7"/>
      <c r="S3649" s="7"/>
    </row>
    <row r="3650" spans="1:19" x14ac:dyDescent="0.2">
      <c r="A3650" s="11"/>
      <c r="B3650" s="10"/>
      <c r="C3650" s="7"/>
      <c r="D3650" s="7"/>
      <c r="E3650" s="7"/>
      <c r="F3650" s="7"/>
      <c r="G3650" s="7"/>
      <c r="H3650" s="7"/>
      <c r="I3650" s="9"/>
      <c r="J3650" s="9"/>
      <c r="K3650" s="7"/>
      <c r="L3650" s="7"/>
      <c r="M3650" s="7"/>
      <c r="N3650" s="7"/>
      <c r="O3650" s="7"/>
      <c r="P3650" s="7"/>
      <c r="Q3650" s="7"/>
      <c r="R3650" s="7"/>
      <c r="S3650" s="7"/>
    </row>
    <row r="3651" spans="1:19" x14ac:dyDescent="0.2">
      <c r="A3651" s="11"/>
      <c r="B3651" s="10"/>
      <c r="C3651" s="7"/>
      <c r="D3651" s="7"/>
      <c r="E3651" s="7"/>
      <c r="F3651" s="7"/>
      <c r="G3651" s="7"/>
      <c r="H3651" s="7"/>
      <c r="I3651" s="9"/>
      <c r="J3651" s="9"/>
      <c r="K3651" s="7"/>
      <c r="L3651" s="7"/>
      <c r="M3651" s="7"/>
      <c r="N3651" s="7"/>
      <c r="O3651" s="7"/>
      <c r="P3651" s="7"/>
      <c r="Q3651" s="7"/>
      <c r="R3651" s="7"/>
      <c r="S3651" s="7"/>
    </row>
    <row r="3652" spans="1:19" x14ac:dyDescent="0.2">
      <c r="A3652" s="11"/>
      <c r="B3652" s="10"/>
      <c r="C3652" s="7"/>
      <c r="D3652" s="7"/>
      <c r="E3652" s="7"/>
      <c r="F3652" s="7"/>
      <c r="G3652" s="7"/>
      <c r="H3652" s="7"/>
      <c r="I3652" s="9"/>
      <c r="J3652" s="9"/>
      <c r="K3652" s="7"/>
      <c r="L3652" s="7"/>
      <c r="M3652" s="7"/>
      <c r="N3652" s="7"/>
      <c r="O3652" s="7"/>
      <c r="P3652" s="7"/>
      <c r="Q3652" s="7"/>
      <c r="R3652" s="7"/>
      <c r="S3652" s="7"/>
    </row>
    <row r="3653" spans="1:19" x14ac:dyDescent="0.2">
      <c r="A3653" s="11"/>
      <c r="B3653" s="10"/>
      <c r="C3653" s="7"/>
      <c r="D3653" s="7"/>
      <c r="E3653" s="7"/>
      <c r="F3653" s="7"/>
      <c r="G3653" s="7"/>
      <c r="H3653" s="7"/>
      <c r="I3653" s="9"/>
      <c r="J3653" s="9"/>
      <c r="K3653" s="7"/>
      <c r="L3653" s="7"/>
      <c r="M3653" s="7"/>
      <c r="N3653" s="7"/>
      <c r="O3653" s="7"/>
      <c r="P3653" s="7"/>
      <c r="Q3653" s="7"/>
      <c r="R3653" s="7"/>
      <c r="S3653" s="7"/>
    </row>
    <row r="3654" spans="1:19" x14ac:dyDescent="0.2">
      <c r="A3654" s="11"/>
      <c r="B3654" s="10"/>
      <c r="C3654" s="7"/>
      <c r="D3654" s="7"/>
      <c r="E3654" s="7"/>
      <c r="F3654" s="7"/>
      <c r="G3654" s="7"/>
      <c r="H3654" s="7"/>
      <c r="I3654" s="9"/>
      <c r="J3654" s="9"/>
      <c r="K3654" s="7"/>
      <c r="L3654" s="7"/>
      <c r="M3654" s="7"/>
      <c r="N3654" s="7"/>
      <c r="O3654" s="7"/>
      <c r="P3654" s="7"/>
      <c r="Q3654" s="7"/>
      <c r="R3654" s="7"/>
      <c r="S3654" s="7"/>
    </row>
    <row r="3655" spans="1:19" x14ac:dyDescent="0.2">
      <c r="A3655" s="11"/>
      <c r="B3655" s="10"/>
      <c r="C3655" s="7"/>
      <c r="D3655" s="7"/>
      <c r="E3655" s="7"/>
      <c r="F3655" s="7"/>
      <c r="G3655" s="7"/>
      <c r="H3655" s="7"/>
      <c r="I3655" s="9"/>
      <c r="J3655" s="9"/>
      <c r="K3655" s="7"/>
      <c r="L3655" s="7"/>
      <c r="M3655" s="7"/>
      <c r="N3655" s="7"/>
      <c r="O3655" s="7"/>
      <c r="P3655" s="7"/>
      <c r="Q3655" s="7"/>
      <c r="R3655" s="7"/>
      <c r="S3655" s="7"/>
    </row>
    <row r="3656" spans="1:19" x14ac:dyDescent="0.2">
      <c r="A3656" s="11"/>
      <c r="B3656" s="10"/>
      <c r="C3656" s="7"/>
      <c r="D3656" s="7"/>
      <c r="E3656" s="7"/>
      <c r="F3656" s="7"/>
      <c r="G3656" s="7"/>
      <c r="H3656" s="7"/>
      <c r="I3656" s="9"/>
      <c r="J3656" s="9"/>
      <c r="K3656" s="7"/>
      <c r="L3656" s="7"/>
      <c r="M3656" s="7"/>
      <c r="N3656" s="7"/>
      <c r="O3656" s="7"/>
      <c r="P3656" s="7"/>
      <c r="Q3656" s="7"/>
      <c r="R3656" s="7"/>
      <c r="S3656" s="7"/>
    </row>
    <row r="3657" spans="1:19" x14ac:dyDescent="0.2">
      <c r="A3657" s="11"/>
      <c r="B3657" s="10"/>
      <c r="C3657" s="7"/>
      <c r="D3657" s="7"/>
      <c r="E3657" s="7"/>
      <c r="F3657" s="7"/>
      <c r="G3657" s="7"/>
      <c r="H3657" s="7"/>
      <c r="I3657" s="9"/>
      <c r="J3657" s="9"/>
      <c r="K3657" s="7"/>
      <c r="L3657" s="7"/>
      <c r="M3657" s="7"/>
      <c r="N3657" s="7"/>
      <c r="O3657" s="7"/>
      <c r="P3657" s="7"/>
      <c r="Q3657" s="7"/>
      <c r="R3657" s="7"/>
      <c r="S3657" s="7"/>
    </row>
    <row r="3658" spans="1:19" x14ac:dyDescent="0.2">
      <c r="A3658" s="11"/>
      <c r="B3658" s="10"/>
      <c r="C3658" s="7"/>
      <c r="D3658" s="7"/>
      <c r="E3658" s="7"/>
      <c r="F3658" s="7"/>
      <c r="G3658" s="7"/>
      <c r="H3658" s="7"/>
      <c r="I3658" s="9"/>
      <c r="J3658" s="9"/>
      <c r="K3658" s="7"/>
      <c r="L3658" s="7"/>
      <c r="M3658" s="7"/>
      <c r="N3658" s="7"/>
      <c r="O3658" s="7"/>
      <c r="P3658" s="7"/>
      <c r="Q3658" s="7"/>
      <c r="R3658" s="7"/>
      <c r="S3658" s="7"/>
    </row>
    <row r="3659" spans="1:19" x14ac:dyDescent="0.2">
      <c r="A3659" s="11"/>
      <c r="B3659" s="10"/>
      <c r="C3659" s="7"/>
      <c r="D3659" s="7"/>
      <c r="E3659" s="7"/>
      <c r="F3659" s="7"/>
      <c r="G3659" s="7"/>
      <c r="H3659" s="7"/>
      <c r="I3659" s="9"/>
      <c r="J3659" s="9"/>
      <c r="K3659" s="7"/>
      <c r="L3659" s="7"/>
      <c r="M3659" s="7"/>
      <c r="N3659" s="7"/>
      <c r="O3659" s="7"/>
      <c r="P3659" s="7"/>
      <c r="Q3659" s="7"/>
      <c r="R3659" s="7"/>
      <c r="S3659" s="7"/>
    </row>
    <row r="3660" spans="1:19" x14ac:dyDescent="0.2">
      <c r="A3660" s="11"/>
      <c r="B3660" s="10"/>
      <c r="C3660" s="7"/>
      <c r="D3660" s="7"/>
      <c r="E3660" s="7"/>
      <c r="F3660" s="7"/>
      <c r="G3660" s="7"/>
      <c r="H3660" s="7"/>
      <c r="I3660" s="9"/>
      <c r="J3660" s="9"/>
      <c r="K3660" s="7"/>
      <c r="L3660" s="7"/>
      <c r="M3660" s="7"/>
      <c r="N3660" s="7"/>
      <c r="O3660" s="7"/>
      <c r="P3660" s="7"/>
      <c r="Q3660" s="7"/>
      <c r="R3660" s="7"/>
      <c r="S3660" s="7"/>
    </row>
    <row r="3661" spans="1:19" x14ac:dyDescent="0.2">
      <c r="A3661" s="11"/>
      <c r="B3661" s="10"/>
      <c r="C3661" s="7"/>
      <c r="D3661" s="7"/>
      <c r="E3661" s="7"/>
      <c r="F3661" s="7"/>
      <c r="G3661" s="7"/>
      <c r="H3661" s="7"/>
      <c r="I3661" s="9"/>
      <c r="J3661" s="9"/>
      <c r="K3661" s="7"/>
      <c r="L3661" s="7"/>
      <c r="M3661" s="7"/>
      <c r="N3661" s="7"/>
      <c r="O3661" s="7"/>
      <c r="P3661" s="7"/>
      <c r="Q3661" s="7"/>
      <c r="R3661" s="7"/>
      <c r="S3661" s="7"/>
    </row>
    <row r="3662" spans="1:19" x14ac:dyDescent="0.2">
      <c r="A3662" s="11"/>
      <c r="B3662" s="10"/>
      <c r="C3662" s="7"/>
      <c r="D3662" s="7"/>
      <c r="E3662" s="7"/>
      <c r="F3662" s="7"/>
      <c r="G3662" s="7"/>
      <c r="H3662" s="7"/>
      <c r="I3662" s="9"/>
      <c r="J3662" s="9"/>
      <c r="K3662" s="7"/>
      <c r="L3662" s="7"/>
      <c r="M3662" s="7"/>
      <c r="N3662" s="7"/>
      <c r="O3662" s="7"/>
      <c r="P3662" s="7"/>
      <c r="Q3662" s="7"/>
      <c r="R3662" s="7"/>
      <c r="S3662" s="7"/>
    </row>
    <row r="3663" spans="1:19" x14ac:dyDescent="0.2">
      <c r="A3663" s="11"/>
      <c r="B3663" s="10"/>
      <c r="C3663" s="7"/>
      <c r="D3663" s="7"/>
      <c r="E3663" s="7"/>
      <c r="F3663" s="7"/>
      <c r="G3663" s="7"/>
      <c r="H3663" s="7"/>
      <c r="I3663" s="9"/>
      <c r="J3663" s="9"/>
      <c r="K3663" s="7"/>
      <c r="L3663" s="7"/>
      <c r="M3663" s="7"/>
      <c r="N3663" s="7"/>
      <c r="O3663" s="7"/>
      <c r="P3663" s="7"/>
      <c r="Q3663" s="7"/>
      <c r="R3663" s="7"/>
      <c r="S3663" s="7"/>
    </row>
    <row r="3664" spans="1:19" x14ac:dyDescent="0.2">
      <c r="A3664" s="11"/>
      <c r="B3664" s="10"/>
      <c r="C3664" s="7"/>
      <c r="D3664" s="7"/>
      <c r="E3664" s="7"/>
      <c r="F3664" s="7"/>
      <c r="G3664" s="7"/>
      <c r="H3664" s="7"/>
      <c r="I3664" s="9"/>
      <c r="J3664" s="9"/>
      <c r="K3664" s="7"/>
      <c r="L3664" s="7"/>
      <c r="M3664" s="7"/>
      <c r="N3664" s="7"/>
      <c r="O3664" s="7"/>
      <c r="P3664" s="7"/>
      <c r="Q3664" s="7"/>
      <c r="R3664" s="7"/>
      <c r="S3664" s="7"/>
    </row>
    <row r="3665" spans="1:19" x14ac:dyDescent="0.2">
      <c r="A3665" s="11"/>
      <c r="B3665" s="10"/>
      <c r="C3665" s="7"/>
      <c r="D3665" s="7"/>
      <c r="E3665" s="7"/>
      <c r="F3665" s="7"/>
      <c r="G3665" s="7"/>
      <c r="H3665" s="7"/>
      <c r="I3665" s="9"/>
      <c r="J3665" s="9"/>
      <c r="K3665" s="7"/>
      <c r="L3665" s="7"/>
      <c r="M3665" s="7"/>
      <c r="N3665" s="7"/>
      <c r="O3665" s="7"/>
      <c r="P3665" s="7"/>
      <c r="Q3665" s="7"/>
      <c r="R3665" s="7"/>
      <c r="S3665" s="7"/>
    </row>
    <row r="3666" spans="1:19" x14ac:dyDescent="0.2">
      <c r="A3666" s="11"/>
      <c r="B3666" s="10"/>
      <c r="C3666" s="7"/>
      <c r="D3666" s="7"/>
      <c r="E3666" s="7"/>
      <c r="F3666" s="7"/>
      <c r="G3666" s="7"/>
      <c r="H3666" s="7"/>
      <c r="I3666" s="9"/>
      <c r="J3666" s="9"/>
      <c r="K3666" s="7"/>
      <c r="L3666" s="7"/>
      <c r="M3666" s="7"/>
      <c r="N3666" s="7"/>
      <c r="O3666" s="7"/>
      <c r="P3666" s="7"/>
      <c r="Q3666" s="7"/>
      <c r="R3666" s="7"/>
      <c r="S3666" s="7"/>
    </row>
    <row r="3667" spans="1:19" x14ac:dyDescent="0.2">
      <c r="A3667" s="11"/>
      <c r="B3667" s="10"/>
      <c r="C3667" s="7"/>
      <c r="D3667" s="7"/>
      <c r="E3667" s="7"/>
      <c r="F3667" s="7"/>
      <c r="G3667" s="7"/>
      <c r="H3667" s="7"/>
      <c r="I3667" s="9"/>
      <c r="J3667" s="9"/>
      <c r="K3667" s="7"/>
      <c r="L3667" s="7"/>
      <c r="M3667" s="7"/>
      <c r="N3667" s="7"/>
      <c r="O3667" s="7"/>
      <c r="P3667" s="7"/>
      <c r="Q3667" s="7"/>
      <c r="R3667" s="7"/>
      <c r="S3667" s="7"/>
    </row>
    <row r="3668" spans="1:19" x14ac:dyDescent="0.2">
      <c r="A3668" s="11"/>
      <c r="B3668" s="10"/>
      <c r="C3668" s="7"/>
      <c r="D3668" s="7"/>
      <c r="E3668" s="7"/>
      <c r="F3668" s="7"/>
      <c r="G3668" s="7"/>
      <c r="H3668" s="7"/>
      <c r="I3668" s="9"/>
      <c r="J3668" s="9"/>
      <c r="K3668" s="7"/>
      <c r="L3668" s="7"/>
      <c r="M3668" s="7"/>
      <c r="N3668" s="7"/>
      <c r="O3668" s="7"/>
      <c r="P3668" s="7"/>
      <c r="Q3668" s="7"/>
      <c r="R3668" s="7"/>
      <c r="S3668" s="7"/>
    </row>
    <row r="3669" spans="1:19" x14ac:dyDescent="0.2">
      <c r="A3669" s="11"/>
      <c r="B3669" s="10"/>
      <c r="C3669" s="7"/>
      <c r="D3669" s="7"/>
      <c r="E3669" s="7"/>
      <c r="F3669" s="7"/>
      <c r="G3669" s="7"/>
      <c r="H3669" s="7"/>
      <c r="I3669" s="9"/>
      <c r="J3669" s="9"/>
      <c r="K3669" s="7"/>
      <c r="L3669" s="7"/>
      <c r="M3669" s="7"/>
      <c r="N3669" s="7"/>
      <c r="O3669" s="7"/>
      <c r="P3669" s="7"/>
      <c r="Q3669" s="7"/>
      <c r="R3669" s="7"/>
      <c r="S3669" s="7"/>
    </row>
    <row r="3670" spans="1:19" x14ac:dyDescent="0.2">
      <c r="A3670" s="11"/>
      <c r="B3670" s="10"/>
      <c r="C3670" s="7"/>
      <c r="D3670" s="7"/>
      <c r="E3670" s="7"/>
      <c r="F3670" s="7"/>
      <c r="G3670" s="7"/>
      <c r="H3670" s="7"/>
      <c r="I3670" s="9"/>
      <c r="J3670" s="9"/>
      <c r="K3670" s="7"/>
      <c r="L3670" s="7"/>
      <c r="M3670" s="7"/>
      <c r="N3670" s="7"/>
      <c r="O3670" s="7"/>
      <c r="P3670" s="7"/>
      <c r="Q3670" s="7"/>
      <c r="R3670" s="7"/>
      <c r="S3670" s="7"/>
    </row>
    <row r="3671" spans="1:19" x14ac:dyDescent="0.2">
      <c r="A3671" s="11"/>
      <c r="B3671" s="10"/>
      <c r="C3671" s="7"/>
      <c r="D3671" s="7"/>
      <c r="E3671" s="7"/>
      <c r="F3671" s="7"/>
      <c r="G3671" s="7"/>
      <c r="H3671" s="7"/>
      <c r="I3671" s="9"/>
      <c r="J3671" s="9"/>
      <c r="K3671" s="7"/>
      <c r="L3671" s="7"/>
      <c r="M3671" s="7"/>
      <c r="N3671" s="7"/>
      <c r="O3671" s="7"/>
      <c r="P3671" s="7"/>
      <c r="Q3671" s="7"/>
      <c r="R3671" s="7"/>
      <c r="S3671" s="7"/>
    </row>
    <row r="3672" spans="1:19" x14ac:dyDescent="0.2">
      <c r="A3672" s="11"/>
      <c r="B3672" s="10"/>
      <c r="C3672" s="7"/>
      <c r="D3672" s="7"/>
      <c r="E3672" s="7"/>
      <c r="F3672" s="7"/>
      <c r="G3672" s="7"/>
      <c r="H3672" s="7"/>
      <c r="I3672" s="9"/>
      <c r="J3672" s="9"/>
      <c r="K3672" s="7"/>
      <c r="L3672" s="7"/>
      <c r="M3672" s="7"/>
      <c r="N3672" s="7"/>
      <c r="O3672" s="7"/>
      <c r="P3672" s="7"/>
      <c r="Q3672" s="7"/>
      <c r="R3672" s="7"/>
      <c r="S3672" s="7"/>
    </row>
    <row r="3673" spans="1:19" x14ac:dyDescent="0.2">
      <c r="A3673" s="11"/>
      <c r="B3673" s="10"/>
      <c r="C3673" s="7"/>
      <c r="D3673" s="7"/>
      <c r="E3673" s="7"/>
      <c r="F3673" s="7"/>
      <c r="G3673" s="7"/>
      <c r="H3673" s="7"/>
      <c r="I3673" s="9"/>
      <c r="J3673" s="9"/>
      <c r="K3673" s="7"/>
      <c r="L3673" s="7"/>
      <c r="M3673" s="7"/>
      <c r="N3673" s="7"/>
      <c r="O3673" s="7"/>
      <c r="P3673" s="7"/>
      <c r="Q3673" s="7"/>
      <c r="R3673" s="7"/>
      <c r="S3673" s="7"/>
    </row>
    <row r="3674" spans="1:19" x14ac:dyDescent="0.2">
      <c r="A3674" s="11"/>
      <c r="B3674" s="10"/>
      <c r="C3674" s="7"/>
      <c r="D3674" s="7"/>
      <c r="E3674" s="7"/>
      <c r="F3674" s="7"/>
      <c r="G3674" s="7"/>
      <c r="H3674" s="7"/>
      <c r="I3674" s="9"/>
      <c r="J3674" s="9"/>
      <c r="K3674" s="7"/>
      <c r="L3674" s="7"/>
      <c r="M3674" s="7"/>
      <c r="N3674" s="7"/>
      <c r="O3674" s="7"/>
      <c r="P3674" s="7"/>
      <c r="Q3674" s="7"/>
      <c r="R3674" s="7"/>
      <c r="S3674" s="7"/>
    </row>
    <row r="3675" spans="1:19" x14ac:dyDescent="0.2">
      <c r="A3675" s="11"/>
      <c r="B3675" s="10"/>
      <c r="C3675" s="7"/>
      <c r="D3675" s="7"/>
      <c r="E3675" s="7"/>
      <c r="F3675" s="7"/>
      <c r="G3675" s="7"/>
      <c r="H3675" s="7"/>
      <c r="I3675" s="9"/>
      <c r="J3675" s="9"/>
      <c r="K3675" s="7"/>
      <c r="L3675" s="7"/>
      <c r="M3675" s="7"/>
      <c r="N3675" s="7"/>
      <c r="O3675" s="7"/>
      <c r="P3675" s="7"/>
      <c r="Q3675" s="7"/>
      <c r="R3675" s="7"/>
      <c r="S3675" s="7"/>
    </row>
    <row r="3676" spans="1:19" x14ac:dyDescent="0.2">
      <c r="A3676" s="11"/>
      <c r="B3676" s="10"/>
      <c r="C3676" s="7"/>
      <c r="D3676" s="7"/>
      <c r="E3676" s="7"/>
      <c r="F3676" s="7"/>
      <c r="G3676" s="7"/>
      <c r="H3676" s="7"/>
      <c r="I3676" s="9"/>
      <c r="J3676" s="9"/>
      <c r="K3676" s="7"/>
      <c r="L3676" s="7"/>
      <c r="M3676" s="7"/>
      <c r="N3676" s="7"/>
      <c r="O3676" s="7"/>
      <c r="P3676" s="7"/>
      <c r="Q3676" s="7"/>
      <c r="R3676" s="7"/>
      <c r="S3676" s="7"/>
    </row>
    <row r="3677" spans="1:19" x14ac:dyDescent="0.2">
      <c r="A3677" s="11"/>
      <c r="B3677" s="10"/>
      <c r="C3677" s="7"/>
      <c r="D3677" s="7"/>
      <c r="E3677" s="7"/>
      <c r="F3677" s="7"/>
      <c r="G3677" s="7"/>
      <c r="H3677" s="7"/>
      <c r="I3677" s="9"/>
      <c r="J3677" s="9"/>
      <c r="K3677" s="7"/>
      <c r="L3677" s="7"/>
      <c r="M3677" s="7"/>
      <c r="N3677" s="7"/>
      <c r="O3677" s="7"/>
      <c r="P3677" s="7"/>
      <c r="Q3677" s="7"/>
      <c r="R3677" s="7"/>
      <c r="S3677" s="7"/>
    </row>
    <row r="3678" spans="1:19" x14ac:dyDescent="0.2">
      <c r="A3678" s="11"/>
      <c r="B3678" s="10"/>
      <c r="C3678" s="7"/>
      <c r="D3678" s="7"/>
      <c r="E3678" s="7"/>
      <c r="F3678" s="7"/>
      <c r="G3678" s="7"/>
      <c r="H3678" s="7"/>
      <c r="I3678" s="9"/>
      <c r="J3678" s="9"/>
      <c r="K3678" s="7"/>
      <c r="L3678" s="7"/>
      <c r="M3678" s="7"/>
      <c r="N3678" s="7"/>
      <c r="O3678" s="7"/>
      <c r="P3678" s="7"/>
      <c r="Q3678" s="7"/>
      <c r="R3678" s="7"/>
      <c r="S3678" s="7"/>
    </row>
    <row r="3679" spans="1:19" x14ac:dyDescent="0.2">
      <c r="A3679" s="11"/>
      <c r="B3679" s="10"/>
      <c r="C3679" s="7"/>
      <c r="D3679" s="7"/>
      <c r="E3679" s="7"/>
      <c r="F3679" s="7"/>
      <c r="G3679" s="7"/>
      <c r="H3679" s="7"/>
      <c r="I3679" s="9"/>
      <c r="J3679" s="9"/>
      <c r="K3679" s="7"/>
      <c r="L3679" s="7"/>
      <c r="M3679" s="7"/>
      <c r="N3679" s="7"/>
      <c r="O3679" s="7"/>
      <c r="P3679" s="7"/>
      <c r="Q3679" s="7"/>
      <c r="R3679" s="7"/>
      <c r="S3679" s="7"/>
    </row>
    <row r="3680" spans="1:19" x14ac:dyDescent="0.2">
      <c r="A3680" s="11"/>
      <c r="B3680" s="10"/>
      <c r="C3680" s="7"/>
      <c r="D3680" s="7"/>
      <c r="E3680" s="7"/>
      <c r="F3680" s="7"/>
      <c r="G3680" s="7"/>
      <c r="H3680" s="7"/>
      <c r="I3680" s="9"/>
      <c r="J3680" s="9"/>
      <c r="K3680" s="7"/>
      <c r="L3680" s="7"/>
      <c r="M3680" s="7"/>
      <c r="N3680" s="7"/>
      <c r="O3680" s="7"/>
      <c r="P3680" s="7"/>
      <c r="Q3680" s="7"/>
      <c r="R3680" s="7"/>
      <c r="S3680" s="7"/>
    </row>
    <row r="3681" spans="1:19" x14ac:dyDescent="0.2">
      <c r="A3681" s="11"/>
      <c r="B3681" s="10"/>
      <c r="C3681" s="7"/>
      <c r="D3681" s="7"/>
      <c r="E3681" s="7"/>
      <c r="F3681" s="7"/>
      <c r="G3681" s="7"/>
      <c r="H3681" s="7"/>
      <c r="I3681" s="9"/>
      <c r="J3681" s="9"/>
      <c r="K3681" s="7"/>
      <c r="L3681" s="7"/>
      <c r="M3681" s="7"/>
      <c r="N3681" s="7"/>
      <c r="O3681" s="7"/>
      <c r="P3681" s="7"/>
      <c r="Q3681" s="7"/>
      <c r="R3681" s="7"/>
      <c r="S3681" s="7"/>
    </row>
    <row r="3682" spans="1:19" x14ac:dyDescent="0.2">
      <c r="A3682" s="11"/>
      <c r="B3682" s="10"/>
      <c r="C3682" s="7"/>
      <c r="D3682" s="7"/>
      <c r="E3682" s="7"/>
      <c r="F3682" s="7"/>
      <c r="G3682" s="7"/>
      <c r="H3682" s="7"/>
      <c r="I3682" s="9"/>
      <c r="J3682" s="9"/>
      <c r="K3682" s="7"/>
      <c r="L3682" s="7"/>
      <c r="M3682" s="7"/>
      <c r="N3682" s="7"/>
      <c r="O3682" s="7"/>
      <c r="P3682" s="7"/>
      <c r="Q3682" s="7"/>
      <c r="R3682" s="7"/>
      <c r="S3682" s="7"/>
    </row>
    <row r="3683" spans="1:19" x14ac:dyDescent="0.2">
      <c r="A3683" s="11"/>
      <c r="B3683" s="10"/>
      <c r="C3683" s="7"/>
      <c r="D3683" s="7"/>
      <c r="E3683" s="7"/>
      <c r="F3683" s="7"/>
      <c r="G3683" s="7"/>
      <c r="H3683" s="7"/>
      <c r="I3683" s="9"/>
      <c r="J3683" s="9"/>
      <c r="K3683" s="7"/>
      <c r="L3683" s="7"/>
      <c r="M3683" s="7"/>
      <c r="N3683" s="7"/>
      <c r="O3683" s="7"/>
      <c r="P3683" s="7"/>
      <c r="Q3683" s="7"/>
      <c r="R3683" s="7"/>
      <c r="S3683" s="7"/>
    </row>
    <row r="3684" spans="1:19" x14ac:dyDescent="0.2">
      <c r="A3684" s="11"/>
      <c r="B3684" s="10"/>
      <c r="C3684" s="7"/>
      <c r="D3684" s="7"/>
      <c r="E3684" s="7"/>
      <c r="F3684" s="7"/>
      <c r="G3684" s="7"/>
      <c r="H3684" s="7"/>
      <c r="I3684" s="9"/>
      <c r="J3684" s="9"/>
      <c r="K3684" s="7"/>
      <c r="L3684" s="7"/>
      <c r="M3684" s="7"/>
      <c r="N3684" s="7"/>
      <c r="O3684" s="7"/>
      <c r="P3684" s="7"/>
      <c r="Q3684" s="7"/>
      <c r="R3684" s="7"/>
      <c r="S3684" s="7"/>
    </row>
    <row r="3685" spans="1:19" x14ac:dyDescent="0.2">
      <c r="A3685" s="11"/>
      <c r="B3685" s="10"/>
      <c r="C3685" s="7"/>
      <c r="D3685" s="7"/>
      <c r="E3685" s="7"/>
      <c r="F3685" s="7"/>
      <c r="G3685" s="7"/>
      <c r="H3685" s="7"/>
      <c r="I3685" s="9"/>
      <c r="J3685" s="9"/>
      <c r="K3685" s="7"/>
      <c r="L3685" s="7"/>
      <c r="M3685" s="7"/>
      <c r="N3685" s="7"/>
      <c r="O3685" s="7"/>
      <c r="P3685" s="7"/>
      <c r="Q3685" s="7"/>
      <c r="R3685" s="7"/>
      <c r="S3685" s="7"/>
    </row>
    <row r="3686" spans="1:19" x14ac:dyDescent="0.2">
      <c r="A3686" s="11"/>
      <c r="B3686" s="10"/>
      <c r="C3686" s="7"/>
      <c r="D3686" s="7"/>
      <c r="E3686" s="7"/>
      <c r="F3686" s="7"/>
      <c r="G3686" s="7"/>
      <c r="H3686" s="7"/>
      <c r="I3686" s="9"/>
      <c r="J3686" s="9"/>
      <c r="K3686" s="7"/>
      <c r="L3686" s="7"/>
      <c r="M3686" s="7"/>
      <c r="N3686" s="7"/>
      <c r="O3686" s="7"/>
      <c r="P3686" s="7"/>
      <c r="Q3686" s="7"/>
      <c r="R3686" s="7"/>
      <c r="S3686" s="7"/>
    </row>
    <row r="3687" spans="1:19" x14ac:dyDescent="0.2">
      <c r="A3687" s="11"/>
      <c r="B3687" s="10"/>
      <c r="C3687" s="7"/>
      <c r="D3687" s="7"/>
      <c r="E3687" s="7"/>
      <c r="F3687" s="7"/>
      <c r="G3687" s="7"/>
      <c r="H3687" s="7"/>
      <c r="I3687" s="9"/>
      <c r="J3687" s="9"/>
      <c r="K3687" s="7"/>
      <c r="L3687" s="7"/>
      <c r="M3687" s="7"/>
      <c r="N3687" s="7"/>
      <c r="O3687" s="7"/>
      <c r="P3687" s="7"/>
      <c r="Q3687" s="7"/>
      <c r="R3687" s="7"/>
      <c r="S3687" s="7"/>
    </row>
    <row r="3688" spans="1:19" x14ac:dyDescent="0.2">
      <c r="A3688" s="11"/>
      <c r="B3688" s="10"/>
      <c r="C3688" s="7"/>
      <c r="D3688" s="7"/>
      <c r="E3688" s="7"/>
      <c r="F3688" s="7"/>
      <c r="G3688" s="7"/>
      <c r="H3688" s="7"/>
      <c r="I3688" s="9"/>
      <c r="J3688" s="9"/>
      <c r="K3688" s="7"/>
      <c r="L3688" s="7"/>
      <c r="M3688" s="7"/>
      <c r="N3688" s="7"/>
      <c r="O3688" s="7"/>
      <c r="P3688" s="7"/>
      <c r="Q3688" s="7"/>
      <c r="R3688" s="7"/>
      <c r="S3688" s="7"/>
    </row>
    <row r="3689" spans="1:19" x14ac:dyDescent="0.2">
      <c r="A3689" s="11"/>
      <c r="B3689" s="10"/>
      <c r="C3689" s="7"/>
      <c r="D3689" s="7"/>
      <c r="E3689" s="7"/>
      <c r="F3689" s="7"/>
      <c r="G3689" s="7"/>
      <c r="H3689" s="7"/>
      <c r="I3689" s="9"/>
      <c r="J3689" s="9"/>
      <c r="K3689" s="7"/>
      <c r="L3689" s="7"/>
      <c r="M3689" s="7"/>
      <c r="N3689" s="7"/>
      <c r="O3689" s="7"/>
      <c r="P3689" s="7"/>
      <c r="Q3689" s="7"/>
      <c r="R3689" s="7"/>
      <c r="S3689" s="7"/>
    </row>
    <row r="3690" spans="1:19" x14ac:dyDescent="0.2">
      <c r="A3690" s="11"/>
      <c r="B3690" s="10"/>
      <c r="C3690" s="7"/>
      <c r="D3690" s="7"/>
      <c r="E3690" s="7"/>
      <c r="F3690" s="7"/>
      <c r="G3690" s="7"/>
      <c r="H3690" s="7"/>
      <c r="I3690" s="9"/>
      <c r="J3690" s="9"/>
      <c r="K3690" s="7"/>
      <c r="L3690" s="7"/>
      <c r="M3690" s="7"/>
      <c r="N3690" s="7"/>
      <c r="O3690" s="7"/>
      <c r="P3690" s="7"/>
      <c r="Q3690" s="7"/>
      <c r="R3690" s="7"/>
      <c r="S3690" s="7"/>
    </row>
    <row r="3691" spans="1:19" x14ac:dyDescent="0.2">
      <c r="A3691" s="11"/>
      <c r="B3691" s="10"/>
      <c r="C3691" s="7"/>
      <c r="D3691" s="7"/>
      <c r="E3691" s="7"/>
      <c r="F3691" s="7"/>
      <c r="G3691" s="7"/>
      <c r="H3691" s="7"/>
      <c r="I3691" s="9"/>
      <c r="J3691" s="9"/>
      <c r="K3691" s="7"/>
      <c r="L3691" s="7"/>
      <c r="M3691" s="7"/>
      <c r="N3691" s="7"/>
      <c r="O3691" s="7"/>
      <c r="P3691" s="7"/>
      <c r="Q3691" s="7"/>
      <c r="R3691" s="7"/>
      <c r="S3691" s="7"/>
    </row>
    <row r="3692" spans="1:19" x14ac:dyDescent="0.2">
      <c r="A3692" s="11"/>
      <c r="B3692" s="10"/>
      <c r="C3692" s="7"/>
      <c r="D3692" s="7"/>
      <c r="E3692" s="7"/>
      <c r="F3692" s="7"/>
      <c r="G3692" s="7"/>
      <c r="H3692" s="7"/>
      <c r="I3692" s="9"/>
      <c r="J3692" s="9"/>
      <c r="K3692" s="7"/>
      <c r="L3692" s="7"/>
      <c r="M3692" s="7"/>
      <c r="N3692" s="7"/>
      <c r="O3692" s="7"/>
      <c r="P3692" s="7"/>
      <c r="Q3692" s="7"/>
      <c r="R3692" s="7"/>
      <c r="S3692" s="7"/>
    </row>
    <row r="3693" spans="1:19" x14ac:dyDescent="0.2">
      <c r="A3693" s="11"/>
      <c r="B3693" s="10"/>
      <c r="C3693" s="7"/>
      <c r="D3693" s="7"/>
      <c r="E3693" s="7"/>
      <c r="F3693" s="7"/>
      <c r="G3693" s="7"/>
      <c r="H3693" s="7"/>
      <c r="I3693" s="9"/>
      <c r="J3693" s="9"/>
      <c r="K3693" s="7"/>
      <c r="L3693" s="7"/>
      <c r="M3693" s="7"/>
      <c r="N3693" s="7"/>
      <c r="O3693" s="7"/>
      <c r="P3693" s="7"/>
      <c r="Q3693" s="7"/>
      <c r="R3693" s="7"/>
      <c r="S3693" s="7"/>
    </row>
    <row r="3694" spans="1:19" x14ac:dyDescent="0.2">
      <c r="A3694" s="11"/>
      <c r="B3694" s="10"/>
      <c r="C3694" s="7"/>
      <c r="D3694" s="7"/>
      <c r="E3694" s="7"/>
      <c r="F3694" s="7"/>
      <c r="G3694" s="7"/>
      <c r="H3694" s="7"/>
      <c r="I3694" s="9"/>
      <c r="J3694" s="9"/>
      <c r="K3694" s="7"/>
      <c r="L3694" s="7"/>
      <c r="M3694" s="7"/>
      <c r="N3694" s="7"/>
      <c r="O3694" s="7"/>
      <c r="P3694" s="7"/>
      <c r="Q3694" s="7"/>
      <c r="R3694" s="7"/>
      <c r="S3694" s="7"/>
    </row>
    <row r="3695" spans="1:19" x14ac:dyDescent="0.2">
      <c r="A3695" s="11"/>
      <c r="B3695" s="10"/>
      <c r="C3695" s="7"/>
      <c r="D3695" s="7"/>
      <c r="E3695" s="7"/>
      <c r="F3695" s="7"/>
      <c r="G3695" s="7"/>
      <c r="H3695" s="7"/>
      <c r="I3695" s="9"/>
      <c r="J3695" s="9"/>
      <c r="K3695" s="7"/>
      <c r="L3695" s="7"/>
      <c r="M3695" s="7"/>
      <c r="N3695" s="7"/>
      <c r="O3695" s="7"/>
      <c r="P3695" s="7"/>
      <c r="Q3695" s="7"/>
      <c r="R3695" s="7"/>
      <c r="S3695" s="7"/>
    </row>
    <row r="3696" spans="1:19" x14ac:dyDescent="0.2">
      <c r="A3696" s="11"/>
      <c r="B3696" s="10"/>
      <c r="C3696" s="7"/>
      <c r="D3696" s="7"/>
      <c r="E3696" s="7"/>
      <c r="F3696" s="7"/>
      <c r="G3696" s="7"/>
      <c r="H3696" s="7"/>
      <c r="I3696" s="9"/>
      <c r="J3696" s="9"/>
      <c r="K3696" s="7"/>
      <c r="L3696" s="7"/>
      <c r="M3696" s="7"/>
      <c r="N3696" s="7"/>
      <c r="O3696" s="7"/>
      <c r="P3696" s="7"/>
      <c r="Q3696" s="7"/>
      <c r="R3696" s="7"/>
      <c r="S3696" s="7"/>
    </row>
    <row r="3697" spans="1:19" x14ac:dyDescent="0.2">
      <c r="A3697" s="11"/>
      <c r="B3697" s="10"/>
      <c r="C3697" s="7"/>
      <c r="D3697" s="7"/>
      <c r="E3697" s="7"/>
      <c r="F3697" s="7"/>
      <c r="G3697" s="7"/>
      <c r="H3697" s="7"/>
      <c r="I3697" s="9"/>
      <c r="J3697" s="9"/>
      <c r="K3697" s="7"/>
      <c r="L3697" s="7"/>
      <c r="M3697" s="7"/>
      <c r="N3697" s="7"/>
      <c r="O3697" s="7"/>
      <c r="P3697" s="7"/>
      <c r="Q3697" s="7"/>
      <c r="R3697" s="7"/>
      <c r="S3697" s="7"/>
    </row>
    <row r="3698" spans="1:19" x14ac:dyDescent="0.2">
      <c r="A3698" s="11"/>
      <c r="B3698" s="10"/>
      <c r="C3698" s="7"/>
      <c r="D3698" s="7"/>
      <c r="E3698" s="7"/>
      <c r="F3698" s="7"/>
      <c r="G3698" s="7"/>
      <c r="H3698" s="7"/>
      <c r="I3698" s="9"/>
      <c r="J3698" s="9"/>
      <c r="K3698" s="7"/>
      <c r="L3698" s="7"/>
      <c r="M3698" s="7"/>
      <c r="N3698" s="7"/>
      <c r="O3698" s="7"/>
      <c r="P3698" s="7"/>
      <c r="Q3698" s="7"/>
      <c r="R3698" s="7"/>
      <c r="S3698" s="7"/>
    </row>
    <row r="3699" spans="1:19" x14ac:dyDescent="0.2">
      <c r="A3699" s="11"/>
      <c r="B3699" s="10"/>
      <c r="C3699" s="7"/>
      <c r="D3699" s="7"/>
      <c r="E3699" s="7"/>
      <c r="F3699" s="7"/>
      <c r="G3699" s="7"/>
      <c r="H3699" s="7"/>
      <c r="I3699" s="9"/>
      <c r="J3699" s="9"/>
      <c r="K3699" s="7"/>
      <c r="L3699" s="7"/>
      <c r="M3699" s="7"/>
      <c r="N3699" s="7"/>
      <c r="O3699" s="7"/>
      <c r="P3699" s="7"/>
      <c r="Q3699" s="7"/>
      <c r="R3699" s="7"/>
      <c r="S3699" s="7"/>
    </row>
    <row r="3700" spans="1:19" x14ac:dyDescent="0.2">
      <c r="A3700" s="11"/>
      <c r="B3700" s="10"/>
      <c r="C3700" s="7"/>
      <c r="D3700" s="7"/>
      <c r="E3700" s="7"/>
      <c r="F3700" s="7"/>
      <c r="G3700" s="7"/>
      <c r="H3700" s="7"/>
      <c r="I3700" s="9"/>
      <c r="J3700" s="9"/>
      <c r="K3700" s="7"/>
      <c r="L3700" s="7"/>
      <c r="M3700" s="7"/>
      <c r="N3700" s="7"/>
      <c r="O3700" s="7"/>
      <c r="P3700" s="7"/>
      <c r="Q3700" s="7"/>
      <c r="R3700" s="7"/>
      <c r="S3700" s="7"/>
    </row>
    <row r="3701" spans="1:19" x14ac:dyDescent="0.2">
      <c r="A3701" s="11"/>
      <c r="B3701" s="10"/>
      <c r="C3701" s="7"/>
      <c r="D3701" s="7"/>
      <c r="E3701" s="7"/>
      <c r="F3701" s="7"/>
      <c r="G3701" s="7"/>
      <c r="H3701" s="7"/>
      <c r="I3701" s="9"/>
      <c r="J3701" s="9"/>
      <c r="K3701" s="7"/>
      <c r="L3701" s="7"/>
      <c r="M3701" s="7"/>
      <c r="N3701" s="7"/>
      <c r="O3701" s="7"/>
      <c r="P3701" s="7"/>
      <c r="Q3701" s="7"/>
      <c r="R3701" s="7"/>
      <c r="S3701" s="7"/>
    </row>
    <row r="3702" spans="1:19" x14ac:dyDescent="0.2">
      <c r="A3702" s="11"/>
      <c r="B3702" s="10"/>
      <c r="C3702" s="7"/>
      <c r="D3702" s="7"/>
      <c r="E3702" s="7"/>
      <c r="F3702" s="7"/>
      <c r="G3702" s="7"/>
      <c r="H3702" s="7"/>
      <c r="I3702" s="9"/>
      <c r="J3702" s="9"/>
      <c r="K3702" s="7"/>
      <c r="L3702" s="7"/>
      <c r="M3702" s="7"/>
      <c r="N3702" s="7"/>
      <c r="O3702" s="7"/>
      <c r="P3702" s="7"/>
      <c r="Q3702" s="7"/>
      <c r="R3702" s="7"/>
      <c r="S3702" s="7"/>
    </row>
    <row r="3703" spans="1:19" x14ac:dyDescent="0.2">
      <c r="A3703" s="11"/>
      <c r="B3703" s="10"/>
      <c r="C3703" s="7"/>
      <c r="D3703" s="7"/>
      <c r="E3703" s="7"/>
      <c r="F3703" s="7"/>
      <c r="G3703" s="7"/>
      <c r="H3703" s="7"/>
      <c r="I3703" s="9"/>
      <c r="J3703" s="9"/>
      <c r="K3703" s="7"/>
      <c r="L3703" s="7"/>
      <c r="M3703" s="7"/>
      <c r="N3703" s="7"/>
      <c r="O3703" s="7"/>
      <c r="P3703" s="7"/>
      <c r="Q3703" s="7"/>
      <c r="R3703" s="7"/>
      <c r="S3703" s="7"/>
    </row>
    <row r="3704" spans="1:19" x14ac:dyDescent="0.2">
      <c r="A3704" s="11"/>
      <c r="B3704" s="10"/>
      <c r="C3704" s="7"/>
      <c r="D3704" s="7"/>
      <c r="E3704" s="7"/>
      <c r="F3704" s="7"/>
      <c r="G3704" s="7"/>
      <c r="H3704" s="7"/>
      <c r="I3704" s="9"/>
      <c r="J3704" s="9"/>
      <c r="K3704" s="7"/>
      <c r="L3704" s="7"/>
      <c r="M3704" s="7"/>
      <c r="N3704" s="7"/>
      <c r="O3704" s="7"/>
      <c r="P3704" s="7"/>
      <c r="Q3704" s="7"/>
      <c r="R3704" s="7"/>
      <c r="S3704" s="7"/>
    </row>
    <row r="3705" spans="1:19" x14ac:dyDescent="0.2">
      <c r="A3705" s="11"/>
      <c r="B3705" s="10"/>
      <c r="C3705" s="7"/>
      <c r="D3705" s="7"/>
      <c r="E3705" s="7"/>
      <c r="F3705" s="7"/>
      <c r="G3705" s="7"/>
      <c r="H3705" s="7"/>
      <c r="I3705" s="9"/>
      <c r="J3705" s="9"/>
      <c r="K3705" s="7"/>
      <c r="L3705" s="7"/>
      <c r="M3705" s="7"/>
      <c r="N3705" s="7"/>
      <c r="O3705" s="7"/>
      <c r="P3705" s="7"/>
      <c r="Q3705" s="7"/>
      <c r="R3705" s="7"/>
      <c r="S3705" s="7"/>
    </row>
    <row r="3706" spans="1:19" x14ac:dyDescent="0.2">
      <c r="A3706" s="11"/>
      <c r="B3706" s="10"/>
      <c r="C3706" s="7"/>
      <c r="D3706" s="7"/>
      <c r="E3706" s="7"/>
      <c r="F3706" s="7"/>
      <c r="G3706" s="7"/>
      <c r="H3706" s="7"/>
      <c r="I3706" s="9"/>
      <c r="J3706" s="9"/>
      <c r="K3706" s="7"/>
      <c r="L3706" s="7"/>
      <c r="M3706" s="7"/>
      <c r="N3706" s="7"/>
      <c r="O3706" s="7"/>
      <c r="P3706" s="7"/>
      <c r="Q3706" s="7"/>
      <c r="R3706" s="7"/>
      <c r="S3706" s="7"/>
    </row>
    <row r="3707" spans="1:19" x14ac:dyDescent="0.2">
      <c r="A3707" s="11"/>
      <c r="B3707" s="10"/>
      <c r="C3707" s="7"/>
      <c r="D3707" s="7"/>
      <c r="E3707" s="7"/>
      <c r="F3707" s="7"/>
      <c r="G3707" s="7"/>
      <c r="H3707" s="7"/>
      <c r="I3707" s="9"/>
      <c r="J3707" s="9"/>
      <c r="K3707" s="7"/>
      <c r="L3707" s="7"/>
      <c r="M3707" s="7"/>
      <c r="N3707" s="7"/>
      <c r="O3707" s="7"/>
      <c r="P3707" s="7"/>
      <c r="Q3707" s="7"/>
      <c r="R3707" s="7"/>
      <c r="S3707" s="7"/>
    </row>
    <row r="3708" spans="1:19" x14ac:dyDescent="0.2">
      <c r="A3708" s="11"/>
      <c r="B3708" s="10"/>
      <c r="C3708" s="7"/>
      <c r="D3708" s="7"/>
      <c r="E3708" s="7"/>
      <c r="F3708" s="7"/>
      <c r="G3708" s="7"/>
      <c r="H3708" s="7"/>
      <c r="I3708" s="9"/>
      <c r="J3708" s="9"/>
      <c r="K3708" s="7"/>
      <c r="L3708" s="7"/>
      <c r="M3708" s="7"/>
      <c r="N3708" s="7"/>
      <c r="O3708" s="7"/>
      <c r="P3708" s="7"/>
      <c r="Q3708" s="7"/>
      <c r="R3708" s="7"/>
      <c r="S3708" s="7"/>
    </row>
    <row r="3709" spans="1:19" x14ac:dyDescent="0.2">
      <c r="A3709" s="11"/>
      <c r="B3709" s="10"/>
      <c r="C3709" s="7"/>
      <c r="D3709" s="7"/>
      <c r="E3709" s="7"/>
      <c r="F3709" s="7"/>
      <c r="G3709" s="7"/>
      <c r="H3709" s="7"/>
      <c r="I3709" s="9"/>
      <c r="J3709" s="9"/>
      <c r="K3709" s="7"/>
      <c r="L3709" s="7"/>
      <c r="M3709" s="7"/>
      <c r="N3709" s="7"/>
      <c r="O3709" s="7"/>
      <c r="P3709" s="7"/>
      <c r="Q3709" s="7"/>
      <c r="R3709" s="7"/>
      <c r="S3709" s="7"/>
    </row>
    <row r="3710" spans="1:19" x14ac:dyDescent="0.2">
      <c r="A3710" s="11"/>
      <c r="B3710" s="10"/>
      <c r="C3710" s="7"/>
      <c r="D3710" s="7"/>
      <c r="E3710" s="7"/>
      <c r="F3710" s="7"/>
      <c r="G3710" s="7"/>
      <c r="H3710" s="7"/>
      <c r="I3710" s="9"/>
      <c r="J3710" s="9"/>
      <c r="K3710" s="7"/>
      <c r="L3710" s="7"/>
      <c r="M3710" s="7"/>
      <c r="N3710" s="7"/>
      <c r="O3710" s="7"/>
      <c r="P3710" s="7"/>
      <c r="Q3710" s="7"/>
      <c r="R3710" s="7"/>
      <c r="S3710" s="7"/>
    </row>
    <row r="3711" spans="1:19" x14ac:dyDescent="0.2">
      <c r="A3711" s="11"/>
      <c r="B3711" s="10"/>
      <c r="C3711" s="7"/>
      <c r="D3711" s="7"/>
      <c r="E3711" s="7"/>
      <c r="F3711" s="7"/>
      <c r="G3711" s="7"/>
      <c r="H3711" s="7"/>
      <c r="I3711" s="9"/>
      <c r="J3711" s="9"/>
      <c r="K3711" s="7"/>
      <c r="L3711" s="7"/>
      <c r="M3711" s="7"/>
      <c r="N3711" s="7"/>
      <c r="O3711" s="7"/>
      <c r="P3711" s="7"/>
      <c r="Q3711" s="7"/>
      <c r="R3711" s="7"/>
      <c r="S3711" s="7"/>
    </row>
    <row r="3712" spans="1:19" x14ac:dyDescent="0.2">
      <c r="A3712" s="11"/>
      <c r="B3712" s="10"/>
      <c r="C3712" s="7"/>
      <c r="D3712" s="7"/>
      <c r="E3712" s="7"/>
      <c r="F3712" s="7"/>
      <c r="G3712" s="7"/>
      <c r="H3712" s="7"/>
      <c r="I3712" s="9"/>
      <c r="J3712" s="9"/>
      <c r="K3712" s="7"/>
      <c r="L3712" s="7"/>
      <c r="M3712" s="7"/>
      <c r="N3712" s="7"/>
      <c r="O3712" s="7"/>
      <c r="P3712" s="7"/>
      <c r="Q3712" s="7"/>
      <c r="R3712" s="7"/>
      <c r="S3712" s="7"/>
    </row>
    <row r="3713" spans="1:19" x14ac:dyDescent="0.2">
      <c r="A3713" s="11"/>
      <c r="B3713" s="10"/>
      <c r="C3713" s="7"/>
      <c r="D3713" s="7"/>
      <c r="E3713" s="7"/>
      <c r="F3713" s="7"/>
      <c r="G3713" s="7"/>
      <c r="H3713" s="7"/>
      <c r="I3713" s="9"/>
      <c r="J3713" s="9"/>
      <c r="K3713" s="7"/>
      <c r="L3713" s="7"/>
      <c r="M3713" s="7"/>
      <c r="N3713" s="7"/>
      <c r="O3713" s="7"/>
      <c r="P3713" s="7"/>
      <c r="Q3713" s="7"/>
      <c r="R3713" s="7"/>
      <c r="S3713" s="7"/>
    </row>
    <row r="3714" spans="1:19" x14ac:dyDescent="0.2">
      <c r="A3714" s="11"/>
      <c r="B3714" s="10"/>
      <c r="C3714" s="7"/>
      <c r="D3714" s="7"/>
      <c r="E3714" s="7"/>
      <c r="F3714" s="7"/>
      <c r="G3714" s="7"/>
      <c r="H3714" s="7"/>
      <c r="I3714" s="9"/>
      <c r="J3714" s="9"/>
      <c r="K3714" s="7"/>
      <c r="L3714" s="7"/>
      <c r="M3714" s="7"/>
      <c r="N3714" s="7"/>
      <c r="O3714" s="7"/>
      <c r="P3714" s="7"/>
      <c r="Q3714" s="7"/>
      <c r="R3714" s="7"/>
      <c r="S3714" s="7"/>
    </row>
    <row r="3715" spans="1:19" x14ac:dyDescent="0.2">
      <c r="A3715" s="11"/>
      <c r="B3715" s="10"/>
      <c r="C3715" s="7"/>
      <c r="D3715" s="7"/>
      <c r="E3715" s="7"/>
      <c r="F3715" s="7"/>
      <c r="G3715" s="7"/>
      <c r="H3715" s="7"/>
      <c r="I3715" s="9"/>
      <c r="J3715" s="9"/>
      <c r="K3715" s="7"/>
      <c r="L3715" s="7"/>
      <c r="M3715" s="7"/>
      <c r="N3715" s="7"/>
      <c r="O3715" s="7"/>
      <c r="P3715" s="7"/>
      <c r="Q3715" s="7"/>
      <c r="R3715" s="7"/>
      <c r="S3715" s="7"/>
    </row>
    <row r="3716" spans="1:19" x14ac:dyDescent="0.2">
      <c r="A3716" s="11"/>
      <c r="B3716" s="10"/>
      <c r="C3716" s="7"/>
      <c r="D3716" s="7"/>
      <c r="E3716" s="7"/>
      <c r="F3716" s="7"/>
      <c r="G3716" s="7"/>
      <c r="H3716" s="7"/>
      <c r="I3716" s="9"/>
      <c r="J3716" s="9"/>
      <c r="K3716" s="7"/>
      <c r="L3716" s="7"/>
      <c r="M3716" s="7"/>
      <c r="N3716" s="7"/>
      <c r="O3716" s="7"/>
      <c r="P3716" s="7"/>
      <c r="Q3716" s="7"/>
      <c r="R3716" s="7"/>
      <c r="S3716" s="7"/>
    </row>
    <row r="3717" spans="1:19" x14ac:dyDescent="0.2">
      <c r="A3717" s="11"/>
      <c r="B3717" s="10"/>
      <c r="C3717" s="7"/>
      <c r="D3717" s="7"/>
      <c r="E3717" s="7"/>
      <c r="F3717" s="7"/>
      <c r="G3717" s="7"/>
      <c r="H3717" s="7"/>
      <c r="I3717" s="9"/>
      <c r="J3717" s="9"/>
      <c r="K3717" s="7"/>
      <c r="L3717" s="7"/>
      <c r="M3717" s="7"/>
      <c r="N3717" s="7"/>
      <c r="O3717" s="7"/>
      <c r="P3717" s="7"/>
      <c r="Q3717" s="7"/>
      <c r="R3717" s="7"/>
      <c r="S3717" s="7"/>
    </row>
    <row r="3718" spans="1:19" x14ac:dyDescent="0.2">
      <c r="A3718" s="11"/>
      <c r="B3718" s="10"/>
      <c r="C3718" s="7"/>
      <c r="D3718" s="7"/>
      <c r="E3718" s="7"/>
      <c r="F3718" s="7"/>
      <c r="G3718" s="7"/>
      <c r="H3718" s="7"/>
      <c r="I3718" s="9"/>
      <c r="J3718" s="9"/>
      <c r="K3718" s="7"/>
      <c r="L3718" s="7"/>
      <c r="M3718" s="7"/>
      <c r="N3718" s="7"/>
      <c r="O3718" s="7"/>
      <c r="P3718" s="7"/>
      <c r="Q3718" s="7"/>
      <c r="R3718" s="7"/>
      <c r="S3718" s="7"/>
    </row>
    <row r="3719" spans="1:19" x14ac:dyDescent="0.2">
      <c r="A3719" s="11"/>
      <c r="B3719" s="10"/>
      <c r="C3719" s="7"/>
      <c r="D3719" s="7"/>
      <c r="E3719" s="7"/>
      <c r="F3719" s="7"/>
      <c r="G3719" s="7"/>
      <c r="H3719" s="7"/>
      <c r="I3719" s="9"/>
      <c r="J3719" s="9"/>
      <c r="K3719" s="7"/>
      <c r="L3719" s="7"/>
      <c r="M3719" s="7"/>
      <c r="N3719" s="7"/>
      <c r="O3719" s="7"/>
      <c r="P3719" s="7"/>
      <c r="Q3719" s="7"/>
      <c r="R3719" s="7"/>
      <c r="S3719" s="7"/>
    </row>
    <row r="3720" spans="1:19" x14ac:dyDescent="0.2">
      <c r="A3720" s="11"/>
      <c r="B3720" s="10"/>
      <c r="C3720" s="7"/>
      <c r="D3720" s="7"/>
      <c r="E3720" s="7"/>
      <c r="F3720" s="7"/>
      <c r="G3720" s="7"/>
      <c r="H3720" s="7"/>
      <c r="I3720" s="9"/>
      <c r="J3720" s="9"/>
      <c r="K3720" s="7"/>
      <c r="L3720" s="7"/>
      <c r="M3720" s="7"/>
      <c r="N3720" s="7"/>
      <c r="O3720" s="7"/>
      <c r="P3720" s="7"/>
      <c r="Q3720" s="7"/>
      <c r="R3720" s="7"/>
      <c r="S3720" s="7"/>
    </row>
    <row r="3721" spans="1:19" x14ac:dyDescent="0.2">
      <c r="A3721" s="11"/>
      <c r="B3721" s="10"/>
      <c r="C3721" s="7"/>
      <c r="D3721" s="7"/>
      <c r="E3721" s="7"/>
      <c r="F3721" s="7"/>
      <c r="G3721" s="7"/>
      <c r="H3721" s="7"/>
      <c r="I3721" s="9"/>
      <c r="J3721" s="9"/>
      <c r="K3721" s="7"/>
      <c r="L3721" s="7"/>
      <c r="M3721" s="7"/>
      <c r="N3721" s="7"/>
      <c r="O3721" s="7"/>
      <c r="P3721" s="7"/>
      <c r="Q3721" s="7"/>
      <c r="R3721" s="7"/>
      <c r="S3721" s="7"/>
    </row>
    <row r="3722" spans="1:19" x14ac:dyDescent="0.2">
      <c r="A3722" s="11"/>
      <c r="B3722" s="10"/>
      <c r="C3722" s="7"/>
      <c r="D3722" s="7"/>
      <c r="E3722" s="7"/>
      <c r="F3722" s="7"/>
      <c r="G3722" s="7"/>
      <c r="H3722" s="7"/>
      <c r="I3722" s="9"/>
      <c r="J3722" s="9"/>
      <c r="K3722" s="7"/>
      <c r="L3722" s="7"/>
      <c r="M3722" s="7"/>
      <c r="N3722" s="7"/>
      <c r="O3722" s="7"/>
      <c r="P3722" s="7"/>
      <c r="Q3722" s="7"/>
      <c r="R3722" s="7"/>
      <c r="S3722" s="7"/>
    </row>
    <row r="3723" spans="1:19" x14ac:dyDescent="0.2">
      <c r="A3723" s="11"/>
      <c r="B3723" s="10"/>
      <c r="C3723" s="7"/>
      <c r="D3723" s="7"/>
      <c r="E3723" s="7"/>
      <c r="F3723" s="7"/>
      <c r="G3723" s="7"/>
      <c r="H3723" s="7"/>
      <c r="I3723" s="9"/>
      <c r="J3723" s="9"/>
      <c r="K3723" s="7"/>
      <c r="L3723" s="7"/>
      <c r="M3723" s="7"/>
      <c r="N3723" s="7"/>
      <c r="O3723" s="7"/>
      <c r="P3723" s="7"/>
      <c r="Q3723" s="7"/>
      <c r="R3723" s="7"/>
      <c r="S3723" s="7"/>
    </row>
    <row r="3724" spans="1:19" x14ac:dyDescent="0.2">
      <c r="A3724" s="11"/>
      <c r="B3724" s="10"/>
      <c r="C3724" s="7"/>
      <c r="D3724" s="7"/>
      <c r="E3724" s="7"/>
      <c r="F3724" s="7"/>
      <c r="G3724" s="7"/>
      <c r="H3724" s="7"/>
      <c r="I3724" s="9"/>
      <c r="J3724" s="9"/>
      <c r="K3724" s="7"/>
      <c r="L3724" s="7"/>
      <c r="M3724" s="7"/>
      <c r="N3724" s="7"/>
      <c r="O3724" s="7"/>
      <c r="P3724" s="7"/>
      <c r="Q3724" s="7"/>
      <c r="R3724" s="7"/>
      <c r="S3724" s="7"/>
    </row>
    <row r="3725" spans="1:19" x14ac:dyDescent="0.2">
      <c r="A3725" s="11"/>
      <c r="B3725" s="10"/>
      <c r="C3725" s="7"/>
      <c r="D3725" s="7"/>
      <c r="E3725" s="7"/>
      <c r="F3725" s="7"/>
      <c r="G3725" s="7"/>
      <c r="H3725" s="7"/>
      <c r="I3725" s="9"/>
      <c r="J3725" s="9"/>
      <c r="K3725" s="7"/>
      <c r="L3725" s="7"/>
      <c r="M3725" s="7"/>
      <c r="N3725" s="7"/>
      <c r="O3725" s="7"/>
      <c r="P3725" s="7"/>
      <c r="Q3725" s="7"/>
      <c r="R3725" s="7"/>
      <c r="S3725" s="7"/>
    </row>
    <row r="3726" spans="1:19" x14ac:dyDescent="0.2">
      <c r="A3726" s="11"/>
      <c r="B3726" s="10"/>
      <c r="C3726" s="7"/>
      <c r="D3726" s="7"/>
      <c r="E3726" s="7"/>
      <c r="F3726" s="7"/>
      <c r="G3726" s="7"/>
      <c r="H3726" s="7"/>
      <c r="I3726" s="9"/>
      <c r="J3726" s="9"/>
      <c r="K3726" s="7"/>
      <c r="L3726" s="7"/>
      <c r="M3726" s="7"/>
      <c r="N3726" s="7"/>
      <c r="O3726" s="7"/>
      <c r="P3726" s="7"/>
      <c r="Q3726" s="7"/>
      <c r="R3726" s="7"/>
      <c r="S3726" s="7"/>
    </row>
    <row r="3727" spans="1:19" x14ac:dyDescent="0.2">
      <c r="A3727" s="11"/>
      <c r="B3727" s="10"/>
      <c r="C3727" s="7"/>
      <c r="D3727" s="7"/>
      <c r="E3727" s="7"/>
      <c r="F3727" s="7"/>
      <c r="G3727" s="7"/>
      <c r="H3727" s="7"/>
      <c r="I3727" s="9"/>
      <c r="J3727" s="9"/>
      <c r="K3727" s="7"/>
      <c r="L3727" s="7"/>
      <c r="M3727" s="7"/>
      <c r="N3727" s="7"/>
      <c r="O3727" s="7"/>
      <c r="P3727" s="7"/>
      <c r="Q3727" s="7"/>
      <c r="R3727" s="7"/>
      <c r="S3727" s="7"/>
    </row>
    <row r="3728" spans="1:19" x14ac:dyDescent="0.2">
      <c r="A3728" s="11"/>
      <c r="B3728" s="10"/>
      <c r="C3728" s="7"/>
      <c r="D3728" s="7"/>
      <c r="E3728" s="7"/>
      <c r="F3728" s="7"/>
      <c r="G3728" s="7"/>
      <c r="H3728" s="7"/>
      <c r="I3728" s="9"/>
      <c r="J3728" s="9"/>
      <c r="K3728" s="7"/>
      <c r="L3728" s="7"/>
      <c r="M3728" s="7"/>
      <c r="N3728" s="7"/>
      <c r="O3728" s="7"/>
      <c r="P3728" s="7"/>
      <c r="Q3728" s="7"/>
      <c r="R3728" s="7"/>
      <c r="S3728" s="7"/>
    </row>
    <row r="3729" spans="1:19" x14ac:dyDescent="0.2">
      <c r="A3729" s="11"/>
      <c r="B3729" s="10"/>
      <c r="C3729" s="7"/>
      <c r="D3729" s="7"/>
      <c r="E3729" s="7"/>
      <c r="F3729" s="7"/>
      <c r="G3729" s="7"/>
      <c r="H3729" s="7"/>
      <c r="I3729" s="9"/>
      <c r="J3729" s="9"/>
      <c r="K3729" s="7"/>
      <c r="L3729" s="7"/>
      <c r="M3729" s="7"/>
      <c r="N3729" s="7"/>
      <c r="O3729" s="7"/>
      <c r="P3729" s="7"/>
      <c r="Q3729" s="7"/>
      <c r="R3729" s="7"/>
      <c r="S3729" s="7"/>
    </row>
    <row r="3730" spans="1:19" x14ac:dyDescent="0.2">
      <c r="A3730" s="11"/>
      <c r="B3730" s="10"/>
      <c r="C3730" s="7"/>
      <c r="D3730" s="7"/>
      <c r="E3730" s="7"/>
      <c r="F3730" s="7"/>
      <c r="G3730" s="7"/>
      <c r="H3730" s="7"/>
      <c r="I3730" s="9"/>
      <c r="J3730" s="9"/>
      <c r="K3730" s="7"/>
      <c r="L3730" s="7"/>
      <c r="M3730" s="7"/>
      <c r="N3730" s="7"/>
      <c r="O3730" s="7"/>
      <c r="P3730" s="7"/>
      <c r="Q3730" s="7"/>
      <c r="R3730" s="7"/>
      <c r="S3730" s="7"/>
    </row>
    <row r="3731" spans="1:19" x14ac:dyDescent="0.2">
      <c r="A3731" s="11"/>
      <c r="B3731" s="10"/>
      <c r="C3731" s="7"/>
      <c r="D3731" s="7"/>
      <c r="E3731" s="7"/>
      <c r="F3731" s="7"/>
      <c r="G3731" s="7"/>
      <c r="H3731" s="7"/>
      <c r="I3731" s="9"/>
      <c r="J3731" s="9"/>
      <c r="K3731" s="7"/>
      <c r="L3731" s="7"/>
      <c r="M3731" s="7"/>
      <c r="N3731" s="7"/>
      <c r="O3731" s="7"/>
      <c r="P3731" s="7"/>
      <c r="Q3731" s="7"/>
      <c r="R3731" s="7"/>
      <c r="S3731" s="7"/>
    </row>
    <row r="3732" spans="1:19" x14ac:dyDescent="0.2">
      <c r="A3732" s="11"/>
      <c r="B3732" s="10"/>
      <c r="C3732" s="7"/>
      <c r="D3732" s="7"/>
      <c r="E3732" s="7"/>
      <c r="F3732" s="7"/>
      <c r="G3732" s="7"/>
      <c r="H3732" s="7"/>
      <c r="I3732" s="9"/>
      <c r="J3732" s="9"/>
      <c r="K3732" s="7"/>
      <c r="L3732" s="7"/>
      <c r="M3732" s="7"/>
      <c r="N3732" s="7"/>
      <c r="O3732" s="7"/>
      <c r="P3732" s="7"/>
      <c r="Q3732" s="7"/>
      <c r="R3732" s="7"/>
      <c r="S3732" s="7"/>
    </row>
    <row r="3733" spans="1:19" x14ac:dyDescent="0.2">
      <c r="A3733" s="11"/>
      <c r="B3733" s="10"/>
      <c r="C3733" s="7"/>
      <c r="D3733" s="7"/>
      <c r="E3733" s="7"/>
      <c r="F3733" s="7"/>
      <c r="G3733" s="7"/>
      <c r="H3733" s="7"/>
      <c r="I3733" s="9"/>
      <c r="J3733" s="9"/>
      <c r="K3733" s="7"/>
      <c r="L3733" s="7"/>
      <c r="M3733" s="7"/>
      <c r="N3733" s="7"/>
      <c r="O3733" s="7"/>
      <c r="P3733" s="7"/>
      <c r="Q3733" s="7"/>
      <c r="R3733" s="7"/>
      <c r="S3733" s="7"/>
    </row>
    <row r="3734" spans="1:19" x14ac:dyDescent="0.2">
      <c r="A3734" s="11"/>
      <c r="B3734" s="10"/>
      <c r="C3734" s="7"/>
      <c r="D3734" s="7"/>
      <c r="E3734" s="7"/>
      <c r="F3734" s="7"/>
      <c r="G3734" s="7"/>
      <c r="H3734" s="7"/>
      <c r="I3734" s="9"/>
      <c r="J3734" s="9"/>
      <c r="K3734" s="7"/>
      <c r="L3734" s="7"/>
      <c r="M3734" s="7"/>
      <c r="N3734" s="7"/>
      <c r="O3734" s="7"/>
      <c r="P3734" s="7"/>
      <c r="Q3734" s="7"/>
      <c r="R3734" s="7"/>
      <c r="S3734" s="7"/>
    </row>
    <row r="3735" spans="1:19" x14ac:dyDescent="0.2">
      <c r="A3735" s="11"/>
      <c r="B3735" s="10"/>
      <c r="C3735" s="7"/>
      <c r="D3735" s="7"/>
      <c r="E3735" s="7"/>
      <c r="F3735" s="7"/>
      <c r="G3735" s="7"/>
      <c r="H3735" s="7"/>
      <c r="I3735" s="9"/>
      <c r="J3735" s="9"/>
      <c r="K3735" s="7"/>
      <c r="L3735" s="7"/>
      <c r="M3735" s="7"/>
      <c r="N3735" s="7"/>
      <c r="O3735" s="7"/>
      <c r="P3735" s="7"/>
      <c r="Q3735" s="7"/>
      <c r="R3735" s="7"/>
      <c r="S3735" s="7"/>
    </row>
    <row r="3736" spans="1:19" x14ac:dyDescent="0.2">
      <c r="A3736" s="11"/>
      <c r="B3736" s="10"/>
      <c r="C3736" s="7"/>
      <c r="D3736" s="7"/>
      <c r="E3736" s="7"/>
      <c r="F3736" s="7"/>
      <c r="G3736" s="7"/>
      <c r="H3736" s="7"/>
      <c r="I3736" s="9"/>
      <c r="J3736" s="9"/>
      <c r="K3736" s="7"/>
      <c r="L3736" s="7"/>
      <c r="M3736" s="7"/>
      <c r="N3736" s="7"/>
      <c r="O3736" s="7"/>
      <c r="P3736" s="7"/>
      <c r="Q3736" s="7"/>
      <c r="R3736" s="7"/>
      <c r="S3736" s="7"/>
    </row>
    <row r="3737" spans="1:19" x14ac:dyDescent="0.2">
      <c r="A3737" s="11"/>
      <c r="B3737" s="10"/>
      <c r="C3737" s="7"/>
      <c r="D3737" s="7"/>
      <c r="E3737" s="7"/>
      <c r="F3737" s="7"/>
      <c r="G3737" s="7"/>
      <c r="H3737" s="7"/>
      <c r="I3737" s="9"/>
      <c r="J3737" s="9"/>
      <c r="K3737" s="7"/>
      <c r="L3737" s="7"/>
      <c r="M3737" s="7"/>
      <c r="N3737" s="7"/>
      <c r="O3737" s="7"/>
      <c r="P3737" s="7"/>
      <c r="Q3737" s="7"/>
      <c r="R3737" s="7"/>
      <c r="S3737" s="7"/>
    </row>
    <row r="3738" spans="1:19" x14ac:dyDescent="0.2">
      <c r="A3738" s="11"/>
      <c r="B3738" s="10"/>
      <c r="C3738" s="7"/>
      <c r="D3738" s="7"/>
      <c r="E3738" s="7"/>
      <c r="F3738" s="7"/>
      <c r="G3738" s="7"/>
      <c r="H3738" s="7"/>
      <c r="I3738" s="9"/>
      <c r="J3738" s="9"/>
      <c r="K3738" s="7"/>
      <c r="L3738" s="7"/>
      <c r="M3738" s="7"/>
      <c r="N3738" s="7"/>
      <c r="O3738" s="7"/>
      <c r="P3738" s="7"/>
      <c r="Q3738" s="7"/>
      <c r="R3738" s="7"/>
      <c r="S3738" s="7"/>
    </row>
    <row r="3739" spans="1:19" x14ac:dyDescent="0.2">
      <c r="A3739" s="11"/>
      <c r="B3739" s="10"/>
      <c r="C3739" s="7"/>
      <c r="D3739" s="7"/>
      <c r="E3739" s="7"/>
      <c r="F3739" s="7"/>
      <c r="G3739" s="7"/>
      <c r="H3739" s="7"/>
      <c r="I3739" s="9"/>
      <c r="J3739" s="9"/>
      <c r="K3739" s="7"/>
      <c r="L3739" s="7"/>
      <c r="M3739" s="7"/>
      <c r="N3739" s="7"/>
      <c r="O3739" s="7"/>
      <c r="P3739" s="7"/>
      <c r="Q3739" s="7"/>
      <c r="R3739" s="7"/>
      <c r="S3739" s="7"/>
    </row>
    <row r="3740" spans="1:19" x14ac:dyDescent="0.2">
      <c r="A3740" s="11"/>
      <c r="B3740" s="10"/>
      <c r="C3740" s="7"/>
      <c r="D3740" s="7"/>
      <c r="E3740" s="7"/>
      <c r="F3740" s="7"/>
      <c r="G3740" s="7"/>
      <c r="H3740" s="7"/>
      <c r="I3740" s="9"/>
      <c r="J3740" s="9"/>
      <c r="K3740" s="7"/>
      <c r="L3740" s="7"/>
      <c r="M3740" s="7"/>
      <c r="N3740" s="7"/>
      <c r="O3740" s="7"/>
      <c r="P3740" s="7"/>
      <c r="Q3740" s="7"/>
      <c r="R3740" s="7"/>
      <c r="S3740" s="7"/>
    </row>
    <row r="3741" spans="1:19" x14ac:dyDescent="0.2">
      <c r="A3741" s="11"/>
      <c r="B3741" s="10"/>
      <c r="C3741" s="7"/>
      <c r="D3741" s="7"/>
      <c r="E3741" s="7"/>
      <c r="F3741" s="7"/>
      <c r="G3741" s="7"/>
      <c r="H3741" s="7"/>
      <c r="I3741" s="9"/>
      <c r="J3741" s="9"/>
      <c r="K3741" s="7"/>
      <c r="L3741" s="7"/>
      <c r="M3741" s="7"/>
      <c r="N3741" s="7"/>
      <c r="O3741" s="7"/>
      <c r="P3741" s="7"/>
      <c r="Q3741" s="7"/>
      <c r="R3741" s="7"/>
      <c r="S3741" s="7"/>
    </row>
    <row r="3742" spans="1:19" x14ac:dyDescent="0.2">
      <c r="A3742" s="11"/>
      <c r="B3742" s="10"/>
      <c r="C3742" s="7"/>
      <c r="D3742" s="7"/>
      <c r="E3742" s="7"/>
      <c r="F3742" s="7"/>
      <c r="G3742" s="7"/>
      <c r="H3742" s="7"/>
      <c r="I3742" s="9"/>
      <c r="J3742" s="9"/>
      <c r="K3742" s="7"/>
      <c r="L3742" s="7"/>
      <c r="M3742" s="7"/>
      <c r="N3742" s="7"/>
      <c r="O3742" s="7"/>
      <c r="P3742" s="7"/>
      <c r="Q3742" s="7"/>
      <c r="R3742" s="7"/>
      <c r="S3742" s="7"/>
    </row>
    <row r="3743" spans="1:19" x14ac:dyDescent="0.2">
      <c r="A3743" s="11"/>
      <c r="B3743" s="10"/>
      <c r="C3743" s="7"/>
      <c r="D3743" s="7"/>
      <c r="E3743" s="7"/>
      <c r="F3743" s="7"/>
      <c r="G3743" s="7"/>
      <c r="H3743" s="7"/>
      <c r="I3743" s="9"/>
      <c r="J3743" s="9"/>
      <c r="K3743" s="7"/>
      <c r="L3743" s="7"/>
      <c r="M3743" s="7"/>
      <c r="N3743" s="7"/>
      <c r="O3743" s="7"/>
      <c r="P3743" s="7"/>
      <c r="Q3743" s="7"/>
      <c r="R3743" s="7"/>
      <c r="S3743" s="7"/>
    </row>
    <row r="3744" spans="1:19" x14ac:dyDescent="0.2">
      <c r="A3744" s="11"/>
      <c r="B3744" s="10"/>
      <c r="C3744" s="7"/>
      <c r="D3744" s="7"/>
      <c r="E3744" s="7"/>
      <c r="F3744" s="7"/>
      <c r="G3744" s="7"/>
      <c r="H3744" s="7"/>
      <c r="I3744" s="9"/>
      <c r="J3744" s="9"/>
      <c r="K3744" s="7"/>
      <c r="L3744" s="7"/>
      <c r="M3744" s="7"/>
      <c r="N3744" s="7"/>
      <c r="O3744" s="7"/>
      <c r="P3744" s="7"/>
      <c r="Q3744" s="7"/>
      <c r="R3744" s="7"/>
      <c r="S3744" s="7"/>
    </row>
    <row r="3745" spans="1:19" x14ac:dyDescent="0.2">
      <c r="A3745" s="11"/>
      <c r="B3745" s="10"/>
      <c r="C3745" s="7"/>
      <c r="D3745" s="7"/>
      <c r="E3745" s="7"/>
      <c r="F3745" s="7"/>
      <c r="G3745" s="7"/>
      <c r="H3745" s="7"/>
      <c r="I3745" s="9"/>
      <c r="J3745" s="9"/>
      <c r="K3745" s="7"/>
      <c r="L3745" s="7"/>
      <c r="M3745" s="7"/>
      <c r="N3745" s="7"/>
      <c r="O3745" s="7"/>
      <c r="P3745" s="7"/>
      <c r="Q3745" s="7"/>
      <c r="R3745" s="7"/>
      <c r="S3745" s="7"/>
    </row>
    <row r="3746" spans="1:19" x14ac:dyDescent="0.2">
      <c r="A3746" s="11"/>
      <c r="B3746" s="10"/>
      <c r="C3746" s="7"/>
      <c r="D3746" s="7"/>
      <c r="E3746" s="7"/>
      <c r="F3746" s="7"/>
      <c r="G3746" s="7"/>
      <c r="H3746" s="7"/>
      <c r="I3746" s="9"/>
      <c r="J3746" s="9"/>
      <c r="K3746" s="7"/>
      <c r="L3746" s="7"/>
      <c r="M3746" s="7"/>
      <c r="N3746" s="7"/>
      <c r="O3746" s="7"/>
      <c r="P3746" s="7"/>
      <c r="Q3746" s="7"/>
      <c r="R3746" s="7"/>
      <c r="S3746" s="7"/>
    </row>
    <row r="3747" spans="1:19" x14ac:dyDescent="0.2">
      <c r="A3747" s="11"/>
      <c r="B3747" s="10"/>
      <c r="C3747" s="7"/>
      <c r="D3747" s="7"/>
      <c r="E3747" s="7"/>
      <c r="F3747" s="7"/>
      <c r="G3747" s="7"/>
      <c r="H3747" s="7"/>
      <c r="I3747" s="9"/>
      <c r="J3747" s="9"/>
      <c r="K3747" s="7"/>
      <c r="L3747" s="7"/>
      <c r="M3747" s="7"/>
      <c r="N3747" s="7"/>
      <c r="O3747" s="7"/>
      <c r="P3747" s="7"/>
      <c r="Q3747" s="7"/>
      <c r="R3747" s="7"/>
      <c r="S3747" s="7"/>
    </row>
    <row r="3748" spans="1:19" x14ac:dyDescent="0.2">
      <c r="A3748" s="11"/>
      <c r="B3748" s="10"/>
      <c r="C3748" s="7"/>
      <c r="D3748" s="7"/>
      <c r="E3748" s="7"/>
      <c r="F3748" s="7"/>
      <c r="G3748" s="7"/>
      <c r="H3748" s="7"/>
      <c r="I3748" s="9"/>
      <c r="J3748" s="9"/>
      <c r="K3748" s="7"/>
      <c r="L3748" s="7"/>
      <c r="M3748" s="7"/>
      <c r="N3748" s="7"/>
      <c r="O3748" s="7"/>
      <c r="P3748" s="7"/>
      <c r="Q3748" s="7"/>
      <c r="R3748" s="7"/>
      <c r="S3748" s="7"/>
    </row>
    <row r="3749" spans="1:19" x14ac:dyDescent="0.2">
      <c r="A3749" s="11"/>
      <c r="B3749" s="10"/>
      <c r="C3749" s="7"/>
      <c r="D3749" s="7"/>
      <c r="E3749" s="7"/>
      <c r="F3749" s="7"/>
      <c r="G3749" s="7"/>
      <c r="H3749" s="7"/>
      <c r="I3749" s="9"/>
      <c r="J3749" s="9"/>
      <c r="K3749" s="7"/>
      <c r="L3749" s="7"/>
      <c r="M3749" s="7"/>
      <c r="N3749" s="7"/>
      <c r="O3749" s="7"/>
      <c r="P3749" s="7"/>
      <c r="Q3749" s="7"/>
      <c r="R3749" s="7"/>
      <c r="S3749" s="7"/>
    </row>
    <row r="3750" spans="1:19" x14ac:dyDescent="0.2">
      <c r="A3750" s="11"/>
      <c r="B3750" s="10"/>
      <c r="C3750" s="7"/>
      <c r="D3750" s="7"/>
      <c r="E3750" s="7"/>
      <c r="F3750" s="7"/>
      <c r="G3750" s="7"/>
      <c r="H3750" s="7"/>
      <c r="I3750" s="9"/>
      <c r="J3750" s="9"/>
      <c r="K3750" s="7"/>
      <c r="L3750" s="7"/>
      <c r="M3750" s="7"/>
      <c r="N3750" s="7"/>
      <c r="O3750" s="7"/>
      <c r="P3750" s="7"/>
      <c r="Q3750" s="7"/>
      <c r="R3750" s="7"/>
      <c r="S3750" s="7"/>
    </row>
    <row r="3751" spans="1:19" x14ac:dyDescent="0.2">
      <c r="A3751" s="11"/>
      <c r="B3751" s="10"/>
      <c r="C3751" s="7"/>
      <c r="D3751" s="7"/>
      <c r="E3751" s="7"/>
      <c r="F3751" s="7"/>
      <c r="G3751" s="7"/>
      <c r="H3751" s="7"/>
      <c r="I3751" s="9"/>
      <c r="J3751" s="9"/>
      <c r="K3751" s="7"/>
      <c r="L3751" s="7"/>
      <c r="M3751" s="7"/>
      <c r="N3751" s="7"/>
      <c r="O3751" s="7"/>
      <c r="P3751" s="7"/>
      <c r="Q3751" s="7"/>
      <c r="R3751" s="7"/>
      <c r="S3751" s="7"/>
    </row>
    <row r="3752" spans="1:19" x14ac:dyDescent="0.2">
      <c r="A3752" s="11"/>
      <c r="B3752" s="10"/>
      <c r="C3752" s="7"/>
      <c r="D3752" s="7"/>
      <c r="E3752" s="7"/>
      <c r="F3752" s="7"/>
      <c r="G3752" s="7"/>
      <c r="H3752" s="7"/>
      <c r="I3752" s="9"/>
      <c r="J3752" s="9"/>
      <c r="K3752" s="7"/>
      <c r="L3752" s="7"/>
      <c r="M3752" s="7"/>
      <c r="N3752" s="7"/>
      <c r="O3752" s="7"/>
      <c r="P3752" s="7"/>
      <c r="Q3752" s="7"/>
      <c r="R3752" s="7"/>
      <c r="S3752" s="7"/>
    </row>
    <row r="3753" spans="1:19" x14ac:dyDescent="0.2">
      <c r="A3753" s="11"/>
      <c r="B3753" s="10"/>
      <c r="C3753" s="7"/>
      <c r="D3753" s="7"/>
      <c r="E3753" s="7"/>
      <c r="F3753" s="7"/>
      <c r="G3753" s="7"/>
      <c r="H3753" s="7"/>
      <c r="I3753" s="9"/>
      <c r="J3753" s="9"/>
      <c r="K3753" s="7"/>
      <c r="L3753" s="7"/>
      <c r="M3753" s="7"/>
      <c r="N3753" s="7"/>
      <c r="O3753" s="7"/>
      <c r="P3753" s="7"/>
      <c r="Q3753" s="7"/>
      <c r="R3753" s="7"/>
      <c r="S3753" s="7"/>
    </row>
    <row r="3754" spans="1:19" x14ac:dyDescent="0.2">
      <c r="A3754" s="11"/>
      <c r="B3754" s="10"/>
      <c r="C3754" s="7"/>
      <c r="D3754" s="7"/>
      <c r="E3754" s="7"/>
      <c r="F3754" s="7"/>
      <c r="G3754" s="7"/>
      <c r="H3754" s="7"/>
      <c r="I3754" s="9"/>
      <c r="J3754" s="9"/>
      <c r="K3754" s="7"/>
      <c r="L3754" s="7"/>
      <c r="M3754" s="7"/>
      <c r="N3754" s="7"/>
      <c r="O3754" s="7"/>
      <c r="P3754" s="7"/>
      <c r="Q3754" s="7"/>
      <c r="R3754" s="7"/>
      <c r="S3754" s="7"/>
    </row>
    <row r="3755" spans="1:19" x14ac:dyDescent="0.2">
      <c r="A3755" s="11"/>
      <c r="B3755" s="10"/>
      <c r="C3755" s="7"/>
      <c r="D3755" s="7"/>
      <c r="E3755" s="7"/>
      <c r="F3755" s="7"/>
      <c r="G3755" s="7"/>
      <c r="H3755" s="7"/>
      <c r="I3755" s="9"/>
      <c r="J3755" s="9"/>
      <c r="K3755" s="7"/>
      <c r="L3755" s="7"/>
      <c r="M3755" s="7"/>
      <c r="N3755" s="7"/>
      <c r="O3755" s="7"/>
      <c r="P3755" s="7"/>
      <c r="Q3755" s="7"/>
      <c r="R3755" s="7"/>
      <c r="S3755" s="7"/>
    </row>
    <row r="3756" spans="1:19" x14ac:dyDescent="0.2">
      <c r="A3756" s="11"/>
      <c r="B3756" s="10"/>
      <c r="C3756" s="7"/>
      <c r="D3756" s="7"/>
      <c r="E3756" s="7"/>
      <c r="F3756" s="7"/>
      <c r="G3756" s="7"/>
      <c r="H3756" s="7"/>
      <c r="I3756" s="9"/>
      <c r="J3756" s="9"/>
      <c r="K3756" s="7"/>
      <c r="L3756" s="7"/>
      <c r="M3756" s="7"/>
      <c r="N3756" s="7"/>
      <c r="O3756" s="7"/>
      <c r="P3756" s="7"/>
      <c r="Q3756" s="7"/>
      <c r="R3756" s="7"/>
      <c r="S3756" s="7"/>
    </row>
    <row r="3757" spans="1:19" x14ac:dyDescent="0.2">
      <c r="A3757" s="11"/>
      <c r="B3757" s="10"/>
      <c r="C3757" s="7"/>
      <c r="D3757" s="7"/>
      <c r="E3757" s="7"/>
      <c r="F3757" s="7"/>
      <c r="G3757" s="7"/>
      <c r="H3757" s="7"/>
      <c r="I3757" s="9"/>
      <c r="J3757" s="9"/>
      <c r="K3757" s="7"/>
      <c r="L3757" s="7"/>
      <c r="M3757" s="7"/>
      <c r="N3757" s="7"/>
      <c r="O3757" s="7"/>
      <c r="P3757" s="7"/>
      <c r="Q3757" s="7"/>
      <c r="R3757" s="7"/>
      <c r="S3757" s="7"/>
    </row>
    <row r="3758" spans="1:19" x14ac:dyDescent="0.2">
      <c r="A3758" s="11"/>
      <c r="B3758" s="10"/>
      <c r="C3758" s="7"/>
      <c r="D3758" s="7"/>
      <c r="E3758" s="7"/>
      <c r="F3758" s="7"/>
      <c r="G3758" s="7"/>
      <c r="H3758" s="7"/>
      <c r="I3758" s="9"/>
      <c r="J3758" s="9"/>
      <c r="K3758" s="7"/>
      <c r="L3758" s="7"/>
      <c r="M3758" s="7"/>
      <c r="N3758" s="7"/>
      <c r="O3758" s="7"/>
      <c r="P3758" s="7"/>
      <c r="Q3758" s="7"/>
      <c r="R3758" s="7"/>
      <c r="S3758" s="7"/>
    </row>
    <row r="3759" spans="1:19" x14ac:dyDescent="0.2">
      <c r="A3759" s="11"/>
      <c r="B3759" s="10"/>
      <c r="C3759" s="7"/>
      <c r="D3759" s="7"/>
      <c r="E3759" s="7"/>
      <c r="F3759" s="7"/>
      <c r="G3759" s="7"/>
      <c r="H3759" s="7"/>
      <c r="I3759" s="9"/>
      <c r="J3759" s="9"/>
      <c r="K3759" s="7"/>
      <c r="L3759" s="7"/>
      <c r="M3759" s="7"/>
      <c r="N3759" s="7"/>
      <c r="O3759" s="7"/>
      <c r="P3759" s="7"/>
      <c r="Q3759" s="7"/>
      <c r="R3759" s="7"/>
      <c r="S3759" s="7"/>
    </row>
    <row r="3760" spans="1:19" x14ac:dyDescent="0.2">
      <c r="A3760" s="11"/>
      <c r="B3760" s="10"/>
      <c r="C3760" s="7"/>
      <c r="D3760" s="7"/>
      <c r="E3760" s="7"/>
      <c r="F3760" s="7"/>
      <c r="G3760" s="7"/>
      <c r="H3760" s="7"/>
      <c r="I3760" s="9"/>
      <c r="J3760" s="9"/>
      <c r="K3760" s="7"/>
      <c r="L3760" s="7"/>
      <c r="M3760" s="7"/>
      <c r="N3760" s="7"/>
      <c r="O3760" s="7"/>
      <c r="P3760" s="7"/>
      <c r="Q3760" s="7"/>
      <c r="R3760" s="7"/>
      <c r="S3760" s="7"/>
    </row>
    <row r="3761" spans="1:19" x14ac:dyDescent="0.2">
      <c r="A3761" s="11"/>
      <c r="B3761" s="10"/>
      <c r="C3761" s="7"/>
      <c r="D3761" s="7"/>
      <c r="E3761" s="7"/>
      <c r="F3761" s="7"/>
      <c r="G3761" s="7"/>
      <c r="H3761" s="7"/>
      <c r="I3761" s="9"/>
      <c r="J3761" s="9"/>
      <c r="K3761" s="7"/>
      <c r="L3761" s="7"/>
      <c r="M3761" s="7"/>
      <c r="N3761" s="7"/>
      <c r="O3761" s="7"/>
      <c r="P3761" s="7"/>
      <c r="Q3761" s="7"/>
      <c r="R3761" s="7"/>
      <c r="S3761" s="7"/>
    </row>
    <row r="3762" spans="1:19" x14ac:dyDescent="0.2">
      <c r="A3762" s="11"/>
      <c r="B3762" s="10"/>
      <c r="C3762" s="7"/>
      <c r="D3762" s="7"/>
      <c r="E3762" s="7"/>
      <c r="F3762" s="7"/>
      <c r="G3762" s="7"/>
      <c r="H3762" s="7"/>
      <c r="I3762" s="9"/>
      <c r="J3762" s="9"/>
      <c r="K3762" s="7"/>
      <c r="L3762" s="7"/>
      <c r="M3762" s="7"/>
      <c r="N3762" s="7"/>
      <c r="O3762" s="7"/>
      <c r="P3762" s="7"/>
      <c r="Q3762" s="7"/>
      <c r="R3762" s="7"/>
      <c r="S3762" s="7"/>
    </row>
    <row r="3763" spans="1:19" x14ac:dyDescent="0.2">
      <c r="A3763" s="11"/>
      <c r="B3763" s="10"/>
      <c r="C3763" s="7"/>
      <c r="D3763" s="7"/>
      <c r="E3763" s="7"/>
      <c r="F3763" s="7"/>
      <c r="G3763" s="7"/>
      <c r="H3763" s="7"/>
      <c r="I3763" s="9"/>
      <c r="J3763" s="9"/>
      <c r="K3763" s="7"/>
      <c r="L3763" s="7"/>
      <c r="M3763" s="7"/>
      <c r="N3763" s="7"/>
      <c r="O3763" s="7"/>
      <c r="P3763" s="7"/>
      <c r="Q3763" s="7"/>
      <c r="R3763" s="7"/>
      <c r="S3763" s="7"/>
    </row>
    <row r="3764" spans="1:19" x14ac:dyDescent="0.2">
      <c r="A3764" s="11"/>
      <c r="B3764" s="10"/>
      <c r="C3764" s="7"/>
      <c r="D3764" s="7"/>
      <c r="E3764" s="7"/>
      <c r="F3764" s="7"/>
      <c r="G3764" s="7"/>
      <c r="H3764" s="7"/>
      <c r="I3764" s="9"/>
      <c r="J3764" s="9"/>
      <c r="K3764" s="7"/>
      <c r="L3764" s="7"/>
      <c r="M3764" s="7"/>
      <c r="N3764" s="7"/>
      <c r="O3764" s="7"/>
      <c r="P3764" s="7"/>
      <c r="Q3764" s="7"/>
      <c r="R3764" s="7"/>
      <c r="S3764" s="7"/>
    </row>
    <row r="3765" spans="1:19" x14ac:dyDescent="0.2">
      <c r="A3765" s="11"/>
      <c r="B3765" s="10"/>
      <c r="C3765" s="7"/>
      <c r="D3765" s="7"/>
      <c r="E3765" s="7"/>
      <c r="F3765" s="7"/>
      <c r="G3765" s="7"/>
      <c r="H3765" s="7"/>
      <c r="I3765" s="9"/>
      <c r="J3765" s="9"/>
      <c r="K3765" s="7"/>
      <c r="L3765" s="7"/>
      <c r="M3765" s="7"/>
      <c r="N3765" s="7"/>
      <c r="O3765" s="7"/>
      <c r="P3765" s="7"/>
      <c r="Q3765" s="7"/>
      <c r="R3765" s="7"/>
      <c r="S3765" s="7"/>
    </row>
    <row r="3766" spans="1:19" x14ac:dyDescent="0.2">
      <c r="A3766" s="11"/>
      <c r="B3766" s="10"/>
      <c r="C3766" s="7"/>
      <c r="D3766" s="7"/>
      <c r="E3766" s="7"/>
      <c r="F3766" s="7"/>
      <c r="G3766" s="7"/>
      <c r="H3766" s="7"/>
      <c r="I3766" s="9"/>
      <c r="J3766" s="9"/>
      <c r="K3766" s="7"/>
      <c r="L3766" s="7"/>
      <c r="M3766" s="7"/>
      <c r="N3766" s="7"/>
      <c r="O3766" s="7"/>
      <c r="P3766" s="7"/>
      <c r="Q3766" s="7"/>
      <c r="R3766" s="7"/>
      <c r="S3766" s="7"/>
    </row>
    <row r="3767" spans="1:19" x14ac:dyDescent="0.2">
      <c r="A3767" s="11"/>
      <c r="B3767" s="10"/>
      <c r="C3767" s="7"/>
      <c r="D3767" s="7"/>
      <c r="E3767" s="7"/>
      <c r="F3767" s="7"/>
      <c r="G3767" s="7"/>
      <c r="H3767" s="7"/>
      <c r="I3767" s="9"/>
      <c r="J3767" s="9"/>
      <c r="K3767" s="7"/>
      <c r="L3767" s="7"/>
      <c r="M3767" s="7"/>
      <c r="N3767" s="7"/>
      <c r="O3767" s="7"/>
      <c r="P3767" s="7"/>
      <c r="Q3767" s="7"/>
      <c r="R3767" s="7"/>
      <c r="S3767" s="7"/>
    </row>
    <row r="3768" spans="1:19" x14ac:dyDescent="0.2">
      <c r="A3768" s="11"/>
      <c r="B3768" s="10"/>
      <c r="C3768" s="7"/>
      <c r="D3768" s="7"/>
      <c r="E3768" s="7"/>
      <c r="F3768" s="7"/>
      <c r="G3768" s="7"/>
      <c r="H3768" s="7"/>
      <c r="I3768" s="9"/>
      <c r="J3768" s="9"/>
      <c r="K3768" s="7"/>
      <c r="L3768" s="7"/>
      <c r="M3768" s="7"/>
      <c r="N3768" s="7"/>
      <c r="O3768" s="7"/>
      <c r="P3768" s="7"/>
      <c r="Q3768" s="7"/>
      <c r="R3768" s="7"/>
      <c r="S3768" s="7"/>
    </row>
    <row r="3769" spans="1:19" x14ac:dyDescent="0.2">
      <c r="A3769" s="11"/>
      <c r="B3769" s="10"/>
      <c r="C3769" s="7"/>
      <c r="D3769" s="7"/>
      <c r="E3769" s="7"/>
      <c r="F3769" s="7"/>
      <c r="G3769" s="7"/>
      <c r="H3769" s="7"/>
      <c r="I3769" s="9"/>
      <c r="J3769" s="9"/>
      <c r="K3769" s="7"/>
      <c r="L3769" s="7"/>
      <c r="M3769" s="7"/>
      <c r="N3769" s="7"/>
      <c r="O3769" s="7"/>
      <c r="P3769" s="7"/>
      <c r="Q3769" s="7"/>
      <c r="R3769" s="7"/>
      <c r="S3769" s="7"/>
    </row>
    <row r="3770" spans="1:19" x14ac:dyDescent="0.2">
      <c r="A3770" s="11"/>
      <c r="B3770" s="10"/>
      <c r="C3770" s="7"/>
      <c r="D3770" s="7"/>
      <c r="E3770" s="7"/>
      <c r="F3770" s="7"/>
      <c r="G3770" s="7"/>
      <c r="H3770" s="7"/>
      <c r="I3770" s="9"/>
      <c r="J3770" s="9"/>
      <c r="K3770" s="7"/>
      <c r="L3770" s="7"/>
      <c r="M3770" s="7"/>
      <c r="N3770" s="7"/>
      <c r="O3770" s="7"/>
      <c r="P3770" s="7"/>
      <c r="Q3770" s="7"/>
      <c r="R3770" s="7"/>
      <c r="S3770" s="7"/>
    </row>
    <row r="3771" spans="1:19" x14ac:dyDescent="0.2">
      <c r="A3771" s="11"/>
      <c r="B3771" s="10"/>
      <c r="C3771" s="7"/>
      <c r="D3771" s="7"/>
      <c r="E3771" s="7"/>
      <c r="F3771" s="7"/>
      <c r="G3771" s="7"/>
      <c r="H3771" s="7"/>
      <c r="I3771" s="9"/>
      <c r="J3771" s="9"/>
      <c r="K3771" s="7"/>
      <c r="L3771" s="7"/>
      <c r="M3771" s="7"/>
      <c r="N3771" s="7"/>
      <c r="O3771" s="7"/>
      <c r="P3771" s="7"/>
      <c r="Q3771" s="7"/>
      <c r="R3771" s="7"/>
      <c r="S3771" s="7"/>
    </row>
    <row r="3772" spans="1:19" x14ac:dyDescent="0.2">
      <c r="A3772" s="11"/>
      <c r="B3772" s="10"/>
      <c r="C3772" s="7"/>
      <c r="D3772" s="7"/>
      <c r="E3772" s="7"/>
      <c r="F3772" s="7"/>
      <c r="G3772" s="7"/>
      <c r="H3772" s="7"/>
      <c r="I3772" s="9"/>
      <c r="J3772" s="9"/>
      <c r="K3772" s="7"/>
      <c r="L3772" s="7"/>
      <c r="M3772" s="7"/>
      <c r="N3772" s="7"/>
      <c r="O3772" s="7"/>
      <c r="P3772" s="7"/>
      <c r="Q3772" s="7"/>
      <c r="R3772" s="7"/>
      <c r="S3772" s="7"/>
    </row>
    <row r="3773" spans="1:19" x14ac:dyDescent="0.2">
      <c r="A3773" s="11"/>
      <c r="B3773" s="10"/>
      <c r="C3773" s="7"/>
      <c r="D3773" s="7"/>
      <c r="E3773" s="7"/>
      <c r="F3773" s="7"/>
      <c r="G3773" s="7"/>
      <c r="H3773" s="7"/>
      <c r="I3773" s="9"/>
      <c r="J3773" s="9"/>
      <c r="K3773" s="7"/>
      <c r="L3773" s="7"/>
      <c r="M3773" s="7"/>
      <c r="N3773" s="7"/>
      <c r="O3773" s="7"/>
      <c r="P3773" s="7"/>
      <c r="Q3773" s="7"/>
      <c r="R3773" s="7"/>
      <c r="S3773" s="7"/>
    </row>
    <row r="3774" spans="1:19" x14ac:dyDescent="0.2">
      <c r="A3774" s="11"/>
      <c r="B3774" s="10"/>
      <c r="C3774" s="7"/>
      <c r="D3774" s="7"/>
      <c r="E3774" s="7"/>
      <c r="F3774" s="7"/>
      <c r="G3774" s="7"/>
      <c r="H3774" s="7"/>
      <c r="I3774" s="9"/>
      <c r="J3774" s="9"/>
      <c r="K3774" s="7"/>
      <c r="L3774" s="7"/>
      <c r="M3774" s="7"/>
      <c r="N3774" s="7"/>
      <c r="O3774" s="7"/>
      <c r="P3774" s="7"/>
      <c r="Q3774" s="7"/>
      <c r="R3774" s="7"/>
      <c r="S3774" s="7"/>
    </row>
    <row r="3775" spans="1:19" x14ac:dyDescent="0.2">
      <c r="A3775" s="11"/>
      <c r="B3775" s="10"/>
      <c r="C3775" s="7"/>
      <c r="D3775" s="7"/>
      <c r="E3775" s="7"/>
      <c r="F3775" s="7"/>
      <c r="G3775" s="7"/>
      <c r="H3775" s="7"/>
      <c r="I3775" s="9"/>
      <c r="J3775" s="9"/>
      <c r="K3775" s="7"/>
      <c r="L3775" s="7"/>
      <c r="M3775" s="7"/>
      <c r="N3775" s="7"/>
      <c r="O3775" s="7"/>
      <c r="P3775" s="7"/>
      <c r="Q3775" s="7"/>
      <c r="R3775" s="7"/>
      <c r="S3775" s="7"/>
    </row>
    <row r="3776" spans="1:19" x14ac:dyDescent="0.2">
      <c r="A3776" s="11"/>
      <c r="B3776" s="10"/>
      <c r="C3776" s="7"/>
      <c r="D3776" s="7"/>
      <c r="E3776" s="7"/>
      <c r="F3776" s="7"/>
      <c r="G3776" s="7"/>
      <c r="H3776" s="7"/>
      <c r="I3776" s="9"/>
      <c r="J3776" s="9"/>
      <c r="K3776" s="7"/>
      <c r="L3776" s="7"/>
      <c r="M3776" s="7"/>
      <c r="N3776" s="7"/>
      <c r="O3776" s="7"/>
      <c r="P3776" s="7"/>
      <c r="Q3776" s="7"/>
      <c r="R3776" s="7"/>
      <c r="S3776" s="7"/>
    </row>
    <row r="3777" spans="1:19" x14ac:dyDescent="0.2">
      <c r="A3777" s="11"/>
      <c r="B3777" s="10"/>
      <c r="C3777" s="7"/>
      <c r="D3777" s="7"/>
      <c r="E3777" s="7"/>
      <c r="F3777" s="7"/>
      <c r="G3777" s="7"/>
      <c r="H3777" s="7"/>
      <c r="I3777" s="9"/>
      <c r="J3777" s="9"/>
      <c r="K3777" s="7"/>
      <c r="L3777" s="7"/>
      <c r="M3777" s="7"/>
      <c r="N3777" s="7"/>
      <c r="O3777" s="7"/>
      <c r="P3777" s="7"/>
      <c r="Q3777" s="7"/>
      <c r="R3777" s="7"/>
      <c r="S3777" s="7"/>
    </row>
    <row r="3778" spans="1:19" x14ac:dyDescent="0.2">
      <c r="A3778" s="11"/>
      <c r="B3778" s="10"/>
      <c r="C3778" s="7"/>
      <c r="D3778" s="7"/>
      <c r="E3778" s="7"/>
      <c r="F3778" s="7"/>
      <c r="G3778" s="7"/>
      <c r="H3778" s="7"/>
      <c r="I3778" s="9"/>
      <c r="J3778" s="9"/>
      <c r="K3778" s="7"/>
      <c r="L3778" s="7"/>
      <c r="M3778" s="7"/>
      <c r="N3778" s="7"/>
      <c r="O3778" s="7"/>
      <c r="P3778" s="7"/>
      <c r="Q3778" s="7"/>
      <c r="R3778" s="7"/>
      <c r="S3778" s="7"/>
    </row>
    <row r="3779" spans="1:19" x14ac:dyDescent="0.2">
      <c r="A3779" s="11"/>
      <c r="B3779" s="10"/>
      <c r="C3779" s="7"/>
      <c r="D3779" s="7"/>
      <c r="E3779" s="7"/>
      <c r="F3779" s="7"/>
      <c r="G3779" s="7"/>
      <c r="H3779" s="7"/>
      <c r="I3779" s="9"/>
      <c r="J3779" s="9"/>
      <c r="K3779" s="7"/>
      <c r="L3779" s="7"/>
      <c r="M3779" s="7"/>
      <c r="N3779" s="7"/>
      <c r="O3779" s="7"/>
      <c r="P3779" s="7"/>
      <c r="Q3779" s="7"/>
      <c r="R3779" s="7"/>
      <c r="S3779" s="7"/>
    </row>
    <row r="3780" spans="1:19" x14ac:dyDescent="0.2">
      <c r="A3780" s="11"/>
      <c r="B3780" s="10"/>
      <c r="C3780" s="7"/>
      <c r="D3780" s="7"/>
      <c r="E3780" s="7"/>
      <c r="F3780" s="7"/>
      <c r="G3780" s="7"/>
      <c r="H3780" s="7"/>
      <c r="I3780" s="9"/>
      <c r="J3780" s="9"/>
      <c r="K3780" s="7"/>
      <c r="L3780" s="7"/>
      <c r="M3780" s="7"/>
      <c r="N3780" s="7"/>
      <c r="O3780" s="7"/>
      <c r="P3780" s="7"/>
      <c r="Q3780" s="7"/>
      <c r="R3780" s="7"/>
      <c r="S3780" s="7"/>
    </row>
    <row r="3781" spans="1:19" x14ac:dyDescent="0.2">
      <c r="A3781" s="11"/>
      <c r="B3781" s="10"/>
      <c r="C3781" s="7"/>
      <c r="D3781" s="7"/>
      <c r="E3781" s="7"/>
      <c r="F3781" s="7"/>
      <c r="G3781" s="7"/>
      <c r="H3781" s="7"/>
      <c r="I3781" s="9"/>
      <c r="J3781" s="9"/>
      <c r="K3781" s="7"/>
      <c r="L3781" s="7"/>
      <c r="M3781" s="7"/>
      <c r="N3781" s="7"/>
      <c r="O3781" s="7"/>
      <c r="P3781" s="7"/>
      <c r="Q3781" s="7"/>
      <c r="R3781" s="7"/>
      <c r="S3781" s="7"/>
    </row>
    <row r="3782" spans="1:19" x14ac:dyDescent="0.2">
      <c r="A3782" s="11"/>
      <c r="B3782" s="10"/>
      <c r="C3782" s="7"/>
      <c r="D3782" s="7"/>
      <c r="E3782" s="7"/>
      <c r="F3782" s="7"/>
      <c r="G3782" s="7"/>
      <c r="H3782" s="7"/>
      <c r="I3782" s="9"/>
      <c r="J3782" s="9"/>
      <c r="K3782" s="7"/>
      <c r="L3782" s="7"/>
      <c r="M3782" s="7"/>
      <c r="N3782" s="7"/>
      <c r="O3782" s="7"/>
      <c r="P3782" s="7"/>
      <c r="Q3782" s="7"/>
      <c r="R3782" s="7"/>
      <c r="S3782" s="7"/>
    </row>
    <row r="3783" spans="1:19" x14ac:dyDescent="0.2">
      <c r="A3783" s="11"/>
      <c r="B3783" s="10"/>
      <c r="C3783" s="7"/>
      <c r="D3783" s="7"/>
      <c r="E3783" s="7"/>
      <c r="F3783" s="7"/>
      <c r="G3783" s="7"/>
      <c r="H3783" s="7"/>
      <c r="I3783" s="9"/>
      <c r="J3783" s="9"/>
      <c r="K3783" s="7"/>
      <c r="L3783" s="7"/>
      <c r="M3783" s="7"/>
      <c r="N3783" s="7"/>
      <c r="O3783" s="7"/>
      <c r="P3783" s="7"/>
      <c r="Q3783" s="7"/>
      <c r="R3783" s="7"/>
      <c r="S3783" s="7"/>
    </row>
    <row r="3784" spans="1:19" x14ac:dyDescent="0.2">
      <c r="A3784" s="11"/>
      <c r="B3784" s="10"/>
      <c r="C3784" s="7"/>
      <c r="D3784" s="7"/>
      <c r="E3784" s="7"/>
      <c r="F3784" s="7"/>
      <c r="G3784" s="7"/>
      <c r="H3784" s="7"/>
      <c r="I3784" s="9"/>
      <c r="J3784" s="9"/>
      <c r="K3784" s="7"/>
      <c r="L3784" s="7"/>
      <c r="M3784" s="7"/>
      <c r="N3784" s="7"/>
      <c r="O3784" s="7"/>
      <c r="P3784" s="7"/>
      <c r="Q3784" s="7"/>
      <c r="R3784" s="7"/>
      <c r="S3784" s="7"/>
    </row>
    <row r="3785" spans="1:19" x14ac:dyDescent="0.2">
      <c r="A3785" s="11"/>
      <c r="B3785" s="10"/>
      <c r="C3785" s="7"/>
      <c r="D3785" s="7"/>
      <c r="E3785" s="7"/>
      <c r="F3785" s="7"/>
      <c r="G3785" s="7"/>
      <c r="H3785" s="7"/>
      <c r="I3785" s="9"/>
      <c r="J3785" s="9"/>
      <c r="K3785" s="7"/>
      <c r="L3785" s="7"/>
      <c r="M3785" s="7"/>
      <c r="N3785" s="7"/>
      <c r="O3785" s="7"/>
      <c r="P3785" s="7"/>
      <c r="Q3785" s="7"/>
      <c r="R3785" s="7"/>
      <c r="S3785" s="7"/>
    </row>
    <row r="3786" spans="1:19" x14ac:dyDescent="0.2">
      <c r="A3786" s="11"/>
      <c r="B3786" s="10"/>
      <c r="C3786" s="7"/>
      <c r="D3786" s="7"/>
      <c r="E3786" s="7"/>
      <c r="F3786" s="7"/>
      <c r="G3786" s="7"/>
      <c r="H3786" s="7"/>
      <c r="I3786" s="9"/>
      <c r="J3786" s="9"/>
      <c r="K3786" s="7"/>
      <c r="L3786" s="7"/>
      <c r="M3786" s="7"/>
      <c r="N3786" s="7"/>
      <c r="O3786" s="7"/>
      <c r="P3786" s="7"/>
      <c r="Q3786" s="7"/>
      <c r="R3786" s="7"/>
      <c r="S3786" s="7"/>
    </row>
    <row r="3787" spans="1:19" x14ac:dyDescent="0.2">
      <c r="A3787" s="11"/>
      <c r="B3787" s="10"/>
      <c r="C3787" s="7"/>
      <c r="D3787" s="7"/>
      <c r="E3787" s="7"/>
      <c r="F3787" s="7"/>
      <c r="G3787" s="7"/>
      <c r="H3787" s="7"/>
      <c r="I3787" s="9"/>
      <c r="J3787" s="9"/>
      <c r="K3787" s="7"/>
      <c r="L3787" s="7"/>
      <c r="M3787" s="7"/>
      <c r="N3787" s="7"/>
      <c r="O3787" s="7"/>
      <c r="P3787" s="7"/>
      <c r="Q3787" s="7"/>
      <c r="R3787" s="7"/>
      <c r="S3787" s="7"/>
    </row>
    <row r="3788" spans="1:19" x14ac:dyDescent="0.2">
      <c r="A3788" s="11"/>
      <c r="B3788" s="10"/>
      <c r="C3788" s="7"/>
      <c r="D3788" s="7"/>
      <c r="E3788" s="7"/>
      <c r="F3788" s="7"/>
      <c r="G3788" s="7"/>
      <c r="H3788" s="7"/>
      <c r="I3788" s="9"/>
      <c r="J3788" s="9"/>
      <c r="K3788" s="7"/>
      <c r="L3788" s="7"/>
      <c r="M3788" s="7"/>
      <c r="N3788" s="7"/>
      <c r="O3788" s="7"/>
      <c r="P3788" s="7"/>
      <c r="Q3788" s="7"/>
      <c r="R3788" s="7"/>
      <c r="S3788" s="7"/>
    </row>
    <row r="3789" spans="1:19" x14ac:dyDescent="0.2">
      <c r="A3789" s="11"/>
      <c r="B3789" s="10"/>
      <c r="C3789" s="7"/>
      <c r="D3789" s="7"/>
      <c r="E3789" s="7"/>
      <c r="F3789" s="7"/>
      <c r="G3789" s="7"/>
      <c r="H3789" s="7"/>
      <c r="I3789" s="9"/>
      <c r="J3789" s="9"/>
      <c r="K3789" s="7"/>
      <c r="L3789" s="7"/>
      <c r="M3789" s="7"/>
      <c r="N3789" s="7"/>
      <c r="O3789" s="7"/>
      <c r="P3789" s="7"/>
      <c r="Q3789" s="7"/>
      <c r="R3789" s="7"/>
      <c r="S3789" s="7"/>
    </row>
    <row r="3790" spans="1:19" x14ac:dyDescent="0.2">
      <c r="A3790" s="11"/>
      <c r="B3790" s="10"/>
      <c r="C3790" s="7"/>
      <c r="D3790" s="7"/>
      <c r="E3790" s="7"/>
      <c r="F3790" s="7"/>
      <c r="G3790" s="7"/>
      <c r="H3790" s="7"/>
      <c r="I3790" s="9"/>
      <c r="J3790" s="9"/>
      <c r="K3790" s="7"/>
      <c r="L3790" s="7"/>
      <c r="M3790" s="7"/>
      <c r="N3790" s="7"/>
      <c r="O3790" s="7"/>
      <c r="P3790" s="7"/>
      <c r="Q3790" s="7"/>
      <c r="R3790" s="7"/>
      <c r="S3790" s="7"/>
    </row>
    <row r="3791" spans="1:19" x14ac:dyDescent="0.2">
      <c r="A3791" s="11"/>
      <c r="B3791" s="10"/>
      <c r="C3791" s="7"/>
      <c r="D3791" s="7"/>
      <c r="E3791" s="7"/>
      <c r="F3791" s="7"/>
      <c r="G3791" s="7"/>
      <c r="H3791" s="7"/>
      <c r="I3791" s="9"/>
      <c r="J3791" s="9"/>
      <c r="K3791" s="7"/>
      <c r="L3791" s="7"/>
      <c r="M3791" s="7"/>
      <c r="N3791" s="7"/>
      <c r="O3791" s="7"/>
      <c r="P3791" s="7"/>
      <c r="Q3791" s="7"/>
      <c r="R3791" s="7"/>
      <c r="S3791" s="7"/>
    </row>
    <row r="3792" spans="1:19" x14ac:dyDescent="0.2">
      <c r="A3792" s="11"/>
      <c r="B3792" s="10"/>
      <c r="C3792" s="7"/>
      <c r="D3792" s="7"/>
      <c r="E3792" s="7"/>
      <c r="F3792" s="7"/>
      <c r="G3792" s="7"/>
      <c r="H3792" s="7"/>
      <c r="I3792" s="9"/>
      <c r="J3792" s="9"/>
      <c r="K3792" s="7"/>
      <c r="L3792" s="7"/>
      <c r="M3792" s="7"/>
      <c r="N3792" s="7"/>
      <c r="O3792" s="7"/>
      <c r="P3792" s="7"/>
      <c r="Q3792" s="7"/>
      <c r="R3792" s="7"/>
      <c r="S3792" s="7"/>
    </row>
    <row r="3793" spans="1:19" x14ac:dyDescent="0.2">
      <c r="A3793" s="11"/>
      <c r="B3793" s="10"/>
      <c r="C3793" s="7"/>
      <c r="D3793" s="7"/>
      <c r="E3793" s="7"/>
      <c r="F3793" s="7"/>
      <c r="G3793" s="7"/>
      <c r="H3793" s="7"/>
      <c r="I3793" s="9"/>
      <c r="J3793" s="9"/>
      <c r="K3793" s="7"/>
      <c r="L3793" s="7"/>
      <c r="M3793" s="7"/>
      <c r="N3793" s="7"/>
      <c r="O3793" s="7"/>
      <c r="P3793" s="7"/>
      <c r="Q3793" s="7"/>
      <c r="R3793" s="7"/>
      <c r="S3793" s="7"/>
    </row>
    <row r="3794" spans="1:19" x14ac:dyDescent="0.2">
      <c r="A3794" s="11"/>
      <c r="B3794" s="10"/>
      <c r="C3794" s="7"/>
      <c r="D3794" s="7"/>
      <c r="E3794" s="7"/>
      <c r="F3794" s="7"/>
      <c r="G3794" s="7"/>
      <c r="H3794" s="7"/>
      <c r="I3794" s="9"/>
      <c r="J3794" s="9"/>
      <c r="K3794" s="7"/>
      <c r="L3794" s="7"/>
      <c r="M3794" s="7"/>
      <c r="N3794" s="7"/>
      <c r="O3794" s="7"/>
      <c r="P3794" s="7"/>
      <c r="Q3794" s="7"/>
      <c r="R3794" s="7"/>
      <c r="S3794" s="7"/>
    </row>
    <row r="3795" spans="1:19" x14ac:dyDescent="0.2">
      <c r="A3795" s="11"/>
      <c r="B3795" s="10"/>
      <c r="C3795" s="7"/>
      <c r="D3795" s="7"/>
      <c r="E3795" s="7"/>
      <c r="F3795" s="7"/>
      <c r="G3795" s="7"/>
      <c r="H3795" s="7"/>
      <c r="I3795" s="9"/>
      <c r="J3795" s="9"/>
      <c r="K3795" s="7"/>
      <c r="L3795" s="7"/>
      <c r="M3795" s="7"/>
      <c r="N3795" s="7"/>
      <c r="O3795" s="7"/>
      <c r="P3795" s="7"/>
      <c r="Q3795" s="7"/>
      <c r="R3795" s="7"/>
      <c r="S3795" s="7"/>
    </row>
    <row r="3796" spans="1:19" x14ac:dyDescent="0.2">
      <c r="A3796" s="11"/>
      <c r="B3796" s="10"/>
      <c r="C3796" s="7"/>
      <c r="D3796" s="7"/>
      <c r="E3796" s="7"/>
      <c r="F3796" s="7"/>
      <c r="G3796" s="7"/>
      <c r="H3796" s="7"/>
      <c r="I3796" s="9"/>
      <c r="J3796" s="9"/>
      <c r="K3796" s="7"/>
      <c r="L3796" s="7"/>
      <c r="M3796" s="7"/>
      <c r="N3796" s="7"/>
      <c r="O3796" s="7"/>
      <c r="P3796" s="7"/>
      <c r="Q3796" s="7"/>
      <c r="R3796" s="7"/>
      <c r="S3796" s="7"/>
    </row>
    <row r="3797" spans="1:19" x14ac:dyDescent="0.2">
      <c r="A3797" s="11"/>
      <c r="B3797" s="10"/>
      <c r="C3797" s="7"/>
      <c r="D3797" s="7"/>
      <c r="E3797" s="7"/>
      <c r="F3797" s="7"/>
      <c r="G3797" s="7"/>
      <c r="H3797" s="7"/>
      <c r="I3797" s="9"/>
      <c r="J3797" s="9"/>
      <c r="K3797" s="7"/>
      <c r="L3797" s="7"/>
      <c r="M3797" s="7"/>
      <c r="N3797" s="7"/>
      <c r="O3797" s="7"/>
      <c r="P3797" s="7"/>
      <c r="Q3797" s="7"/>
      <c r="R3797" s="7"/>
      <c r="S3797" s="7"/>
    </row>
    <row r="3798" spans="1:19" x14ac:dyDescent="0.2">
      <c r="A3798" s="11"/>
      <c r="B3798" s="10"/>
      <c r="C3798" s="7"/>
      <c r="D3798" s="7"/>
      <c r="E3798" s="7"/>
      <c r="F3798" s="7"/>
      <c r="G3798" s="7"/>
      <c r="H3798" s="7"/>
      <c r="I3798" s="9"/>
      <c r="J3798" s="9"/>
      <c r="K3798" s="7"/>
      <c r="L3798" s="7"/>
      <c r="M3798" s="7"/>
      <c r="N3798" s="7"/>
      <c r="O3798" s="7"/>
      <c r="P3798" s="7"/>
      <c r="Q3798" s="7"/>
      <c r="R3798" s="7"/>
      <c r="S3798" s="7"/>
    </row>
    <row r="3799" spans="1:19" x14ac:dyDescent="0.2">
      <c r="A3799" s="11"/>
      <c r="B3799" s="10"/>
      <c r="C3799" s="7"/>
      <c r="D3799" s="7"/>
      <c r="E3799" s="7"/>
      <c r="F3799" s="7"/>
      <c r="G3799" s="7"/>
      <c r="H3799" s="7"/>
      <c r="I3799" s="9"/>
      <c r="J3799" s="9"/>
      <c r="K3799" s="7"/>
      <c r="L3799" s="7"/>
      <c r="M3799" s="7"/>
      <c r="N3799" s="7"/>
      <c r="O3799" s="7"/>
      <c r="P3799" s="7"/>
      <c r="Q3799" s="7"/>
      <c r="R3799" s="7"/>
      <c r="S3799" s="7"/>
    </row>
    <row r="3800" spans="1:19" x14ac:dyDescent="0.2">
      <c r="A3800" s="11"/>
      <c r="B3800" s="10"/>
      <c r="C3800" s="7"/>
      <c r="D3800" s="7"/>
      <c r="E3800" s="7"/>
      <c r="F3800" s="7"/>
      <c r="G3800" s="7"/>
      <c r="H3800" s="7"/>
      <c r="I3800" s="9"/>
      <c r="J3800" s="9"/>
      <c r="K3800" s="7"/>
      <c r="L3800" s="7"/>
      <c r="M3800" s="7"/>
      <c r="N3800" s="7"/>
      <c r="O3800" s="7"/>
      <c r="P3800" s="7"/>
      <c r="Q3800" s="7"/>
      <c r="R3800" s="7"/>
      <c r="S3800" s="7"/>
    </row>
    <row r="3801" spans="1:19" x14ac:dyDescent="0.2">
      <c r="A3801" s="11"/>
      <c r="B3801" s="10"/>
      <c r="C3801" s="7"/>
      <c r="D3801" s="7"/>
      <c r="E3801" s="7"/>
      <c r="F3801" s="7"/>
      <c r="G3801" s="7"/>
      <c r="H3801" s="7"/>
      <c r="I3801" s="9"/>
      <c r="J3801" s="9"/>
      <c r="K3801" s="7"/>
      <c r="L3801" s="7"/>
      <c r="M3801" s="7"/>
      <c r="N3801" s="7"/>
      <c r="O3801" s="7"/>
      <c r="P3801" s="7"/>
      <c r="Q3801" s="7"/>
      <c r="R3801" s="7"/>
      <c r="S3801" s="7"/>
    </row>
    <row r="3802" spans="1:19" x14ac:dyDescent="0.2">
      <c r="A3802" s="11"/>
      <c r="B3802" s="10"/>
      <c r="C3802" s="7"/>
      <c r="D3802" s="7"/>
      <c r="E3802" s="7"/>
      <c r="F3802" s="7"/>
      <c r="G3802" s="7"/>
      <c r="H3802" s="7"/>
      <c r="I3802" s="9"/>
      <c r="J3802" s="9"/>
      <c r="K3802" s="7"/>
      <c r="L3802" s="7"/>
      <c r="M3802" s="7"/>
      <c r="N3802" s="7"/>
      <c r="O3802" s="7"/>
      <c r="P3802" s="7"/>
      <c r="Q3802" s="7"/>
      <c r="R3802" s="7"/>
      <c r="S3802" s="7"/>
    </row>
    <row r="3803" spans="1:19" x14ac:dyDescent="0.2">
      <c r="A3803" s="11"/>
      <c r="B3803" s="10"/>
      <c r="C3803" s="7"/>
      <c r="D3803" s="7"/>
      <c r="E3803" s="7"/>
      <c r="F3803" s="7"/>
      <c r="G3803" s="7"/>
      <c r="H3803" s="7"/>
      <c r="I3803" s="9"/>
      <c r="J3803" s="9"/>
      <c r="K3803" s="7"/>
      <c r="L3803" s="7"/>
      <c r="M3803" s="7"/>
      <c r="N3803" s="7"/>
      <c r="O3803" s="7"/>
      <c r="P3803" s="7"/>
      <c r="Q3803" s="7"/>
      <c r="R3803" s="7"/>
      <c r="S3803" s="7"/>
    </row>
    <row r="3804" spans="1:19" x14ac:dyDescent="0.2">
      <c r="A3804" s="11"/>
      <c r="B3804" s="10"/>
      <c r="C3804" s="7"/>
      <c r="D3804" s="7"/>
      <c r="E3804" s="7"/>
      <c r="F3804" s="7"/>
      <c r="G3804" s="7"/>
      <c r="H3804" s="7"/>
      <c r="I3804" s="9"/>
      <c r="J3804" s="9"/>
      <c r="K3804" s="7"/>
      <c r="L3804" s="7"/>
      <c r="M3804" s="7"/>
      <c r="N3804" s="7"/>
      <c r="O3804" s="7"/>
      <c r="P3804" s="7"/>
      <c r="Q3804" s="7"/>
      <c r="R3804" s="7"/>
      <c r="S3804" s="7"/>
    </row>
    <row r="3805" spans="1:19" x14ac:dyDescent="0.2">
      <c r="A3805" s="11"/>
      <c r="B3805" s="10"/>
      <c r="C3805" s="7"/>
      <c r="D3805" s="7"/>
      <c r="E3805" s="7"/>
      <c r="F3805" s="7"/>
      <c r="G3805" s="7"/>
      <c r="H3805" s="7"/>
      <c r="I3805" s="9"/>
      <c r="J3805" s="9"/>
      <c r="K3805" s="7"/>
      <c r="L3805" s="7"/>
      <c r="M3805" s="7"/>
      <c r="N3805" s="7"/>
      <c r="O3805" s="7"/>
      <c r="P3805" s="7"/>
      <c r="Q3805" s="7"/>
      <c r="R3805" s="7"/>
      <c r="S3805" s="7"/>
    </row>
    <row r="3806" spans="1:19" x14ac:dyDescent="0.2">
      <c r="A3806" s="11"/>
      <c r="B3806" s="10"/>
      <c r="C3806" s="7"/>
      <c r="D3806" s="7"/>
      <c r="E3806" s="7"/>
      <c r="F3806" s="7"/>
      <c r="G3806" s="7"/>
      <c r="H3806" s="7"/>
      <c r="I3806" s="9"/>
      <c r="J3806" s="9"/>
      <c r="K3806" s="7"/>
      <c r="L3806" s="7"/>
      <c r="M3806" s="7"/>
      <c r="N3806" s="7"/>
      <c r="O3806" s="7"/>
      <c r="P3806" s="7"/>
      <c r="Q3806" s="7"/>
      <c r="R3806" s="7"/>
      <c r="S3806" s="7"/>
    </row>
    <row r="3807" spans="1:19" x14ac:dyDescent="0.2">
      <c r="A3807" s="11"/>
      <c r="B3807" s="10"/>
      <c r="C3807" s="7"/>
      <c r="D3807" s="7"/>
      <c r="E3807" s="7"/>
      <c r="F3807" s="7"/>
      <c r="G3807" s="7"/>
      <c r="H3807" s="7"/>
      <c r="I3807" s="9"/>
      <c r="J3807" s="9"/>
      <c r="K3807" s="7"/>
      <c r="L3807" s="7"/>
      <c r="M3807" s="7"/>
      <c r="N3807" s="7"/>
      <c r="O3807" s="7"/>
      <c r="P3807" s="7"/>
      <c r="Q3807" s="7"/>
      <c r="R3807" s="7"/>
      <c r="S3807" s="7"/>
    </row>
    <row r="3808" spans="1:19" x14ac:dyDescent="0.2">
      <c r="A3808" s="11"/>
      <c r="B3808" s="10"/>
      <c r="C3808" s="7"/>
      <c r="D3808" s="7"/>
      <c r="E3808" s="7"/>
      <c r="F3808" s="7"/>
      <c r="G3808" s="7"/>
      <c r="H3808" s="7"/>
      <c r="I3808" s="9"/>
      <c r="J3808" s="9"/>
      <c r="K3808" s="7"/>
      <c r="L3808" s="7"/>
      <c r="M3808" s="7"/>
      <c r="N3808" s="7"/>
      <c r="O3808" s="7"/>
      <c r="P3808" s="7"/>
      <c r="Q3808" s="7"/>
      <c r="R3808" s="7"/>
      <c r="S3808" s="7"/>
    </row>
    <row r="3809" spans="1:19" x14ac:dyDescent="0.2">
      <c r="A3809" s="11"/>
      <c r="B3809" s="10"/>
      <c r="C3809" s="7"/>
      <c r="D3809" s="7"/>
      <c r="E3809" s="7"/>
      <c r="F3809" s="7"/>
      <c r="G3809" s="7"/>
      <c r="H3809" s="7"/>
      <c r="I3809" s="9"/>
      <c r="J3809" s="9"/>
      <c r="K3809" s="7"/>
      <c r="L3809" s="7"/>
      <c r="M3809" s="7"/>
      <c r="N3809" s="7"/>
      <c r="O3809" s="7"/>
      <c r="P3809" s="7"/>
      <c r="Q3809" s="7"/>
      <c r="R3809" s="7"/>
      <c r="S3809" s="7"/>
    </row>
    <row r="3810" spans="1:19" x14ac:dyDescent="0.2">
      <c r="A3810" s="11"/>
      <c r="B3810" s="10"/>
      <c r="C3810" s="7"/>
      <c r="D3810" s="7"/>
      <c r="E3810" s="7"/>
      <c r="F3810" s="7"/>
      <c r="G3810" s="7"/>
      <c r="H3810" s="7"/>
      <c r="I3810" s="9"/>
      <c r="J3810" s="9"/>
      <c r="K3810" s="7"/>
      <c r="L3810" s="7"/>
      <c r="M3810" s="7"/>
      <c r="N3810" s="7"/>
      <c r="O3810" s="7"/>
      <c r="P3810" s="7"/>
      <c r="Q3810" s="7"/>
      <c r="R3810" s="7"/>
      <c r="S3810" s="7"/>
    </row>
    <row r="3811" spans="1:19" x14ac:dyDescent="0.2">
      <c r="A3811" s="11"/>
      <c r="B3811" s="10"/>
      <c r="C3811" s="7"/>
      <c r="D3811" s="7"/>
      <c r="E3811" s="7"/>
      <c r="F3811" s="7"/>
      <c r="G3811" s="7"/>
      <c r="H3811" s="7"/>
      <c r="I3811" s="9"/>
      <c r="J3811" s="9"/>
      <c r="K3811" s="7"/>
      <c r="L3811" s="7"/>
      <c r="M3811" s="7"/>
      <c r="N3811" s="7"/>
      <c r="O3811" s="7"/>
      <c r="P3811" s="7"/>
      <c r="Q3811" s="7"/>
      <c r="R3811" s="7"/>
      <c r="S3811" s="7"/>
    </row>
    <row r="3812" spans="1:19" x14ac:dyDescent="0.2">
      <c r="A3812" s="11"/>
      <c r="B3812" s="10"/>
      <c r="C3812" s="7"/>
      <c r="D3812" s="7"/>
      <c r="E3812" s="7"/>
      <c r="F3812" s="7"/>
      <c r="G3812" s="7"/>
      <c r="H3812" s="7"/>
      <c r="I3812" s="9"/>
      <c r="J3812" s="9"/>
      <c r="K3812" s="7"/>
      <c r="L3812" s="7"/>
      <c r="M3812" s="7"/>
      <c r="N3812" s="7"/>
      <c r="O3812" s="7"/>
      <c r="P3812" s="7"/>
      <c r="Q3812" s="7"/>
      <c r="R3812" s="7"/>
      <c r="S3812" s="7"/>
    </row>
    <row r="3813" spans="1:19" x14ac:dyDescent="0.2">
      <c r="A3813" s="11"/>
      <c r="B3813" s="10"/>
      <c r="C3813" s="7"/>
      <c r="D3813" s="7"/>
      <c r="E3813" s="7"/>
      <c r="F3813" s="7"/>
      <c r="G3813" s="7"/>
      <c r="H3813" s="7"/>
      <c r="I3813" s="9"/>
      <c r="J3813" s="9"/>
      <c r="K3813" s="7"/>
      <c r="L3813" s="7"/>
      <c r="M3813" s="7"/>
      <c r="N3813" s="7"/>
      <c r="O3813" s="7"/>
      <c r="P3813" s="7"/>
      <c r="Q3813" s="7"/>
      <c r="R3813" s="7"/>
      <c r="S3813" s="7"/>
    </row>
    <row r="3814" spans="1:19" x14ac:dyDescent="0.2">
      <c r="A3814" s="11"/>
      <c r="B3814" s="10"/>
      <c r="C3814" s="7"/>
      <c r="D3814" s="7"/>
      <c r="E3814" s="7"/>
      <c r="F3814" s="7"/>
      <c r="G3814" s="7"/>
      <c r="H3814" s="7"/>
      <c r="I3814" s="9"/>
      <c r="J3814" s="9"/>
      <c r="K3814" s="7"/>
      <c r="L3814" s="7"/>
      <c r="M3814" s="7"/>
      <c r="N3814" s="7"/>
      <c r="O3814" s="7"/>
      <c r="P3814" s="7"/>
      <c r="Q3814" s="7"/>
      <c r="R3814" s="7"/>
      <c r="S3814" s="7"/>
    </row>
    <row r="3815" spans="1:19" x14ac:dyDescent="0.2">
      <c r="A3815" s="11"/>
      <c r="B3815" s="10"/>
      <c r="C3815" s="7"/>
      <c r="D3815" s="7"/>
      <c r="E3815" s="7"/>
      <c r="F3815" s="7"/>
      <c r="G3815" s="7"/>
      <c r="H3815" s="7"/>
      <c r="I3815" s="9"/>
      <c r="J3815" s="9"/>
      <c r="K3815" s="7"/>
      <c r="L3815" s="7"/>
      <c r="M3815" s="7"/>
      <c r="N3815" s="7"/>
      <c r="O3815" s="7"/>
      <c r="P3815" s="7"/>
      <c r="Q3815" s="7"/>
      <c r="R3815" s="7"/>
      <c r="S3815" s="7"/>
    </row>
    <row r="3816" spans="1:19" x14ac:dyDescent="0.2">
      <c r="A3816" s="11"/>
      <c r="B3816" s="10"/>
      <c r="C3816" s="7"/>
      <c r="D3816" s="7"/>
      <c r="E3816" s="7"/>
      <c r="F3816" s="7"/>
      <c r="G3816" s="7"/>
      <c r="H3816" s="7"/>
      <c r="I3816" s="9"/>
      <c r="J3816" s="9"/>
      <c r="K3816" s="7"/>
      <c r="L3816" s="7"/>
      <c r="M3816" s="7"/>
      <c r="N3816" s="7"/>
      <c r="O3816" s="7"/>
      <c r="P3816" s="7"/>
      <c r="Q3816" s="7"/>
      <c r="R3816" s="7"/>
      <c r="S3816" s="7"/>
    </row>
    <row r="3817" spans="1:19" x14ac:dyDescent="0.2">
      <c r="A3817" s="11"/>
      <c r="B3817" s="10"/>
      <c r="C3817" s="7"/>
      <c r="D3817" s="7"/>
      <c r="E3817" s="7"/>
      <c r="F3817" s="7"/>
      <c r="G3817" s="7"/>
      <c r="H3817" s="7"/>
      <c r="I3817" s="9"/>
      <c r="J3817" s="9"/>
      <c r="K3817" s="7"/>
      <c r="L3817" s="7"/>
      <c r="M3817" s="7"/>
      <c r="N3817" s="7"/>
      <c r="O3817" s="7"/>
      <c r="P3817" s="7"/>
      <c r="Q3817" s="7"/>
      <c r="R3817" s="7"/>
      <c r="S3817" s="7"/>
    </row>
    <row r="3818" spans="1:19" x14ac:dyDescent="0.2">
      <c r="A3818" s="11"/>
      <c r="B3818" s="10"/>
      <c r="C3818" s="7"/>
      <c r="D3818" s="7"/>
      <c r="E3818" s="7"/>
      <c r="F3818" s="7"/>
      <c r="G3818" s="7"/>
      <c r="H3818" s="7"/>
      <c r="I3818" s="9"/>
      <c r="J3818" s="9"/>
      <c r="K3818" s="7"/>
      <c r="L3818" s="7"/>
      <c r="M3818" s="7"/>
      <c r="N3818" s="7"/>
      <c r="O3818" s="7"/>
      <c r="P3818" s="7"/>
      <c r="Q3818" s="7"/>
      <c r="R3818" s="7"/>
      <c r="S3818" s="7"/>
    </row>
    <row r="3819" spans="1:19" x14ac:dyDescent="0.2">
      <c r="A3819" s="11"/>
      <c r="B3819" s="10"/>
      <c r="C3819" s="7"/>
      <c r="D3819" s="7"/>
      <c r="E3819" s="7"/>
      <c r="F3819" s="7"/>
      <c r="G3819" s="7"/>
      <c r="H3819" s="7"/>
      <c r="I3819" s="9"/>
      <c r="J3819" s="9"/>
      <c r="K3819" s="7"/>
      <c r="L3819" s="7"/>
      <c r="M3819" s="7"/>
      <c r="N3819" s="7"/>
      <c r="O3819" s="7"/>
      <c r="P3819" s="7"/>
      <c r="Q3819" s="7"/>
      <c r="R3819" s="7"/>
      <c r="S3819" s="7"/>
    </row>
    <row r="3820" spans="1:19" x14ac:dyDescent="0.2">
      <c r="A3820" s="11"/>
      <c r="B3820" s="10"/>
      <c r="C3820" s="7"/>
      <c r="D3820" s="7"/>
      <c r="E3820" s="7"/>
      <c r="F3820" s="7"/>
      <c r="G3820" s="7"/>
      <c r="H3820" s="7"/>
      <c r="I3820" s="9"/>
      <c r="J3820" s="9"/>
      <c r="K3820" s="7"/>
      <c r="L3820" s="7"/>
      <c r="M3820" s="7"/>
      <c r="N3820" s="7"/>
      <c r="O3820" s="7"/>
      <c r="P3820" s="7"/>
      <c r="Q3820" s="7"/>
      <c r="R3820" s="7"/>
      <c r="S3820" s="7"/>
    </row>
    <row r="3821" spans="1:19" x14ac:dyDescent="0.2">
      <c r="A3821" s="11"/>
      <c r="B3821" s="10"/>
      <c r="C3821" s="7"/>
      <c r="D3821" s="7"/>
      <c r="E3821" s="7"/>
      <c r="F3821" s="7"/>
      <c r="G3821" s="7"/>
      <c r="H3821" s="7"/>
      <c r="I3821" s="9"/>
      <c r="J3821" s="9"/>
      <c r="K3821" s="7"/>
      <c r="L3821" s="7"/>
      <c r="M3821" s="7"/>
      <c r="N3821" s="7"/>
      <c r="O3821" s="7"/>
      <c r="P3821" s="7"/>
      <c r="Q3821" s="7"/>
      <c r="R3821" s="7"/>
      <c r="S3821" s="7"/>
    </row>
    <row r="3822" spans="1:19" x14ac:dyDescent="0.2">
      <c r="A3822" s="11"/>
      <c r="B3822" s="10"/>
      <c r="C3822" s="7"/>
      <c r="D3822" s="7"/>
      <c r="E3822" s="7"/>
      <c r="F3822" s="7"/>
      <c r="G3822" s="7"/>
      <c r="H3822" s="7"/>
      <c r="I3822" s="9"/>
      <c r="J3822" s="9"/>
      <c r="K3822" s="7"/>
      <c r="L3822" s="7"/>
      <c r="M3822" s="7"/>
      <c r="N3822" s="7"/>
      <c r="O3822" s="7"/>
      <c r="P3822" s="7"/>
      <c r="Q3822" s="7"/>
      <c r="R3822" s="7"/>
      <c r="S3822" s="7"/>
    </row>
    <row r="3823" spans="1:19" x14ac:dyDescent="0.2">
      <c r="A3823" s="11"/>
      <c r="B3823" s="10"/>
      <c r="C3823" s="7"/>
      <c r="D3823" s="7"/>
      <c r="E3823" s="7"/>
      <c r="F3823" s="7"/>
      <c r="G3823" s="7"/>
      <c r="H3823" s="7"/>
      <c r="I3823" s="9"/>
      <c r="J3823" s="9"/>
      <c r="K3823" s="7"/>
      <c r="L3823" s="7"/>
      <c r="M3823" s="7"/>
      <c r="N3823" s="7"/>
      <c r="O3823" s="7"/>
      <c r="P3823" s="7"/>
      <c r="Q3823" s="7"/>
      <c r="R3823" s="7"/>
      <c r="S3823" s="7"/>
    </row>
    <row r="3824" spans="1:19" x14ac:dyDescent="0.2">
      <c r="A3824" s="11"/>
      <c r="B3824" s="10"/>
      <c r="C3824" s="7"/>
      <c r="D3824" s="7"/>
      <c r="E3824" s="7"/>
      <c r="F3824" s="7"/>
      <c r="G3824" s="7"/>
      <c r="H3824" s="7"/>
      <c r="I3824" s="9"/>
      <c r="J3824" s="9"/>
      <c r="K3824" s="7"/>
      <c r="L3824" s="7"/>
      <c r="M3824" s="7"/>
      <c r="N3824" s="7"/>
      <c r="O3824" s="7"/>
      <c r="P3824" s="7"/>
      <c r="Q3824" s="7"/>
      <c r="R3824" s="7"/>
      <c r="S3824" s="7"/>
    </row>
    <row r="3825" spans="1:19" x14ac:dyDescent="0.2">
      <c r="A3825" s="11"/>
      <c r="B3825" s="10"/>
      <c r="C3825" s="7"/>
      <c r="D3825" s="7"/>
      <c r="E3825" s="7"/>
      <c r="F3825" s="7"/>
      <c r="G3825" s="7"/>
      <c r="H3825" s="7"/>
      <c r="I3825" s="9"/>
      <c r="J3825" s="9"/>
      <c r="K3825" s="7"/>
      <c r="L3825" s="7"/>
      <c r="M3825" s="7"/>
      <c r="N3825" s="7"/>
      <c r="O3825" s="7"/>
      <c r="P3825" s="7"/>
      <c r="Q3825" s="7"/>
      <c r="R3825" s="7"/>
      <c r="S3825" s="7"/>
    </row>
    <row r="3826" spans="1:19" x14ac:dyDescent="0.2">
      <c r="A3826" s="11"/>
      <c r="B3826" s="10"/>
      <c r="C3826" s="7"/>
      <c r="D3826" s="7"/>
      <c r="E3826" s="7"/>
      <c r="F3826" s="7"/>
      <c r="G3826" s="7"/>
      <c r="H3826" s="7"/>
      <c r="I3826" s="9"/>
      <c r="J3826" s="9"/>
      <c r="K3826" s="7"/>
      <c r="L3826" s="7"/>
      <c r="M3826" s="7"/>
      <c r="N3826" s="7"/>
      <c r="O3826" s="7"/>
      <c r="P3826" s="7"/>
      <c r="Q3826" s="7"/>
      <c r="R3826" s="7"/>
      <c r="S3826" s="7"/>
    </row>
    <row r="3827" spans="1:19" x14ac:dyDescent="0.2">
      <c r="A3827" s="11"/>
      <c r="B3827" s="10"/>
      <c r="C3827" s="7"/>
      <c r="D3827" s="7"/>
      <c r="E3827" s="7"/>
      <c r="F3827" s="7"/>
      <c r="G3827" s="7"/>
      <c r="H3827" s="7"/>
      <c r="I3827" s="9"/>
      <c r="J3827" s="9"/>
      <c r="K3827" s="7"/>
      <c r="L3827" s="7"/>
      <c r="M3827" s="7"/>
      <c r="N3827" s="7"/>
      <c r="O3827" s="7"/>
      <c r="P3827" s="7"/>
      <c r="Q3827" s="7"/>
      <c r="R3827" s="7"/>
      <c r="S3827" s="7"/>
    </row>
    <row r="3828" spans="1:19" x14ac:dyDescent="0.2">
      <c r="A3828" s="11"/>
      <c r="B3828" s="10"/>
      <c r="C3828" s="7"/>
      <c r="D3828" s="7"/>
      <c r="E3828" s="7"/>
      <c r="F3828" s="7"/>
      <c r="G3828" s="7"/>
      <c r="H3828" s="7"/>
      <c r="I3828" s="9"/>
      <c r="J3828" s="9"/>
      <c r="K3828" s="7"/>
      <c r="L3828" s="7"/>
      <c r="M3828" s="7"/>
      <c r="N3828" s="7"/>
      <c r="O3828" s="7"/>
      <c r="P3828" s="7"/>
      <c r="Q3828" s="7"/>
      <c r="R3828" s="7"/>
      <c r="S3828" s="7"/>
    </row>
    <row r="3829" spans="1:19" x14ac:dyDescent="0.2">
      <c r="A3829" s="11"/>
      <c r="B3829" s="10"/>
      <c r="C3829" s="7"/>
      <c r="D3829" s="7"/>
      <c r="E3829" s="7"/>
      <c r="F3829" s="7"/>
      <c r="G3829" s="7"/>
      <c r="H3829" s="7"/>
      <c r="I3829" s="9"/>
      <c r="J3829" s="9"/>
      <c r="K3829" s="7"/>
      <c r="L3829" s="7"/>
      <c r="M3829" s="7"/>
      <c r="N3829" s="7"/>
      <c r="O3829" s="7"/>
      <c r="P3829" s="7"/>
      <c r="Q3829" s="7"/>
      <c r="R3829" s="7"/>
      <c r="S3829" s="7"/>
    </row>
    <row r="3830" spans="1:19" x14ac:dyDescent="0.2">
      <c r="A3830" s="11"/>
      <c r="B3830" s="10"/>
      <c r="C3830" s="7"/>
      <c r="D3830" s="7"/>
      <c r="E3830" s="7"/>
      <c r="F3830" s="7"/>
      <c r="G3830" s="7"/>
      <c r="H3830" s="7"/>
      <c r="I3830" s="9"/>
      <c r="J3830" s="9"/>
      <c r="K3830" s="7"/>
      <c r="L3830" s="7"/>
      <c r="M3830" s="7"/>
      <c r="N3830" s="7"/>
      <c r="O3830" s="7"/>
      <c r="P3830" s="7"/>
      <c r="Q3830" s="7"/>
      <c r="R3830" s="7"/>
      <c r="S3830" s="7"/>
    </row>
    <row r="3831" spans="1:19" x14ac:dyDescent="0.2">
      <c r="A3831" s="11"/>
      <c r="B3831" s="10"/>
      <c r="C3831" s="7"/>
      <c r="D3831" s="7"/>
      <c r="E3831" s="7"/>
      <c r="F3831" s="7"/>
      <c r="G3831" s="7"/>
      <c r="H3831" s="7"/>
      <c r="I3831" s="9"/>
      <c r="J3831" s="9"/>
      <c r="K3831" s="7"/>
      <c r="L3831" s="7"/>
      <c r="M3831" s="7"/>
      <c r="N3831" s="7"/>
      <c r="O3831" s="7"/>
      <c r="P3831" s="7"/>
      <c r="Q3831" s="7"/>
      <c r="R3831" s="7"/>
      <c r="S3831" s="7"/>
    </row>
    <row r="3832" spans="1:19" x14ac:dyDescent="0.2">
      <c r="A3832" s="11"/>
      <c r="B3832" s="10"/>
      <c r="C3832" s="7"/>
      <c r="D3832" s="7"/>
      <c r="E3832" s="7"/>
      <c r="F3832" s="7"/>
      <c r="G3832" s="7"/>
      <c r="H3832" s="7"/>
      <c r="I3832" s="9"/>
      <c r="J3832" s="9"/>
      <c r="K3832" s="7"/>
      <c r="L3832" s="7"/>
      <c r="M3832" s="7"/>
      <c r="N3832" s="7"/>
      <c r="O3832" s="7"/>
      <c r="P3832" s="7"/>
      <c r="Q3832" s="7"/>
      <c r="R3832" s="7"/>
      <c r="S3832" s="7"/>
    </row>
    <row r="3833" spans="1:19" x14ac:dyDescent="0.2">
      <c r="A3833" s="11"/>
      <c r="B3833" s="10"/>
      <c r="C3833" s="7"/>
      <c r="D3833" s="7"/>
      <c r="E3833" s="7"/>
      <c r="F3833" s="7"/>
      <c r="G3833" s="7"/>
      <c r="H3833" s="7"/>
      <c r="I3833" s="9"/>
      <c r="J3833" s="9"/>
      <c r="K3833" s="7"/>
      <c r="L3833" s="7"/>
      <c r="M3833" s="7"/>
      <c r="N3833" s="7"/>
      <c r="O3833" s="7"/>
      <c r="P3833" s="7"/>
      <c r="Q3833" s="7"/>
      <c r="R3833" s="7"/>
      <c r="S3833" s="7"/>
    </row>
    <row r="3834" spans="1:19" x14ac:dyDescent="0.2">
      <c r="A3834" s="11"/>
      <c r="B3834" s="10"/>
      <c r="C3834" s="7"/>
      <c r="D3834" s="7"/>
      <c r="E3834" s="7"/>
      <c r="F3834" s="7"/>
      <c r="G3834" s="7"/>
      <c r="H3834" s="7"/>
      <c r="I3834" s="9"/>
      <c r="J3834" s="9"/>
      <c r="K3834" s="7"/>
      <c r="L3834" s="7"/>
      <c r="M3834" s="7"/>
      <c r="N3834" s="7"/>
      <c r="O3834" s="7"/>
      <c r="P3834" s="7"/>
      <c r="Q3834" s="7"/>
      <c r="R3834" s="7"/>
      <c r="S3834" s="7"/>
    </row>
    <row r="3835" spans="1:19" x14ac:dyDescent="0.2">
      <c r="A3835" s="11"/>
      <c r="B3835" s="10"/>
      <c r="C3835" s="7"/>
      <c r="D3835" s="7"/>
      <c r="E3835" s="7"/>
      <c r="F3835" s="7"/>
      <c r="G3835" s="7"/>
      <c r="H3835" s="7"/>
      <c r="I3835" s="9"/>
      <c r="J3835" s="9"/>
      <c r="K3835" s="7"/>
      <c r="L3835" s="7"/>
      <c r="M3835" s="7"/>
      <c r="N3835" s="7"/>
      <c r="O3835" s="7"/>
      <c r="P3835" s="7"/>
      <c r="Q3835" s="7"/>
      <c r="R3835" s="7"/>
      <c r="S3835" s="7"/>
    </row>
    <row r="3836" spans="1:19" x14ac:dyDescent="0.2">
      <c r="A3836" s="11"/>
      <c r="B3836" s="10"/>
      <c r="C3836" s="7"/>
      <c r="D3836" s="7"/>
      <c r="E3836" s="7"/>
      <c r="F3836" s="7"/>
      <c r="G3836" s="7"/>
      <c r="H3836" s="7"/>
      <c r="I3836" s="9"/>
      <c r="J3836" s="9"/>
      <c r="K3836" s="7"/>
      <c r="L3836" s="7"/>
      <c r="M3836" s="7"/>
      <c r="N3836" s="7"/>
      <c r="O3836" s="7"/>
      <c r="P3836" s="7"/>
      <c r="Q3836" s="7"/>
      <c r="R3836" s="7"/>
      <c r="S3836" s="7"/>
    </row>
    <row r="3837" spans="1:19" x14ac:dyDescent="0.2">
      <c r="A3837" s="11"/>
      <c r="B3837" s="10"/>
      <c r="C3837" s="7"/>
      <c r="D3837" s="7"/>
      <c r="E3837" s="7"/>
      <c r="F3837" s="7"/>
      <c r="G3837" s="7"/>
      <c r="H3837" s="7"/>
      <c r="I3837" s="9"/>
      <c r="J3837" s="9"/>
      <c r="K3837" s="7"/>
      <c r="L3837" s="7"/>
      <c r="M3837" s="7"/>
      <c r="N3837" s="7"/>
      <c r="O3837" s="7"/>
      <c r="P3837" s="7"/>
      <c r="Q3837" s="7"/>
      <c r="R3837" s="7"/>
      <c r="S3837" s="7"/>
    </row>
    <row r="3838" spans="1:19" x14ac:dyDescent="0.2">
      <c r="A3838" s="11"/>
      <c r="B3838" s="10"/>
      <c r="C3838" s="7"/>
      <c r="D3838" s="7"/>
      <c r="E3838" s="7"/>
      <c r="F3838" s="7"/>
      <c r="G3838" s="7"/>
      <c r="H3838" s="7"/>
      <c r="I3838" s="9"/>
      <c r="J3838" s="9"/>
      <c r="K3838" s="7"/>
      <c r="L3838" s="7"/>
      <c r="M3838" s="7"/>
      <c r="N3838" s="7"/>
      <c r="O3838" s="7"/>
      <c r="P3838" s="7"/>
      <c r="Q3838" s="7"/>
      <c r="R3838" s="7"/>
      <c r="S3838" s="7"/>
    </row>
    <row r="3839" spans="1:19" x14ac:dyDescent="0.2">
      <c r="A3839" s="11"/>
      <c r="B3839" s="10"/>
      <c r="C3839" s="7"/>
      <c r="D3839" s="7"/>
      <c r="E3839" s="7"/>
      <c r="F3839" s="7"/>
      <c r="G3839" s="7"/>
      <c r="H3839" s="7"/>
      <c r="I3839" s="9"/>
      <c r="J3839" s="9"/>
      <c r="K3839" s="7"/>
      <c r="L3839" s="7"/>
      <c r="M3839" s="7"/>
      <c r="N3839" s="7"/>
      <c r="O3839" s="7"/>
      <c r="P3839" s="7"/>
      <c r="Q3839" s="7"/>
      <c r="R3839" s="7"/>
      <c r="S3839" s="7"/>
    </row>
    <row r="3840" spans="1:19" x14ac:dyDescent="0.2">
      <c r="A3840" s="11"/>
      <c r="B3840" s="10"/>
      <c r="C3840" s="7"/>
      <c r="D3840" s="7"/>
      <c r="E3840" s="7"/>
      <c r="F3840" s="7"/>
      <c r="G3840" s="7"/>
      <c r="H3840" s="7"/>
      <c r="I3840" s="9"/>
      <c r="J3840" s="9"/>
      <c r="K3840" s="7"/>
      <c r="L3840" s="7"/>
      <c r="M3840" s="7"/>
      <c r="N3840" s="7"/>
      <c r="O3840" s="7"/>
      <c r="P3840" s="7"/>
      <c r="Q3840" s="7"/>
      <c r="R3840" s="7"/>
      <c r="S3840" s="7"/>
    </row>
    <row r="3841" spans="1:19" x14ac:dyDescent="0.2">
      <c r="A3841" s="11"/>
      <c r="B3841" s="10"/>
      <c r="C3841" s="7"/>
      <c r="D3841" s="7"/>
      <c r="E3841" s="7"/>
      <c r="F3841" s="7"/>
      <c r="G3841" s="7"/>
      <c r="H3841" s="7"/>
      <c r="I3841" s="9"/>
      <c r="J3841" s="9"/>
      <c r="K3841" s="7"/>
      <c r="L3841" s="7"/>
      <c r="M3841" s="7"/>
      <c r="N3841" s="7"/>
      <c r="O3841" s="7"/>
      <c r="P3841" s="7"/>
      <c r="Q3841" s="7"/>
      <c r="R3841" s="7"/>
      <c r="S3841" s="7"/>
    </row>
    <row r="3842" spans="1:19" x14ac:dyDescent="0.2">
      <c r="A3842" s="11"/>
      <c r="B3842" s="10"/>
      <c r="C3842" s="7"/>
      <c r="D3842" s="7"/>
      <c r="E3842" s="7"/>
      <c r="F3842" s="7"/>
      <c r="G3842" s="7"/>
      <c r="H3842" s="7"/>
      <c r="I3842" s="9"/>
      <c r="J3842" s="9"/>
      <c r="K3842" s="7"/>
      <c r="L3842" s="7"/>
      <c r="M3842" s="7"/>
      <c r="N3842" s="7"/>
      <c r="O3842" s="7"/>
      <c r="P3842" s="7"/>
      <c r="Q3842" s="7"/>
      <c r="R3842" s="7"/>
      <c r="S3842" s="7"/>
    </row>
    <row r="3843" spans="1:19" x14ac:dyDescent="0.2">
      <c r="A3843" s="11"/>
      <c r="B3843" s="10"/>
      <c r="C3843" s="7"/>
      <c r="D3843" s="7"/>
      <c r="E3843" s="7"/>
      <c r="F3843" s="7"/>
      <c r="G3843" s="7"/>
      <c r="H3843" s="7"/>
      <c r="I3843" s="9"/>
      <c r="J3843" s="9"/>
      <c r="K3843" s="7"/>
      <c r="L3843" s="7"/>
      <c r="M3843" s="7"/>
      <c r="N3843" s="7"/>
      <c r="O3843" s="7"/>
      <c r="P3843" s="7"/>
      <c r="Q3843" s="7"/>
      <c r="R3843" s="7"/>
      <c r="S3843" s="7"/>
    </row>
    <row r="3844" spans="1:19" x14ac:dyDescent="0.2">
      <c r="A3844" s="11"/>
      <c r="B3844" s="10"/>
      <c r="C3844" s="7"/>
      <c r="D3844" s="7"/>
      <c r="E3844" s="7"/>
      <c r="F3844" s="7"/>
      <c r="G3844" s="7"/>
      <c r="H3844" s="7"/>
      <c r="I3844" s="9"/>
      <c r="J3844" s="9"/>
      <c r="K3844" s="7"/>
      <c r="L3844" s="7"/>
      <c r="M3844" s="7"/>
      <c r="N3844" s="7"/>
      <c r="O3844" s="7"/>
      <c r="P3844" s="7"/>
      <c r="Q3844" s="7"/>
      <c r="R3844" s="7"/>
      <c r="S3844" s="7"/>
    </row>
    <row r="3845" spans="1:19" x14ac:dyDescent="0.2">
      <c r="A3845" s="11"/>
      <c r="B3845" s="10"/>
      <c r="C3845" s="7"/>
      <c r="D3845" s="7"/>
      <c r="E3845" s="7"/>
      <c r="F3845" s="7"/>
      <c r="G3845" s="7"/>
      <c r="H3845" s="7"/>
      <c r="I3845" s="9"/>
      <c r="J3845" s="9"/>
      <c r="K3845" s="7"/>
      <c r="L3845" s="7"/>
      <c r="M3845" s="7"/>
      <c r="N3845" s="7"/>
      <c r="O3845" s="7"/>
      <c r="P3845" s="7"/>
      <c r="Q3845" s="7"/>
      <c r="R3845" s="7"/>
      <c r="S3845" s="7"/>
    </row>
    <row r="3846" spans="1:19" x14ac:dyDescent="0.2">
      <c r="A3846" s="11"/>
      <c r="B3846" s="10"/>
      <c r="C3846" s="7"/>
      <c r="D3846" s="7"/>
      <c r="E3846" s="7"/>
      <c r="F3846" s="7"/>
      <c r="G3846" s="7"/>
      <c r="H3846" s="7"/>
      <c r="I3846" s="9"/>
      <c r="J3846" s="9"/>
      <c r="K3846" s="7"/>
      <c r="L3846" s="7"/>
      <c r="M3846" s="7"/>
      <c r="N3846" s="7"/>
      <c r="O3846" s="7"/>
      <c r="P3846" s="7"/>
      <c r="Q3846" s="7"/>
      <c r="R3846" s="7"/>
      <c r="S3846" s="7"/>
    </row>
    <row r="3847" spans="1:19" x14ac:dyDescent="0.2">
      <c r="A3847" s="11"/>
      <c r="B3847" s="10"/>
      <c r="C3847" s="7"/>
      <c r="D3847" s="7"/>
      <c r="E3847" s="7"/>
      <c r="F3847" s="7"/>
      <c r="G3847" s="7"/>
      <c r="H3847" s="7"/>
      <c r="I3847" s="9"/>
      <c r="J3847" s="9"/>
      <c r="K3847" s="7"/>
      <c r="L3847" s="7"/>
      <c r="M3847" s="7"/>
      <c r="N3847" s="7"/>
      <c r="O3847" s="7"/>
      <c r="P3847" s="7"/>
      <c r="Q3847" s="7"/>
      <c r="R3847" s="7"/>
      <c r="S3847" s="7"/>
    </row>
    <row r="3848" spans="1:19" x14ac:dyDescent="0.2">
      <c r="A3848" s="11"/>
      <c r="B3848" s="10"/>
      <c r="C3848" s="7"/>
      <c r="D3848" s="7"/>
      <c r="E3848" s="7"/>
      <c r="F3848" s="7"/>
      <c r="G3848" s="7"/>
      <c r="H3848" s="7"/>
      <c r="I3848" s="9"/>
      <c r="J3848" s="9"/>
      <c r="K3848" s="7"/>
      <c r="L3848" s="7"/>
      <c r="M3848" s="7"/>
      <c r="N3848" s="7"/>
      <c r="O3848" s="7"/>
      <c r="P3848" s="7"/>
      <c r="Q3848" s="7"/>
      <c r="R3848" s="7"/>
      <c r="S3848" s="7"/>
    </row>
    <row r="3849" spans="1:19" x14ac:dyDescent="0.2">
      <c r="A3849" s="11"/>
      <c r="B3849" s="10"/>
      <c r="C3849" s="7"/>
      <c r="D3849" s="7"/>
      <c r="E3849" s="7"/>
      <c r="F3849" s="7"/>
      <c r="G3849" s="7"/>
      <c r="H3849" s="7"/>
      <c r="I3849" s="9"/>
      <c r="J3849" s="9"/>
      <c r="K3849" s="7"/>
      <c r="L3849" s="7"/>
      <c r="M3849" s="7"/>
      <c r="N3849" s="7"/>
      <c r="O3849" s="7"/>
      <c r="P3849" s="7"/>
      <c r="Q3849" s="7"/>
      <c r="R3849" s="7"/>
      <c r="S3849" s="7"/>
    </row>
    <row r="3850" spans="1:19" x14ac:dyDescent="0.2">
      <c r="A3850" s="11"/>
      <c r="B3850" s="10"/>
      <c r="C3850" s="7"/>
      <c r="D3850" s="7"/>
      <c r="E3850" s="7"/>
      <c r="F3850" s="7"/>
      <c r="G3850" s="7"/>
      <c r="H3850" s="7"/>
      <c r="I3850" s="9"/>
      <c r="J3850" s="9"/>
      <c r="K3850" s="7"/>
      <c r="L3850" s="7"/>
      <c r="M3850" s="7"/>
      <c r="N3850" s="7"/>
      <c r="O3850" s="7"/>
      <c r="P3850" s="7"/>
      <c r="Q3850" s="7"/>
      <c r="R3850" s="7"/>
      <c r="S3850" s="7"/>
    </row>
    <row r="3851" spans="1:19" x14ac:dyDescent="0.2">
      <c r="A3851" s="11"/>
      <c r="B3851" s="10"/>
      <c r="C3851" s="7"/>
      <c r="D3851" s="7"/>
      <c r="E3851" s="7"/>
      <c r="F3851" s="7"/>
      <c r="G3851" s="7"/>
      <c r="H3851" s="7"/>
      <c r="I3851" s="9"/>
      <c r="J3851" s="9"/>
      <c r="K3851" s="7"/>
      <c r="L3851" s="7"/>
      <c r="M3851" s="7"/>
      <c r="N3851" s="7"/>
      <c r="O3851" s="7"/>
      <c r="P3851" s="7"/>
      <c r="Q3851" s="7"/>
      <c r="R3851" s="7"/>
      <c r="S3851" s="7"/>
    </row>
    <row r="3852" spans="1:19" x14ac:dyDescent="0.2">
      <c r="A3852" s="11"/>
      <c r="B3852" s="10"/>
      <c r="C3852" s="7"/>
      <c r="D3852" s="7"/>
      <c r="E3852" s="7"/>
      <c r="F3852" s="7"/>
      <c r="G3852" s="7"/>
      <c r="H3852" s="7"/>
      <c r="I3852" s="9"/>
      <c r="J3852" s="9"/>
      <c r="K3852" s="7"/>
      <c r="L3852" s="7"/>
      <c r="M3852" s="7"/>
      <c r="N3852" s="7"/>
      <c r="O3852" s="7"/>
      <c r="P3852" s="7"/>
      <c r="Q3852" s="7"/>
      <c r="R3852" s="7"/>
      <c r="S3852" s="7"/>
    </row>
    <row r="3853" spans="1:19" x14ac:dyDescent="0.2">
      <c r="A3853" s="11"/>
      <c r="B3853" s="10"/>
      <c r="C3853" s="7"/>
      <c r="D3853" s="7"/>
      <c r="E3853" s="7"/>
      <c r="F3853" s="7"/>
      <c r="G3853" s="7"/>
      <c r="H3853" s="7"/>
      <c r="I3853" s="9"/>
      <c r="J3853" s="9"/>
      <c r="K3853" s="7"/>
      <c r="L3853" s="7"/>
      <c r="M3853" s="7"/>
      <c r="N3853" s="7"/>
      <c r="O3853" s="7"/>
      <c r="P3853" s="7"/>
      <c r="Q3853" s="7"/>
      <c r="R3853" s="7"/>
      <c r="S3853" s="7"/>
    </row>
    <row r="3854" spans="1:19" x14ac:dyDescent="0.2">
      <c r="A3854" s="11"/>
      <c r="B3854" s="10"/>
      <c r="C3854" s="7"/>
      <c r="D3854" s="7"/>
      <c r="E3854" s="7"/>
      <c r="F3854" s="7"/>
      <c r="G3854" s="7"/>
      <c r="H3854" s="7"/>
      <c r="I3854" s="9"/>
      <c r="J3854" s="9"/>
      <c r="K3854" s="7"/>
      <c r="L3854" s="7"/>
      <c r="M3854" s="7"/>
      <c r="N3854" s="7"/>
      <c r="O3854" s="7"/>
      <c r="P3854" s="7"/>
      <c r="Q3854" s="7"/>
      <c r="R3854" s="7"/>
      <c r="S3854" s="7"/>
    </row>
    <row r="3855" spans="1:19" x14ac:dyDescent="0.2">
      <c r="A3855" s="11"/>
      <c r="B3855" s="10"/>
      <c r="C3855" s="7"/>
      <c r="D3855" s="7"/>
      <c r="E3855" s="7"/>
      <c r="F3855" s="7"/>
      <c r="G3855" s="7"/>
      <c r="H3855" s="7"/>
      <c r="I3855" s="9"/>
      <c r="J3855" s="9"/>
      <c r="K3855" s="7"/>
      <c r="L3855" s="7"/>
      <c r="M3855" s="7"/>
      <c r="N3855" s="7"/>
      <c r="O3855" s="7"/>
      <c r="P3855" s="7"/>
      <c r="Q3855" s="7"/>
      <c r="R3855" s="7"/>
      <c r="S3855" s="7"/>
    </row>
    <row r="3856" spans="1:19" x14ac:dyDescent="0.2">
      <c r="A3856" s="11"/>
      <c r="B3856" s="10"/>
      <c r="C3856" s="7"/>
      <c r="D3856" s="7"/>
      <c r="E3856" s="7"/>
      <c r="F3856" s="7"/>
      <c r="G3856" s="7"/>
      <c r="H3856" s="7"/>
      <c r="I3856" s="9"/>
      <c r="J3856" s="9"/>
      <c r="K3856" s="7"/>
      <c r="L3856" s="7"/>
      <c r="M3856" s="7"/>
      <c r="N3856" s="7"/>
      <c r="O3856" s="7"/>
      <c r="P3856" s="7"/>
      <c r="Q3856" s="7"/>
      <c r="R3856" s="7"/>
      <c r="S3856" s="7"/>
    </row>
    <row r="3857" spans="1:19" x14ac:dyDescent="0.2">
      <c r="A3857" s="11"/>
      <c r="B3857" s="10"/>
      <c r="C3857" s="7"/>
      <c r="D3857" s="7"/>
      <c r="E3857" s="7"/>
      <c r="F3857" s="7"/>
      <c r="G3857" s="7"/>
      <c r="H3857" s="7"/>
      <c r="I3857" s="9"/>
      <c r="J3857" s="9"/>
      <c r="K3857" s="7"/>
      <c r="L3857" s="7"/>
      <c r="M3857" s="7"/>
      <c r="N3857" s="7"/>
      <c r="O3857" s="7"/>
      <c r="P3857" s="7"/>
      <c r="Q3857" s="7"/>
      <c r="R3857" s="7"/>
      <c r="S3857" s="7"/>
    </row>
    <row r="3858" spans="1:19" x14ac:dyDescent="0.2">
      <c r="A3858" s="11"/>
      <c r="B3858" s="10"/>
      <c r="C3858" s="7"/>
      <c r="D3858" s="7"/>
      <c r="E3858" s="7"/>
      <c r="F3858" s="7"/>
      <c r="G3858" s="7"/>
      <c r="H3858" s="7"/>
      <c r="I3858" s="9"/>
      <c r="J3858" s="9"/>
      <c r="K3858" s="7"/>
      <c r="L3858" s="7"/>
      <c r="M3858" s="7"/>
      <c r="N3858" s="7"/>
      <c r="O3858" s="7"/>
      <c r="P3858" s="7"/>
      <c r="Q3858" s="7"/>
      <c r="R3858" s="7"/>
      <c r="S3858" s="7"/>
    </row>
    <row r="3859" spans="1:19" x14ac:dyDescent="0.2">
      <c r="A3859" s="11"/>
      <c r="B3859" s="10"/>
      <c r="C3859" s="7"/>
      <c r="D3859" s="7"/>
      <c r="E3859" s="7"/>
      <c r="F3859" s="7"/>
      <c r="G3859" s="7"/>
      <c r="H3859" s="7"/>
      <c r="I3859" s="9"/>
      <c r="J3859" s="9"/>
      <c r="K3859" s="7"/>
      <c r="L3859" s="7"/>
      <c r="M3859" s="7"/>
      <c r="N3859" s="7"/>
      <c r="O3859" s="7"/>
      <c r="P3859" s="7"/>
      <c r="Q3859" s="7"/>
      <c r="R3859" s="7"/>
      <c r="S3859" s="7"/>
    </row>
    <row r="3860" spans="1:19" x14ac:dyDescent="0.2">
      <c r="A3860" s="11"/>
      <c r="B3860" s="10"/>
      <c r="C3860" s="7"/>
      <c r="D3860" s="7"/>
      <c r="E3860" s="7"/>
      <c r="F3860" s="7"/>
      <c r="G3860" s="7"/>
      <c r="H3860" s="7"/>
      <c r="I3860" s="9"/>
      <c r="J3860" s="9"/>
      <c r="K3860" s="7"/>
      <c r="L3860" s="7"/>
      <c r="M3860" s="7"/>
      <c r="N3860" s="7"/>
      <c r="O3860" s="7"/>
      <c r="P3860" s="7"/>
      <c r="Q3860" s="7"/>
      <c r="R3860" s="7"/>
      <c r="S3860" s="7"/>
    </row>
    <row r="3861" spans="1:19" x14ac:dyDescent="0.2">
      <c r="A3861" s="11"/>
      <c r="B3861" s="10"/>
      <c r="C3861" s="7"/>
      <c r="D3861" s="7"/>
      <c r="E3861" s="7"/>
      <c r="F3861" s="7"/>
      <c r="G3861" s="7"/>
      <c r="H3861" s="7"/>
      <c r="I3861" s="9"/>
      <c r="J3861" s="9"/>
      <c r="K3861" s="7"/>
      <c r="L3861" s="7"/>
      <c r="M3861" s="7"/>
      <c r="N3861" s="7"/>
      <c r="O3861" s="7"/>
      <c r="P3861" s="7"/>
      <c r="Q3861" s="7"/>
      <c r="R3861" s="7"/>
      <c r="S3861" s="7"/>
    </row>
    <row r="3862" spans="1:19" x14ac:dyDescent="0.2">
      <c r="A3862" s="11"/>
      <c r="B3862" s="10"/>
      <c r="C3862" s="7"/>
      <c r="D3862" s="7"/>
      <c r="E3862" s="7"/>
      <c r="F3862" s="7"/>
      <c r="G3862" s="7"/>
      <c r="H3862" s="7"/>
      <c r="I3862" s="9"/>
      <c r="J3862" s="9"/>
      <c r="K3862" s="7"/>
      <c r="L3862" s="7"/>
      <c r="M3862" s="7"/>
      <c r="N3862" s="7"/>
      <c r="O3862" s="7"/>
      <c r="P3862" s="7"/>
      <c r="Q3862" s="7"/>
      <c r="R3862" s="7"/>
      <c r="S3862" s="7"/>
    </row>
    <row r="3863" spans="1:19" x14ac:dyDescent="0.2">
      <c r="A3863" s="11"/>
      <c r="B3863" s="10"/>
      <c r="C3863" s="7"/>
      <c r="D3863" s="7"/>
      <c r="E3863" s="7"/>
      <c r="F3863" s="7"/>
      <c r="G3863" s="7"/>
      <c r="H3863" s="7"/>
      <c r="I3863" s="9"/>
      <c r="J3863" s="9"/>
      <c r="K3863" s="7"/>
      <c r="L3863" s="7"/>
      <c r="M3863" s="7"/>
      <c r="N3863" s="7"/>
      <c r="O3863" s="7"/>
      <c r="P3863" s="7"/>
      <c r="Q3863" s="7"/>
      <c r="R3863" s="7"/>
      <c r="S3863" s="7"/>
    </row>
    <row r="3864" spans="1:19" x14ac:dyDescent="0.2">
      <c r="A3864" s="11"/>
      <c r="B3864" s="10"/>
      <c r="C3864" s="7"/>
      <c r="D3864" s="7"/>
      <c r="E3864" s="7"/>
      <c r="F3864" s="7"/>
      <c r="G3864" s="7"/>
      <c r="H3864" s="7"/>
      <c r="I3864" s="9"/>
      <c r="J3864" s="9"/>
      <c r="K3864" s="7"/>
      <c r="L3864" s="7"/>
      <c r="M3864" s="7"/>
      <c r="N3864" s="7"/>
      <c r="O3864" s="7"/>
      <c r="P3864" s="7"/>
      <c r="Q3864" s="7"/>
      <c r="R3864" s="7"/>
      <c r="S3864" s="7"/>
    </row>
    <row r="3865" spans="1:19" x14ac:dyDescent="0.2">
      <c r="A3865" s="11"/>
      <c r="B3865" s="10"/>
      <c r="C3865" s="7"/>
      <c r="D3865" s="7"/>
      <c r="E3865" s="7"/>
      <c r="F3865" s="7"/>
      <c r="G3865" s="7"/>
      <c r="H3865" s="7"/>
      <c r="I3865" s="9"/>
      <c r="J3865" s="9"/>
      <c r="K3865" s="7"/>
      <c r="L3865" s="7"/>
      <c r="M3865" s="7"/>
      <c r="N3865" s="7"/>
      <c r="O3865" s="7"/>
      <c r="P3865" s="7"/>
      <c r="Q3865" s="7"/>
      <c r="R3865" s="7"/>
      <c r="S3865" s="7"/>
    </row>
    <row r="3866" spans="1:19" x14ac:dyDescent="0.2">
      <c r="A3866" s="11"/>
      <c r="B3866" s="10"/>
      <c r="C3866" s="7"/>
      <c r="D3866" s="7"/>
      <c r="E3866" s="7"/>
      <c r="F3866" s="7"/>
      <c r="G3866" s="7"/>
      <c r="H3866" s="7"/>
      <c r="I3866" s="9"/>
      <c r="J3866" s="9"/>
      <c r="K3866" s="7"/>
      <c r="L3866" s="7"/>
      <c r="M3866" s="7"/>
      <c r="N3866" s="7"/>
      <c r="O3866" s="7"/>
      <c r="P3866" s="7"/>
      <c r="Q3866" s="7"/>
      <c r="R3866" s="7"/>
      <c r="S3866" s="7"/>
    </row>
    <row r="3867" spans="1:19" x14ac:dyDescent="0.2">
      <c r="A3867" s="11"/>
      <c r="B3867" s="10"/>
      <c r="C3867" s="7"/>
      <c r="D3867" s="7"/>
      <c r="E3867" s="7"/>
      <c r="F3867" s="7"/>
      <c r="G3867" s="7"/>
      <c r="H3867" s="7"/>
      <c r="I3867" s="9"/>
      <c r="J3867" s="9"/>
      <c r="K3867" s="7"/>
      <c r="L3867" s="7"/>
      <c r="M3867" s="7"/>
      <c r="N3867" s="7"/>
      <c r="O3867" s="7"/>
      <c r="P3867" s="7"/>
      <c r="Q3867" s="7"/>
      <c r="R3867" s="7"/>
      <c r="S3867" s="7"/>
    </row>
    <row r="3868" spans="1:19" x14ac:dyDescent="0.2">
      <c r="A3868" s="11"/>
      <c r="B3868" s="10"/>
      <c r="C3868" s="7"/>
      <c r="D3868" s="7"/>
      <c r="E3868" s="7"/>
      <c r="F3868" s="7"/>
      <c r="G3868" s="7"/>
      <c r="H3868" s="7"/>
      <c r="I3868" s="9"/>
      <c r="J3868" s="9"/>
      <c r="K3868" s="7"/>
      <c r="L3868" s="7"/>
      <c r="M3868" s="7"/>
      <c r="N3868" s="7"/>
      <c r="O3868" s="7"/>
      <c r="P3868" s="7"/>
      <c r="Q3868" s="7"/>
      <c r="R3868" s="7"/>
      <c r="S3868" s="7"/>
    </row>
    <row r="3869" spans="1:19" x14ac:dyDescent="0.2">
      <c r="A3869" s="11"/>
      <c r="B3869" s="10"/>
      <c r="C3869" s="7"/>
      <c r="D3869" s="7"/>
      <c r="E3869" s="7"/>
      <c r="F3869" s="7"/>
      <c r="G3869" s="7"/>
      <c r="H3869" s="7"/>
      <c r="I3869" s="9"/>
      <c r="J3869" s="9"/>
      <c r="K3869" s="7"/>
      <c r="L3869" s="7"/>
      <c r="M3869" s="7"/>
      <c r="N3869" s="7"/>
      <c r="O3869" s="7"/>
      <c r="P3869" s="7"/>
      <c r="Q3869" s="7"/>
      <c r="R3869" s="7"/>
      <c r="S3869" s="7"/>
    </row>
    <row r="3870" spans="1:19" x14ac:dyDescent="0.2">
      <c r="A3870" s="11"/>
      <c r="B3870" s="10"/>
      <c r="C3870" s="7"/>
      <c r="D3870" s="7"/>
      <c r="E3870" s="7"/>
      <c r="F3870" s="7"/>
      <c r="G3870" s="7"/>
      <c r="H3870" s="7"/>
      <c r="I3870" s="9"/>
      <c r="J3870" s="9"/>
      <c r="K3870" s="7"/>
      <c r="L3870" s="7"/>
      <c r="M3870" s="7"/>
      <c r="N3870" s="7"/>
      <c r="O3870" s="7"/>
      <c r="P3870" s="7"/>
      <c r="Q3870" s="7"/>
      <c r="R3870" s="7"/>
      <c r="S3870" s="7"/>
    </row>
    <row r="3871" spans="1:19" x14ac:dyDescent="0.2">
      <c r="A3871" s="11"/>
      <c r="B3871" s="10"/>
      <c r="C3871" s="7"/>
      <c r="D3871" s="7"/>
      <c r="E3871" s="7"/>
      <c r="F3871" s="7"/>
      <c r="G3871" s="7"/>
      <c r="H3871" s="7"/>
      <c r="I3871" s="9"/>
      <c r="J3871" s="9"/>
      <c r="K3871" s="7"/>
      <c r="L3871" s="7"/>
      <c r="M3871" s="7"/>
      <c r="N3871" s="7"/>
      <c r="O3871" s="7"/>
      <c r="P3871" s="7"/>
      <c r="Q3871" s="7"/>
      <c r="R3871" s="7"/>
      <c r="S3871" s="7"/>
    </row>
    <row r="3872" spans="1:19" x14ac:dyDescent="0.2">
      <c r="A3872" s="11"/>
      <c r="B3872" s="10"/>
      <c r="C3872" s="7"/>
      <c r="D3872" s="7"/>
      <c r="E3872" s="7"/>
      <c r="F3872" s="7"/>
      <c r="G3872" s="7"/>
      <c r="H3872" s="7"/>
      <c r="I3872" s="9"/>
      <c r="J3872" s="9"/>
      <c r="K3872" s="7"/>
      <c r="L3872" s="7"/>
      <c r="M3872" s="7"/>
      <c r="N3872" s="7"/>
      <c r="O3872" s="7"/>
      <c r="P3872" s="7"/>
      <c r="Q3872" s="7"/>
      <c r="R3872" s="7"/>
      <c r="S3872" s="7"/>
    </row>
    <row r="3873" spans="1:19" x14ac:dyDescent="0.2">
      <c r="A3873" s="11"/>
      <c r="B3873" s="10"/>
      <c r="C3873" s="7"/>
      <c r="D3873" s="7"/>
      <c r="E3873" s="7"/>
      <c r="F3873" s="7"/>
      <c r="G3873" s="7"/>
      <c r="H3873" s="7"/>
      <c r="I3873" s="9"/>
      <c r="J3873" s="9"/>
      <c r="K3873" s="7"/>
      <c r="L3873" s="7"/>
      <c r="M3873" s="7"/>
      <c r="N3873" s="7"/>
      <c r="O3873" s="7"/>
      <c r="P3873" s="7"/>
      <c r="Q3873" s="7"/>
      <c r="R3873" s="7"/>
      <c r="S3873" s="7"/>
    </row>
    <row r="3874" spans="1:19" x14ac:dyDescent="0.2">
      <c r="A3874" s="11"/>
      <c r="B3874" s="10"/>
      <c r="C3874" s="7"/>
      <c r="D3874" s="7"/>
      <c r="E3874" s="7"/>
      <c r="F3874" s="7"/>
      <c r="G3874" s="7"/>
      <c r="H3874" s="7"/>
      <c r="I3874" s="9"/>
      <c r="J3874" s="9"/>
      <c r="K3874" s="7"/>
      <c r="L3874" s="7"/>
      <c r="M3874" s="7"/>
      <c r="N3874" s="7"/>
      <c r="O3874" s="7"/>
      <c r="P3874" s="7"/>
      <c r="Q3874" s="7"/>
      <c r="R3874" s="7"/>
      <c r="S3874" s="7"/>
    </row>
    <row r="3875" spans="1:19" x14ac:dyDescent="0.2">
      <c r="A3875" s="11"/>
      <c r="B3875" s="10"/>
      <c r="C3875" s="7"/>
      <c r="D3875" s="7"/>
      <c r="E3875" s="7"/>
      <c r="F3875" s="7"/>
      <c r="G3875" s="7"/>
      <c r="H3875" s="7"/>
      <c r="I3875" s="9"/>
      <c r="J3875" s="9"/>
      <c r="K3875" s="7"/>
      <c r="L3875" s="7"/>
      <c r="M3875" s="7"/>
      <c r="N3875" s="7"/>
      <c r="O3875" s="7"/>
      <c r="P3875" s="7"/>
      <c r="Q3875" s="7"/>
      <c r="R3875" s="7"/>
      <c r="S3875" s="7"/>
    </row>
    <row r="3876" spans="1:19" x14ac:dyDescent="0.2">
      <c r="A3876" s="11"/>
      <c r="B3876" s="10"/>
      <c r="C3876" s="7"/>
      <c r="D3876" s="7"/>
      <c r="E3876" s="7"/>
      <c r="F3876" s="7"/>
      <c r="G3876" s="7"/>
      <c r="H3876" s="7"/>
      <c r="I3876" s="9"/>
      <c r="J3876" s="9"/>
      <c r="K3876" s="7"/>
      <c r="L3876" s="7"/>
      <c r="M3876" s="7"/>
      <c r="N3876" s="7"/>
      <c r="O3876" s="7"/>
      <c r="P3876" s="7"/>
      <c r="Q3876" s="7"/>
      <c r="R3876" s="7"/>
      <c r="S3876" s="7"/>
    </row>
    <row r="3877" spans="1:19" x14ac:dyDescent="0.2">
      <c r="A3877" s="11"/>
      <c r="B3877" s="10"/>
      <c r="C3877" s="7"/>
      <c r="D3877" s="7"/>
      <c r="E3877" s="7"/>
      <c r="F3877" s="7"/>
      <c r="G3877" s="7"/>
      <c r="H3877" s="7"/>
      <c r="I3877" s="9"/>
      <c r="J3877" s="9"/>
      <c r="K3877" s="7"/>
      <c r="L3877" s="7"/>
      <c r="M3877" s="7"/>
      <c r="N3877" s="7"/>
      <c r="O3877" s="7"/>
      <c r="P3877" s="7"/>
      <c r="Q3877" s="7"/>
      <c r="R3877" s="7"/>
      <c r="S3877" s="7"/>
    </row>
    <row r="3878" spans="1:19" x14ac:dyDescent="0.2">
      <c r="A3878" s="11"/>
      <c r="B3878" s="10"/>
      <c r="C3878" s="7"/>
      <c r="D3878" s="7"/>
      <c r="E3878" s="7"/>
      <c r="F3878" s="7"/>
      <c r="G3878" s="7"/>
      <c r="H3878" s="7"/>
      <c r="I3878" s="9"/>
      <c r="J3878" s="9"/>
      <c r="K3878" s="7"/>
      <c r="L3878" s="7"/>
      <c r="M3878" s="7"/>
      <c r="N3878" s="7"/>
      <c r="O3878" s="7"/>
      <c r="P3878" s="7"/>
      <c r="Q3878" s="7"/>
      <c r="R3878" s="7"/>
      <c r="S3878" s="7"/>
    </row>
    <row r="3879" spans="1:19" x14ac:dyDescent="0.2">
      <c r="A3879" s="11"/>
      <c r="B3879" s="10"/>
      <c r="C3879" s="7"/>
      <c r="D3879" s="7"/>
      <c r="E3879" s="7"/>
      <c r="F3879" s="7"/>
      <c r="G3879" s="7"/>
      <c r="H3879" s="7"/>
      <c r="I3879" s="9"/>
      <c r="J3879" s="9"/>
      <c r="K3879" s="7"/>
      <c r="L3879" s="7"/>
      <c r="M3879" s="7"/>
      <c r="N3879" s="7"/>
      <c r="O3879" s="7"/>
      <c r="P3879" s="7"/>
      <c r="Q3879" s="7"/>
      <c r="R3879" s="7"/>
      <c r="S3879" s="7"/>
    </row>
    <row r="3880" spans="1:19" x14ac:dyDescent="0.2">
      <c r="A3880" s="11"/>
      <c r="B3880" s="10"/>
      <c r="C3880" s="7"/>
      <c r="D3880" s="7"/>
      <c r="E3880" s="7"/>
      <c r="F3880" s="7"/>
      <c r="G3880" s="7"/>
      <c r="H3880" s="7"/>
      <c r="I3880" s="9"/>
      <c r="J3880" s="9"/>
      <c r="K3880" s="7"/>
      <c r="L3880" s="7"/>
      <c r="M3880" s="7"/>
      <c r="N3880" s="7"/>
      <c r="O3880" s="7"/>
      <c r="P3880" s="7"/>
      <c r="Q3880" s="7"/>
      <c r="R3880" s="7"/>
      <c r="S3880" s="7"/>
    </row>
    <row r="3881" spans="1:19" x14ac:dyDescent="0.2">
      <c r="A3881" s="11"/>
      <c r="B3881" s="10"/>
      <c r="C3881" s="7"/>
      <c r="D3881" s="7"/>
      <c r="E3881" s="7"/>
      <c r="F3881" s="7"/>
      <c r="G3881" s="7"/>
      <c r="H3881" s="7"/>
      <c r="I3881" s="9"/>
      <c r="J3881" s="9"/>
      <c r="K3881" s="7"/>
      <c r="L3881" s="7"/>
      <c r="M3881" s="7"/>
      <c r="N3881" s="7"/>
      <c r="O3881" s="7"/>
      <c r="P3881" s="7"/>
      <c r="Q3881" s="7"/>
      <c r="R3881" s="7"/>
      <c r="S3881" s="7"/>
    </row>
    <row r="3882" spans="1:19" x14ac:dyDescent="0.2">
      <c r="A3882" s="11"/>
      <c r="B3882" s="10"/>
      <c r="C3882" s="7"/>
      <c r="D3882" s="7"/>
      <c r="E3882" s="7"/>
      <c r="F3882" s="7"/>
      <c r="G3882" s="7"/>
      <c r="H3882" s="7"/>
      <c r="I3882" s="9"/>
      <c r="J3882" s="9"/>
      <c r="K3882" s="7"/>
      <c r="L3882" s="7"/>
      <c r="M3882" s="7"/>
      <c r="N3882" s="7"/>
      <c r="O3882" s="7"/>
      <c r="P3882" s="7"/>
      <c r="Q3882" s="7"/>
      <c r="R3882" s="7"/>
      <c r="S3882" s="7"/>
    </row>
    <row r="3883" spans="1:19" x14ac:dyDescent="0.2">
      <c r="A3883" s="11"/>
      <c r="B3883" s="10"/>
      <c r="C3883" s="7"/>
      <c r="D3883" s="7"/>
      <c r="E3883" s="7"/>
      <c r="F3883" s="7"/>
      <c r="G3883" s="7"/>
      <c r="H3883" s="7"/>
      <c r="I3883" s="9"/>
      <c r="J3883" s="9"/>
      <c r="K3883" s="7"/>
      <c r="L3883" s="7"/>
      <c r="M3883" s="7"/>
      <c r="N3883" s="7"/>
      <c r="O3883" s="7"/>
      <c r="P3883" s="7"/>
      <c r="Q3883" s="7"/>
      <c r="R3883" s="7"/>
      <c r="S3883" s="7"/>
    </row>
    <row r="3884" spans="1:19" x14ac:dyDescent="0.2">
      <c r="A3884" s="11"/>
      <c r="B3884" s="10"/>
      <c r="C3884" s="7"/>
      <c r="D3884" s="7"/>
      <c r="E3884" s="7"/>
      <c r="F3884" s="7"/>
      <c r="G3884" s="7"/>
      <c r="H3884" s="7"/>
      <c r="I3884" s="9"/>
      <c r="J3884" s="9"/>
      <c r="K3884" s="7"/>
      <c r="L3884" s="7"/>
      <c r="M3884" s="7"/>
      <c r="N3884" s="7"/>
      <c r="O3884" s="7"/>
      <c r="P3884" s="7"/>
      <c r="Q3884" s="7"/>
      <c r="R3884" s="7"/>
      <c r="S3884" s="7"/>
    </row>
    <row r="3885" spans="1:19" x14ac:dyDescent="0.2">
      <c r="A3885" s="11"/>
      <c r="B3885" s="10"/>
      <c r="C3885" s="7"/>
      <c r="D3885" s="7"/>
      <c r="E3885" s="7"/>
      <c r="F3885" s="7"/>
      <c r="G3885" s="7"/>
      <c r="H3885" s="7"/>
      <c r="I3885" s="9"/>
      <c r="J3885" s="9"/>
      <c r="K3885" s="7"/>
      <c r="L3885" s="7"/>
      <c r="M3885" s="7"/>
      <c r="N3885" s="7"/>
      <c r="O3885" s="7"/>
      <c r="P3885" s="7"/>
      <c r="Q3885" s="7"/>
      <c r="R3885" s="7"/>
      <c r="S3885" s="7"/>
    </row>
    <row r="3886" spans="1:19" x14ac:dyDescent="0.2">
      <c r="A3886" s="11"/>
      <c r="B3886" s="10"/>
      <c r="C3886" s="7"/>
      <c r="D3886" s="7"/>
      <c r="E3886" s="7"/>
      <c r="F3886" s="7"/>
      <c r="G3886" s="7"/>
      <c r="H3886" s="7"/>
      <c r="I3886" s="9"/>
      <c r="J3886" s="9"/>
      <c r="K3886" s="7"/>
      <c r="L3886" s="7"/>
      <c r="M3886" s="7"/>
      <c r="N3886" s="7"/>
      <c r="O3886" s="7"/>
      <c r="P3886" s="7"/>
      <c r="Q3886" s="7"/>
      <c r="R3886" s="7"/>
      <c r="S3886" s="7"/>
    </row>
    <row r="3887" spans="1:19" x14ac:dyDescent="0.2">
      <c r="A3887" s="11"/>
      <c r="B3887" s="10"/>
      <c r="C3887" s="7"/>
      <c r="D3887" s="7"/>
      <c r="E3887" s="7"/>
      <c r="F3887" s="7"/>
      <c r="G3887" s="7"/>
      <c r="H3887" s="7"/>
      <c r="I3887" s="9"/>
      <c r="J3887" s="9"/>
      <c r="K3887" s="7"/>
      <c r="L3887" s="7"/>
      <c r="M3887" s="7"/>
      <c r="N3887" s="7"/>
      <c r="O3887" s="7"/>
      <c r="P3887" s="7"/>
      <c r="Q3887" s="7"/>
      <c r="R3887" s="7"/>
      <c r="S3887" s="7"/>
    </row>
    <row r="3888" spans="1:19" x14ac:dyDescent="0.2">
      <c r="A3888" s="11"/>
      <c r="B3888" s="10"/>
      <c r="C3888" s="7"/>
      <c r="D3888" s="7"/>
      <c r="E3888" s="7"/>
      <c r="F3888" s="7"/>
      <c r="G3888" s="7"/>
      <c r="H3888" s="7"/>
      <c r="I3888" s="9"/>
      <c r="J3888" s="9"/>
      <c r="K3888" s="7"/>
      <c r="L3888" s="7"/>
      <c r="M3888" s="7"/>
      <c r="N3888" s="7"/>
      <c r="O3888" s="7"/>
      <c r="P3888" s="7"/>
      <c r="Q3888" s="7"/>
      <c r="R3888" s="7"/>
      <c r="S3888" s="7"/>
    </row>
    <row r="3889" spans="1:19" x14ac:dyDescent="0.2">
      <c r="A3889" s="11"/>
      <c r="B3889" s="10"/>
      <c r="C3889" s="7"/>
      <c r="D3889" s="7"/>
      <c r="E3889" s="7"/>
      <c r="F3889" s="7"/>
      <c r="G3889" s="7"/>
      <c r="H3889" s="7"/>
      <c r="I3889" s="9"/>
      <c r="J3889" s="9"/>
      <c r="K3889" s="7"/>
      <c r="L3889" s="7"/>
      <c r="M3889" s="7"/>
      <c r="N3889" s="7"/>
      <c r="O3889" s="7"/>
      <c r="P3889" s="7"/>
      <c r="Q3889" s="7"/>
      <c r="R3889" s="7"/>
      <c r="S3889" s="7"/>
    </row>
    <row r="3890" spans="1:19" x14ac:dyDescent="0.2">
      <c r="A3890" s="11"/>
      <c r="B3890" s="10"/>
      <c r="C3890" s="7"/>
      <c r="D3890" s="7"/>
      <c r="E3890" s="7"/>
      <c r="F3890" s="7"/>
      <c r="G3890" s="7"/>
      <c r="H3890" s="7"/>
      <c r="I3890" s="9"/>
      <c r="J3890" s="9"/>
      <c r="K3890" s="7"/>
      <c r="L3890" s="7"/>
      <c r="M3890" s="7"/>
      <c r="N3890" s="7"/>
      <c r="O3890" s="7"/>
      <c r="P3890" s="7"/>
      <c r="Q3890" s="7"/>
      <c r="R3890" s="7"/>
      <c r="S3890" s="7"/>
    </row>
    <row r="3891" spans="1:19" x14ac:dyDescent="0.2">
      <c r="A3891" s="11"/>
      <c r="B3891" s="10"/>
      <c r="C3891" s="7"/>
      <c r="D3891" s="7"/>
      <c r="E3891" s="7"/>
      <c r="F3891" s="7"/>
      <c r="G3891" s="7"/>
      <c r="H3891" s="7"/>
      <c r="I3891" s="9"/>
      <c r="J3891" s="9"/>
      <c r="K3891" s="7"/>
      <c r="L3891" s="7"/>
      <c r="M3891" s="7"/>
      <c r="N3891" s="7"/>
      <c r="O3891" s="7"/>
      <c r="P3891" s="7"/>
      <c r="Q3891" s="7"/>
      <c r="R3891" s="7"/>
      <c r="S3891" s="7"/>
    </row>
    <row r="3892" spans="1:19" x14ac:dyDescent="0.2">
      <c r="A3892" s="11"/>
      <c r="B3892" s="10"/>
      <c r="C3892" s="7"/>
      <c r="D3892" s="7"/>
      <c r="E3892" s="7"/>
      <c r="F3892" s="7"/>
      <c r="G3892" s="7"/>
      <c r="H3892" s="7"/>
      <c r="I3892" s="9"/>
      <c r="J3892" s="9"/>
      <c r="K3892" s="7"/>
      <c r="L3892" s="7"/>
      <c r="M3892" s="7"/>
      <c r="N3892" s="7"/>
      <c r="O3892" s="7"/>
      <c r="P3892" s="7"/>
      <c r="Q3892" s="7"/>
      <c r="R3892" s="7"/>
      <c r="S3892" s="7"/>
    </row>
    <row r="3893" spans="1:19" x14ac:dyDescent="0.2">
      <c r="A3893" s="11"/>
      <c r="B3893" s="10"/>
      <c r="C3893" s="7"/>
      <c r="D3893" s="7"/>
      <c r="E3893" s="7"/>
      <c r="F3893" s="7"/>
      <c r="G3893" s="7"/>
      <c r="H3893" s="7"/>
      <c r="I3893" s="9"/>
      <c r="J3893" s="9"/>
      <c r="K3893" s="7"/>
      <c r="L3893" s="7"/>
      <c r="M3893" s="7"/>
      <c r="N3893" s="7"/>
      <c r="O3893" s="7"/>
      <c r="P3893" s="7"/>
      <c r="Q3893" s="7"/>
      <c r="R3893" s="7"/>
      <c r="S3893" s="7"/>
    </row>
    <row r="3894" spans="1:19" x14ac:dyDescent="0.2">
      <c r="A3894" s="11"/>
      <c r="B3894" s="10"/>
      <c r="C3894" s="7"/>
      <c r="D3894" s="7"/>
      <c r="E3894" s="7"/>
      <c r="F3894" s="7"/>
      <c r="G3894" s="7"/>
      <c r="H3894" s="7"/>
      <c r="I3894" s="9"/>
      <c r="J3894" s="9"/>
      <c r="K3894" s="7"/>
      <c r="L3894" s="7"/>
      <c r="M3894" s="7"/>
      <c r="N3894" s="7"/>
      <c r="O3894" s="7"/>
      <c r="P3894" s="7"/>
      <c r="Q3894" s="7"/>
      <c r="R3894" s="7"/>
      <c r="S3894" s="7"/>
    </row>
    <row r="3895" spans="1:19" x14ac:dyDescent="0.2">
      <c r="A3895" s="11"/>
      <c r="B3895" s="10"/>
      <c r="C3895" s="7"/>
      <c r="D3895" s="7"/>
      <c r="E3895" s="7"/>
      <c r="F3895" s="7"/>
      <c r="G3895" s="7"/>
      <c r="H3895" s="7"/>
      <c r="I3895" s="9"/>
      <c r="J3895" s="9"/>
      <c r="K3895" s="7"/>
      <c r="L3895" s="7"/>
      <c r="M3895" s="7"/>
      <c r="N3895" s="7"/>
      <c r="O3895" s="7"/>
      <c r="P3895" s="7"/>
      <c r="Q3895" s="7"/>
      <c r="R3895" s="7"/>
      <c r="S3895" s="7"/>
    </row>
    <row r="3896" spans="1:19" x14ac:dyDescent="0.2">
      <c r="A3896" s="11"/>
      <c r="B3896" s="10"/>
      <c r="C3896" s="7"/>
      <c r="D3896" s="7"/>
      <c r="E3896" s="7"/>
      <c r="F3896" s="7"/>
      <c r="G3896" s="7"/>
      <c r="H3896" s="7"/>
      <c r="I3896" s="9"/>
      <c r="J3896" s="9"/>
      <c r="K3896" s="7"/>
      <c r="L3896" s="7"/>
      <c r="M3896" s="7"/>
      <c r="N3896" s="7"/>
      <c r="O3896" s="7"/>
      <c r="P3896" s="7"/>
      <c r="Q3896" s="7"/>
      <c r="R3896" s="7"/>
      <c r="S3896" s="7"/>
    </row>
    <row r="3897" spans="1:19" x14ac:dyDescent="0.2">
      <c r="A3897" s="11"/>
      <c r="B3897" s="10"/>
      <c r="C3897" s="7"/>
      <c r="D3897" s="7"/>
      <c r="E3897" s="7"/>
      <c r="F3897" s="7"/>
      <c r="G3897" s="7"/>
      <c r="H3897" s="7"/>
      <c r="I3897" s="9"/>
      <c r="J3897" s="9"/>
      <c r="K3897" s="7"/>
      <c r="L3897" s="7"/>
      <c r="M3897" s="7"/>
      <c r="N3897" s="7"/>
      <c r="O3897" s="7"/>
      <c r="P3897" s="7"/>
      <c r="Q3897" s="7"/>
      <c r="R3897" s="7"/>
      <c r="S3897" s="7"/>
    </row>
    <row r="3898" spans="1:19" x14ac:dyDescent="0.2">
      <c r="A3898" s="11"/>
      <c r="B3898" s="10"/>
      <c r="C3898" s="7"/>
      <c r="D3898" s="7"/>
      <c r="E3898" s="7"/>
      <c r="F3898" s="7"/>
      <c r="G3898" s="7"/>
      <c r="H3898" s="7"/>
      <c r="I3898" s="9"/>
      <c r="J3898" s="9"/>
      <c r="K3898" s="7"/>
      <c r="L3898" s="7"/>
      <c r="M3898" s="7"/>
      <c r="N3898" s="7"/>
      <c r="O3898" s="7"/>
      <c r="P3898" s="7"/>
      <c r="Q3898" s="7"/>
      <c r="R3898" s="7"/>
      <c r="S3898" s="7"/>
    </row>
    <row r="3899" spans="1:19" x14ac:dyDescent="0.2">
      <c r="A3899" s="11"/>
      <c r="B3899" s="10"/>
      <c r="C3899" s="7"/>
      <c r="D3899" s="7"/>
      <c r="E3899" s="7"/>
      <c r="F3899" s="7"/>
      <c r="G3899" s="7"/>
      <c r="H3899" s="7"/>
      <c r="I3899" s="9"/>
      <c r="J3899" s="9"/>
      <c r="K3899" s="7"/>
      <c r="L3899" s="7"/>
      <c r="M3899" s="7"/>
      <c r="N3899" s="7"/>
      <c r="O3899" s="7"/>
      <c r="P3899" s="7"/>
      <c r="Q3899" s="7"/>
      <c r="R3899" s="7"/>
      <c r="S3899" s="7"/>
    </row>
    <row r="3900" spans="1:19" x14ac:dyDescent="0.2">
      <c r="A3900" s="11"/>
      <c r="B3900" s="10"/>
      <c r="C3900" s="7"/>
      <c r="D3900" s="7"/>
      <c r="E3900" s="7"/>
      <c r="F3900" s="7"/>
      <c r="G3900" s="7"/>
      <c r="H3900" s="7"/>
      <c r="I3900" s="9"/>
      <c r="J3900" s="9"/>
      <c r="K3900" s="7"/>
      <c r="L3900" s="7"/>
      <c r="M3900" s="7"/>
      <c r="N3900" s="7"/>
      <c r="O3900" s="7"/>
      <c r="P3900" s="7"/>
      <c r="Q3900" s="7"/>
      <c r="R3900" s="7"/>
      <c r="S3900" s="7"/>
    </row>
    <row r="3901" spans="1:19" x14ac:dyDescent="0.2">
      <c r="A3901" s="11"/>
      <c r="B3901" s="10"/>
      <c r="C3901" s="7"/>
      <c r="D3901" s="7"/>
      <c r="E3901" s="7"/>
      <c r="F3901" s="7"/>
      <c r="G3901" s="7"/>
      <c r="H3901" s="7"/>
      <c r="I3901" s="9"/>
      <c r="J3901" s="9"/>
      <c r="K3901" s="7"/>
      <c r="L3901" s="7"/>
      <c r="M3901" s="7"/>
      <c r="N3901" s="7"/>
      <c r="O3901" s="7"/>
      <c r="P3901" s="7"/>
      <c r="Q3901" s="7"/>
      <c r="R3901" s="7"/>
      <c r="S3901" s="7"/>
    </row>
    <row r="3902" spans="1:19" x14ac:dyDescent="0.2">
      <c r="A3902" s="11"/>
      <c r="B3902" s="10"/>
      <c r="C3902" s="7"/>
      <c r="D3902" s="7"/>
      <c r="E3902" s="7"/>
      <c r="F3902" s="7"/>
      <c r="G3902" s="7"/>
      <c r="H3902" s="7"/>
      <c r="I3902" s="9"/>
      <c r="J3902" s="9"/>
      <c r="K3902" s="7"/>
      <c r="L3902" s="7"/>
      <c r="M3902" s="7"/>
      <c r="N3902" s="7"/>
      <c r="O3902" s="7"/>
      <c r="P3902" s="7"/>
      <c r="Q3902" s="7"/>
      <c r="R3902" s="7"/>
      <c r="S3902" s="7"/>
    </row>
    <row r="3903" spans="1:19" x14ac:dyDescent="0.2">
      <c r="A3903" s="11"/>
      <c r="B3903" s="10"/>
      <c r="C3903" s="7"/>
      <c r="D3903" s="7"/>
      <c r="E3903" s="7"/>
      <c r="F3903" s="7"/>
      <c r="G3903" s="7"/>
      <c r="H3903" s="7"/>
      <c r="I3903" s="9"/>
      <c r="J3903" s="9"/>
      <c r="K3903" s="7"/>
      <c r="L3903" s="7"/>
      <c r="M3903" s="7"/>
      <c r="N3903" s="7"/>
      <c r="O3903" s="7"/>
      <c r="P3903" s="7"/>
      <c r="Q3903" s="7"/>
      <c r="R3903" s="7"/>
      <c r="S3903" s="7"/>
    </row>
    <row r="3904" spans="1:19" x14ac:dyDescent="0.2">
      <c r="A3904" s="11"/>
      <c r="B3904" s="10"/>
      <c r="C3904" s="7"/>
      <c r="D3904" s="7"/>
      <c r="E3904" s="7"/>
      <c r="F3904" s="7"/>
      <c r="G3904" s="7"/>
      <c r="H3904" s="7"/>
      <c r="I3904" s="9"/>
      <c r="J3904" s="9"/>
      <c r="K3904" s="7"/>
      <c r="L3904" s="7"/>
      <c r="M3904" s="7"/>
      <c r="N3904" s="7"/>
      <c r="O3904" s="7"/>
      <c r="P3904" s="7"/>
      <c r="Q3904" s="7"/>
      <c r="R3904" s="7"/>
      <c r="S3904" s="7"/>
    </row>
    <row r="3905" spans="1:19" x14ac:dyDescent="0.2">
      <c r="A3905" s="11"/>
      <c r="B3905" s="10"/>
      <c r="C3905" s="7"/>
      <c r="D3905" s="7"/>
      <c r="E3905" s="7"/>
      <c r="F3905" s="7"/>
      <c r="G3905" s="7"/>
      <c r="H3905" s="7"/>
      <c r="I3905" s="9"/>
      <c r="J3905" s="9"/>
      <c r="K3905" s="7"/>
      <c r="L3905" s="7"/>
      <c r="M3905" s="7"/>
      <c r="N3905" s="7"/>
      <c r="O3905" s="7"/>
      <c r="P3905" s="7"/>
      <c r="Q3905" s="7"/>
      <c r="R3905" s="7"/>
      <c r="S3905" s="7"/>
    </row>
    <row r="3906" spans="1:19" x14ac:dyDescent="0.2">
      <c r="A3906" s="11"/>
      <c r="B3906" s="10"/>
      <c r="C3906" s="7"/>
      <c r="D3906" s="7"/>
      <c r="E3906" s="7"/>
      <c r="F3906" s="7"/>
      <c r="G3906" s="7"/>
      <c r="H3906" s="7"/>
      <c r="I3906" s="9"/>
      <c r="J3906" s="9"/>
      <c r="K3906" s="7"/>
      <c r="L3906" s="7"/>
      <c r="M3906" s="7"/>
      <c r="N3906" s="7"/>
      <c r="O3906" s="7"/>
      <c r="P3906" s="7"/>
      <c r="Q3906" s="7"/>
      <c r="R3906" s="7"/>
      <c r="S3906" s="7"/>
    </row>
    <row r="3907" spans="1:19" x14ac:dyDescent="0.2">
      <c r="A3907" s="11"/>
      <c r="B3907" s="10"/>
      <c r="C3907" s="7"/>
      <c r="D3907" s="7"/>
      <c r="E3907" s="7"/>
      <c r="F3907" s="7"/>
      <c r="G3907" s="7"/>
      <c r="H3907" s="7"/>
      <c r="I3907" s="9"/>
      <c r="J3907" s="9"/>
      <c r="K3907" s="7"/>
      <c r="L3907" s="7"/>
      <c r="M3907" s="7"/>
      <c r="N3907" s="7"/>
      <c r="O3907" s="7"/>
      <c r="P3907" s="7"/>
      <c r="Q3907" s="7"/>
      <c r="R3907" s="7"/>
      <c r="S3907" s="7"/>
    </row>
    <row r="3908" spans="1:19" x14ac:dyDescent="0.2">
      <c r="A3908" s="11"/>
      <c r="B3908" s="10"/>
      <c r="C3908" s="7"/>
      <c r="D3908" s="7"/>
      <c r="E3908" s="7"/>
      <c r="F3908" s="7"/>
      <c r="G3908" s="7"/>
      <c r="H3908" s="7"/>
      <c r="I3908" s="9"/>
      <c r="J3908" s="9"/>
      <c r="K3908" s="7"/>
      <c r="L3908" s="7"/>
      <c r="M3908" s="7"/>
      <c r="N3908" s="7"/>
      <c r="O3908" s="7"/>
      <c r="P3908" s="7"/>
      <c r="Q3908" s="7"/>
      <c r="R3908" s="7"/>
      <c r="S3908" s="7"/>
    </row>
    <row r="3909" spans="1:19" x14ac:dyDescent="0.2">
      <c r="A3909" s="11"/>
      <c r="B3909" s="10"/>
      <c r="C3909" s="7"/>
      <c r="D3909" s="7"/>
      <c r="E3909" s="7"/>
      <c r="F3909" s="7"/>
      <c r="G3909" s="7"/>
      <c r="H3909" s="7"/>
      <c r="I3909" s="9"/>
      <c r="J3909" s="9"/>
      <c r="K3909" s="7"/>
      <c r="L3909" s="7"/>
      <c r="M3909" s="7"/>
      <c r="N3909" s="7"/>
      <c r="O3909" s="7"/>
      <c r="P3909" s="7"/>
      <c r="Q3909" s="7"/>
      <c r="R3909" s="7"/>
      <c r="S3909" s="7"/>
    </row>
    <row r="3910" spans="1:19" x14ac:dyDescent="0.2">
      <c r="A3910" s="11"/>
      <c r="B3910" s="10"/>
      <c r="C3910" s="7"/>
      <c r="D3910" s="7"/>
      <c r="E3910" s="7"/>
      <c r="F3910" s="7"/>
      <c r="G3910" s="7"/>
      <c r="H3910" s="7"/>
      <c r="I3910" s="9"/>
      <c r="J3910" s="9"/>
      <c r="K3910" s="7"/>
      <c r="L3910" s="7"/>
      <c r="M3910" s="7"/>
      <c r="N3910" s="7"/>
      <c r="O3910" s="7"/>
      <c r="P3910" s="7"/>
      <c r="Q3910" s="7"/>
      <c r="R3910" s="7"/>
      <c r="S3910" s="7"/>
    </row>
    <row r="3911" spans="1:19" x14ac:dyDescent="0.2">
      <c r="A3911" s="11"/>
      <c r="B3911" s="10"/>
      <c r="C3911" s="7"/>
      <c r="D3911" s="7"/>
      <c r="E3911" s="7"/>
      <c r="F3911" s="7"/>
      <c r="G3911" s="7"/>
      <c r="H3911" s="7"/>
      <c r="I3911" s="9"/>
      <c r="J3911" s="9"/>
      <c r="K3911" s="7"/>
      <c r="L3911" s="7"/>
      <c r="M3911" s="7"/>
      <c r="N3911" s="7"/>
      <c r="O3911" s="7"/>
      <c r="P3911" s="7"/>
      <c r="Q3911" s="7"/>
      <c r="R3911" s="7"/>
      <c r="S3911" s="7"/>
    </row>
    <row r="3912" spans="1:19" x14ac:dyDescent="0.2">
      <c r="A3912" s="11"/>
      <c r="B3912" s="10"/>
      <c r="C3912" s="7"/>
      <c r="D3912" s="7"/>
      <c r="E3912" s="7"/>
      <c r="F3912" s="7"/>
      <c r="G3912" s="7"/>
      <c r="H3912" s="7"/>
      <c r="I3912" s="9"/>
      <c r="J3912" s="9"/>
      <c r="K3912" s="7"/>
      <c r="L3912" s="7"/>
      <c r="M3912" s="7"/>
      <c r="N3912" s="7"/>
      <c r="O3912" s="7"/>
      <c r="P3912" s="7"/>
      <c r="Q3912" s="7"/>
      <c r="R3912" s="7"/>
      <c r="S3912" s="7"/>
    </row>
    <row r="3913" spans="1:19" x14ac:dyDescent="0.2">
      <c r="A3913" s="11"/>
      <c r="B3913" s="10"/>
      <c r="C3913" s="7"/>
      <c r="D3913" s="7"/>
      <c r="E3913" s="7"/>
      <c r="F3913" s="7"/>
      <c r="G3913" s="7"/>
      <c r="H3913" s="7"/>
      <c r="I3913" s="9"/>
      <c r="J3913" s="9"/>
      <c r="K3913" s="7"/>
      <c r="L3913" s="7"/>
      <c r="M3913" s="7"/>
      <c r="N3913" s="7"/>
      <c r="O3913" s="7"/>
      <c r="P3913" s="7"/>
      <c r="Q3913" s="7"/>
      <c r="R3913" s="7"/>
      <c r="S3913" s="7"/>
    </row>
    <row r="3914" spans="1:19" x14ac:dyDescent="0.2">
      <c r="A3914" s="11"/>
      <c r="B3914" s="10"/>
      <c r="C3914" s="7"/>
      <c r="D3914" s="7"/>
      <c r="E3914" s="7"/>
      <c r="F3914" s="7"/>
      <c r="G3914" s="7"/>
      <c r="H3914" s="7"/>
      <c r="I3914" s="9"/>
      <c r="J3914" s="9"/>
      <c r="K3914" s="7"/>
      <c r="L3914" s="7"/>
      <c r="M3914" s="7"/>
      <c r="N3914" s="7"/>
      <c r="O3914" s="7"/>
      <c r="P3914" s="7"/>
      <c r="Q3914" s="7"/>
      <c r="R3914" s="7"/>
      <c r="S3914" s="7"/>
    </row>
    <row r="3915" spans="1:19" x14ac:dyDescent="0.2">
      <c r="A3915" s="11"/>
      <c r="B3915" s="10"/>
      <c r="C3915" s="7"/>
      <c r="D3915" s="7"/>
      <c r="E3915" s="7"/>
      <c r="F3915" s="7"/>
      <c r="G3915" s="7"/>
      <c r="H3915" s="7"/>
      <c r="I3915" s="9"/>
      <c r="J3915" s="9"/>
      <c r="K3915" s="7"/>
      <c r="L3915" s="7"/>
      <c r="M3915" s="7"/>
      <c r="N3915" s="7"/>
      <c r="O3915" s="7"/>
      <c r="P3915" s="7"/>
      <c r="Q3915" s="7"/>
      <c r="R3915" s="7"/>
      <c r="S3915" s="7"/>
    </row>
    <row r="3916" spans="1:19" x14ac:dyDescent="0.2">
      <c r="A3916" s="11"/>
      <c r="B3916" s="10"/>
      <c r="C3916" s="7"/>
      <c r="D3916" s="7"/>
      <c r="E3916" s="7"/>
      <c r="F3916" s="7"/>
      <c r="G3916" s="7"/>
      <c r="H3916" s="7"/>
      <c r="I3916" s="9"/>
      <c r="J3916" s="9"/>
      <c r="K3916" s="7"/>
      <c r="L3916" s="7"/>
      <c r="M3916" s="7"/>
      <c r="N3916" s="7"/>
      <c r="O3916" s="7"/>
      <c r="P3916" s="7"/>
      <c r="Q3916" s="7"/>
      <c r="R3916" s="7"/>
      <c r="S3916" s="7"/>
    </row>
    <row r="3917" spans="1:19" x14ac:dyDescent="0.2">
      <c r="A3917" s="11"/>
      <c r="B3917" s="10"/>
      <c r="C3917" s="7"/>
      <c r="D3917" s="7"/>
      <c r="E3917" s="7"/>
      <c r="F3917" s="7"/>
      <c r="G3917" s="7"/>
      <c r="H3917" s="7"/>
      <c r="I3917" s="9"/>
      <c r="J3917" s="9"/>
      <c r="K3917" s="7"/>
      <c r="L3917" s="7"/>
      <c r="M3917" s="7"/>
      <c r="N3917" s="7"/>
      <c r="O3917" s="7"/>
      <c r="P3917" s="7"/>
      <c r="Q3917" s="7"/>
      <c r="R3917" s="7"/>
      <c r="S3917" s="7"/>
    </row>
    <row r="3918" spans="1:19" x14ac:dyDescent="0.2">
      <c r="A3918" s="11"/>
      <c r="B3918" s="10"/>
      <c r="C3918" s="7"/>
      <c r="D3918" s="7"/>
      <c r="E3918" s="7"/>
      <c r="F3918" s="7"/>
      <c r="G3918" s="7"/>
      <c r="H3918" s="7"/>
      <c r="I3918" s="9"/>
      <c r="J3918" s="9"/>
      <c r="K3918" s="7"/>
      <c r="L3918" s="7"/>
      <c r="M3918" s="7"/>
      <c r="N3918" s="7"/>
      <c r="O3918" s="7"/>
      <c r="P3918" s="7"/>
      <c r="Q3918" s="7"/>
      <c r="R3918" s="7"/>
      <c r="S3918" s="7"/>
    </row>
    <row r="3919" spans="1:19" x14ac:dyDescent="0.2">
      <c r="A3919" s="11"/>
      <c r="B3919" s="10"/>
      <c r="C3919" s="7"/>
      <c r="D3919" s="7"/>
      <c r="E3919" s="7"/>
      <c r="F3919" s="7"/>
      <c r="G3919" s="7"/>
      <c r="H3919" s="7"/>
      <c r="I3919" s="9"/>
      <c r="J3919" s="9"/>
      <c r="K3919" s="7"/>
      <c r="L3919" s="7"/>
      <c r="M3919" s="7"/>
      <c r="N3919" s="7"/>
      <c r="O3919" s="7"/>
      <c r="P3919" s="7"/>
      <c r="Q3919" s="7"/>
      <c r="R3919" s="7"/>
      <c r="S3919" s="7"/>
    </row>
    <row r="3920" spans="1:19" x14ac:dyDescent="0.2">
      <c r="A3920" s="11"/>
      <c r="B3920" s="10"/>
      <c r="C3920" s="7"/>
      <c r="D3920" s="7"/>
      <c r="E3920" s="7"/>
      <c r="F3920" s="7"/>
      <c r="G3920" s="7"/>
      <c r="H3920" s="7"/>
      <c r="I3920" s="9"/>
      <c r="J3920" s="9"/>
      <c r="K3920" s="7"/>
      <c r="L3920" s="7"/>
      <c r="M3920" s="7"/>
      <c r="N3920" s="7"/>
      <c r="O3920" s="7"/>
      <c r="P3920" s="7"/>
      <c r="Q3920" s="7"/>
      <c r="R3920" s="7"/>
      <c r="S3920" s="7"/>
    </row>
    <row r="3921" spans="1:19" x14ac:dyDescent="0.2">
      <c r="A3921" s="11"/>
      <c r="B3921" s="10"/>
      <c r="C3921" s="7"/>
      <c r="D3921" s="7"/>
      <c r="E3921" s="7"/>
      <c r="F3921" s="7"/>
      <c r="G3921" s="7"/>
      <c r="H3921" s="7"/>
      <c r="I3921" s="9"/>
      <c r="J3921" s="9"/>
      <c r="K3921" s="7"/>
      <c r="L3921" s="7"/>
      <c r="M3921" s="7"/>
      <c r="N3921" s="7"/>
      <c r="O3921" s="7"/>
      <c r="P3921" s="7"/>
      <c r="Q3921" s="7"/>
      <c r="R3921" s="7"/>
      <c r="S3921" s="7"/>
    </row>
    <row r="3922" spans="1:19" x14ac:dyDescent="0.2">
      <c r="A3922" s="11"/>
      <c r="B3922" s="10"/>
      <c r="C3922" s="7"/>
      <c r="D3922" s="7"/>
      <c r="E3922" s="7"/>
      <c r="F3922" s="7"/>
      <c r="G3922" s="7"/>
      <c r="H3922" s="7"/>
      <c r="I3922" s="9"/>
      <c r="J3922" s="9"/>
      <c r="K3922" s="7"/>
      <c r="L3922" s="7"/>
      <c r="M3922" s="7"/>
      <c r="N3922" s="7"/>
      <c r="O3922" s="7"/>
      <c r="P3922" s="7"/>
      <c r="Q3922" s="7"/>
      <c r="R3922" s="7"/>
      <c r="S3922" s="7"/>
    </row>
    <row r="3923" spans="1:19" x14ac:dyDescent="0.2">
      <c r="A3923" s="11"/>
      <c r="B3923" s="10"/>
      <c r="C3923" s="7"/>
      <c r="D3923" s="7"/>
      <c r="E3923" s="7"/>
      <c r="F3923" s="7"/>
      <c r="G3923" s="7"/>
      <c r="H3923" s="7"/>
      <c r="I3923" s="9"/>
      <c r="J3923" s="9"/>
      <c r="K3923" s="7"/>
      <c r="L3923" s="7"/>
      <c r="M3923" s="7"/>
      <c r="N3923" s="7"/>
      <c r="O3923" s="7"/>
      <c r="P3923" s="7"/>
      <c r="Q3923" s="7"/>
      <c r="R3923" s="7"/>
      <c r="S3923" s="7"/>
    </row>
    <row r="3924" spans="1:19" x14ac:dyDescent="0.2">
      <c r="A3924" s="11"/>
      <c r="B3924" s="10"/>
      <c r="C3924" s="7"/>
      <c r="D3924" s="7"/>
      <c r="E3924" s="7"/>
      <c r="F3924" s="7"/>
      <c r="G3924" s="7"/>
      <c r="H3924" s="7"/>
      <c r="I3924" s="9"/>
      <c r="J3924" s="9"/>
      <c r="K3924" s="7"/>
      <c r="L3924" s="7"/>
      <c r="M3924" s="7"/>
      <c r="N3924" s="7"/>
      <c r="O3924" s="7"/>
      <c r="P3924" s="7"/>
      <c r="Q3924" s="7"/>
      <c r="R3924" s="7"/>
      <c r="S3924" s="7"/>
    </row>
    <row r="3925" spans="1:19" x14ac:dyDescent="0.2">
      <c r="A3925" s="11"/>
      <c r="B3925" s="10"/>
      <c r="C3925" s="7"/>
      <c r="D3925" s="7"/>
      <c r="E3925" s="7"/>
      <c r="F3925" s="7"/>
      <c r="G3925" s="7"/>
      <c r="H3925" s="7"/>
      <c r="I3925" s="9"/>
      <c r="J3925" s="9"/>
      <c r="K3925" s="7"/>
      <c r="L3925" s="7"/>
      <c r="M3925" s="7"/>
      <c r="N3925" s="7"/>
      <c r="O3925" s="7"/>
      <c r="P3925" s="7"/>
      <c r="Q3925" s="7"/>
      <c r="R3925" s="7"/>
      <c r="S3925" s="7"/>
    </row>
    <row r="3926" spans="1:19" x14ac:dyDescent="0.2">
      <c r="A3926" s="11"/>
      <c r="B3926" s="10"/>
      <c r="C3926" s="7"/>
      <c r="D3926" s="7"/>
      <c r="E3926" s="7"/>
      <c r="F3926" s="7"/>
      <c r="G3926" s="7"/>
      <c r="H3926" s="7"/>
      <c r="I3926" s="9"/>
      <c r="J3926" s="9"/>
      <c r="K3926" s="7"/>
      <c r="L3926" s="7"/>
      <c r="M3926" s="7"/>
      <c r="N3926" s="7"/>
      <c r="O3926" s="7"/>
      <c r="P3926" s="7"/>
      <c r="Q3926" s="7"/>
      <c r="R3926" s="7"/>
      <c r="S3926" s="7"/>
    </row>
    <row r="3927" spans="1:19" x14ac:dyDescent="0.2">
      <c r="A3927" s="11"/>
      <c r="B3927" s="10"/>
      <c r="C3927" s="7"/>
      <c r="D3927" s="7"/>
      <c r="E3927" s="7"/>
      <c r="F3927" s="7"/>
      <c r="G3927" s="7"/>
      <c r="H3927" s="7"/>
      <c r="I3927" s="9"/>
      <c r="J3927" s="9"/>
      <c r="K3927" s="7"/>
      <c r="L3927" s="7"/>
      <c r="M3927" s="7"/>
      <c r="N3927" s="7"/>
      <c r="O3927" s="7"/>
      <c r="P3927" s="7"/>
      <c r="Q3927" s="7"/>
      <c r="R3927" s="7"/>
      <c r="S3927" s="7"/>
    </row>
    <row r="3928" spans="1:19" x14ac:dyDescent="0.2">
      <c r="A3928" s="11"/>
      <c r="B3928" s="10"/>
      <c r="C3928" s="7"/>
      <c r="D3928" s="7"/>
      <c r="E3928" s="7"/>
      <c r="F3928" s="7"/>
      <c r="G3928" s="7"/>
      <c r="H3928" s="7"/>
      <c r="I3928" s="9"/>
      <c r="J3928" s="9"/>
      <c r="K3928" s="7"/>
      <c r="L3928" s="7"/>
      <c r="M3928" s="7"/>
      <c r="N3928" s="7"/>
      <c r="O3928" s="7"/>
      <c r="P3928" s="7"/>
      <c r="Q3928" s="7"/>
      <c r="R3928" s="7"/>
      <c r="S3928" s="7"/>
    </row>
    <row r="3929" spans="1:19" x14ac:dyDescent="0.2">
      <c r="A3929" s="11"/>
      <c r="B3929" s="10"/>
      <c r="C3929" s="7"/>
      <c r="D3929" s="7"/>
      <c r="E3929" s="7"/>
      <c r="F3929" s="7"/>
      <c r="G3929" s="7"/>
      <c r="H3929" s="7"/>
      <c r="I3929" s="9"/>
      <c r="J3929" s="9"/>
      <c r="K3929" s="7"/>
      <c r="L3929" s="7"/>
      <c r="M3929" s="7"/>
      <c r="N3929" s="7"/>
      <c r="O3929" s="7"/>
      <c r="P3929" s="7"/>
      <c r="Q3929" s="7"/>
      <c r="R3929" s="7"/>
      <c r="S3929" s="7"/>
    </row>
    <row r="3930" spans="1:19" x14ac:dyDescent="0.2">
      <c r="A3930" s="11"/>
      <c r="B3930" s="10"/>
      <c r="C3930" s="7"/>
      <c r="D3930" s="7"/>
      <c r="E3930" s="7"/>
      <c r="F3930" s="7"/>
      <c r="G3930" s="7"/>
      <c r="H3930" s="7"/>
      <c r="I3930" s="9"/>
      <c r="J3930" s="9"/>
      <c r="K3930" s="7"/>
      <c r="L3930" s="7"/>
      <c r="M3930" s="7"/>
      <c r="N3930" s="7"/>
      <c r="O3930" s="7"/>
      <c r="P3930" s="7"/>
      <c r="Q3930" s="7"/>
      <c r="R3930" s="7"/>
      <c r="S3930" s="7"/>
    </row>
    <row r="3931" spans="1:19" x14ac:dyDescent="0.2">
      <c r="A3931" s="11"/>
      <c r="B3931" s="10"/>
      <c r="C3931" s="7"/>
      <c r="D3931" s="7"/>
      <c r="E3931" s="7"/>
      <c r="F3931" s="7"/>
      <c r="G3931" s="7"/>
      <c r="H3931" s="7"/>
      <c r="I3931" s="9"/>
      <c r="J3931" s="9"/>
      <c r="K3931" s="7"/>
      <c r="L3931" s="7"/>
      <c r="M3931" s="7"/>
      <c r="N3931" s="7"/>
      <c r="O3931" s="7"/>
      <c r="P3931" s="7"/>
      <c r="Q3931" s="7"/>
      <c r="R3931" s="7"/>
      <c r="S3931" s="7"/>
    </row>
    <row r="3932" spans="1:19" x14ac:dyDescent="0.2">
      <c r="A3932" s="11"/>
      <c r="B3932" s="10"/>
      <c r="C3932" s="7"/>
      <c r="D3932" s="7"/>
      <c r="E3932" s="7"/>
      <c r="F3932" s="7"/>
      <c r="G3932" s="7"/>
      <c r="H3932" s="7"/>
      <c r="I3932" s="9"/>
      <c r="J3932" s="9"/>
      <c r="K3932" s="7"/>
      <c r="L3932" s="7"/>
      <c r="M3932" s="7"/>
      <c r="N3932" s="7"/>
      <c r="O3932" s="7"/>
      <c r="P3932" s="7"/>
      <c r="Q3932" s="7"/>
      <c r="R3932" s="7"/>
      <c r="S3932" s="7"/>
    </row>
    <row r="3933" spans="1:19" x14ac:dyDescent="0.2">
      <c r="A3933" s="11"/>
      <c r="B3933" s="10"/>
      <c r="C3933" s="7"/>
      <c r="D3933" s="7"/>
      <c r="E3933" s="7"/>
      <c r="F3933" s="7"/>
      <c r="G3933" s="7"/>
      <c r="H3933" s="7"/>
      <c r="I3933" s="9"/>
      <c r="J3933" s="9"/>
      <c r="K3933" s="7"/>
      <c r="L3933" s="7"/>
      <c r="M3933" s="7"/>
      <c r="N3933" s="7"/>
      <c r="O3933" s="7"/>
      <c r="P3933" s="7"/>
      <c r="Q3933" s="7"/>
      <c r="R3933" s="7"/>
      <c r="S3933" s="7"/>
    </row>
    <row r="3934" spans="1:19" x14ac:dyDescent="0.2">
      <c r="A3934" s="11"/>
      <c r="B3934" s="10"/>
      <c r="C3934" s="7"/>
      <c r="D3934" s="7"/>
      <c r="E3934" s="7"/>
      <c r="F3934" s="7"/>
      <c r="G3934" s="7"/>
      <c r="H3934" s="7"/>
      <c r="I3934" s="9"/>
      <c r="J3934" s="9"/>
      <c r="K3934" s="7"/>
      <c r="L3934" s="7"/>
      <c r="M3934" s="7"/>
      <c r="N3934" s="7"/>
      <c r="O3934" s="7"/>
      <c r="P3934" s="7"/>
      <c r="Q3934" s="7"/>
      <c r="R3934" s="7"/>
      <c r="S3934" s="7"/>
    </row>
    <row r="3935" spans="1:19" x14ac:dyDescent="0.2">
      <c r="A3935" s="11"/>
      <c r="B3935" s="10"/>
      <c r="C3935" s="7"/>
      <c r="D3935" s="7"/>
      <c r="E3935" s="7"/>
      <c r="F3935" s="7"/>
      <c r="G3935" s="7"/>
      <c r="H3935" s="7"/>
      <c r="I3935" s="9"/>
      <c r="J3935" s="9"/>
      <c r="K3935" s="7"/>
      <c r="L3935" s="7"/>
      <c r="M3935" s="7"/>
      <c r="N3935" s="7"/>
      <c r="O3935" s="7"/>
      <c r="P3935" s="7"/>
      <c r="Q3935" s="7"/>
      <c r="R3935" s="7"/>
      <c r="S3935" s="7"/>
    </row>
    <row r="3936" spans="1:19" x14ac:dyDescent="0.2">
      <c r="A3936" s="11"/>
      <c r="B3936" s="10"/>
      <c r="C3936" s="7"/>
      <c r="D3936" s="7"/>
      <c r="E3936" s="7"/>
      <c r="F3936" s="7"/>
      <c r="G3936" s="7"/>
      <c r="H3936" s="7"/>
      <c r="I3936" s="9"/>
      <c r="J3936" s="9"/>
      <c r="K3936" s="7"/>
      <c r="L3936" s="7"/>
      <c r="M3936" s="7"/>
      <c r="N3936" s="7"/>
      <c r="O3936" s="7"/>
      <c r="P3936" s="7"/>
      <c r="Q3936" s="7"/>
      <c r="R3936" s="7"/>
      <c r="S3936" s="7"/>
    </row>
    <row r="3937" spans="1:19" x14ac:dyDescent="0.2">
      <c r="A3937" s="11"/>
      <c r="B3937" s="10"/>
      <c r="C3937" s="7"/>
      <c r="D3937" s="7"/>
      <c r="E3937" s="7"/>
      <c r="F3937" s="7"/>
      <c r="G3937" s="7"/>
      <c r="H3937" s="7"/>
      <c r="I3937" s="9"/>
      <c r="J3937" s="9"/>
      <c r="K3937" s="7"/>
      <c r="L3937" s="7"/>
      <c r="M3937" s="7"/>
      <c r="N3937" s="7"/>
      <c r="O3937" s="7"/>
      <c r="P3937" s="7"/>
      <c r="Q3937" s="7"/>
      <c r="R3937" s="7"/>
      <c r="S3937" s="7"/>
    </row>
    <row r="3938" spans="1:19" x14ac:dyDescent="0.2">
      <c r="A3938" s="11"/>
      <c r="B3938" s="10"/>
      <c r="C3938" s="7"/>
      <c r="D3938" s="7"/>
      <c r="E3938" s="7"/>
      <c r="F3938" s="7"/>
      <c r="G3938" s="7"/>
      <c r="H3938" s="7"/>
      <c r="I3938" s="9"/>
      <c r="J3938" s="9"/>
      <c r="K3938" s="7"/>
      <c r="L3938" s="7"/>
      <c r="M3938" s="7"/>
      <c r="N3938" s="7"/>
      <c r="O3938" s="7"/>
      <c r="P3938" s="7"/>
      <c r="Q3938" s="7"/>
      <c r="R3938" s="7"/>
      <c r="S3938" s="7"/>
    </row>
    <row r="3939" spans="1:19" x14ac:dyDescent="0.2">
      <c r="A3939" s="11"/>
      <c r="B3939" s="10"/>
      <c r="C3939" s="7"/>
      <c r="D3939" s="7"/>
      <c r="E3939" s="7"/>
      <c r="F3939" s="7"/>
      <c r="G3939" s="7"/>
      <c r="H3939" s="7"/>
      <c r="I3939" s="9"/>
      <c r="J3939" s="9"/>
      <c r="K3939" s="7"/>
      <c r="L3939" s="7"/>
      <c r="M3939" s="7"/>
      <c r="N3939" s="7"/>
      <c r="O3939" s="7"/>
      <c r="P3939" s="7"/>
      <c r="Q3939" s="7"/>
      <c r="R3939" s="7"/>
      <c r="S3939" s="7"/>
    </row>
    <row r="3940" spans="1:19" x14ac:dyDescent="0.2">
      <c r="A3940" s="11"/>
      <c r="B3940" s="10"/>
      <c r="C3940" s="7"/>
      <c r="D3940" s="7"/>
      <c r="E3940" s="7"/>
      <c r="F3940" s="7"/>
      <c r="G3940" s="7"/>
      <c r="H3940" s="7"/>
      <c r="I3940" s="9"/>
      <c r="J3940" s="9"/>
      <c r="K3940" s="7"/>
      <c r="L3940" s="7"/>
      <c r="M3940" s="7"/>
      <c r="N3940" s="7"/>
      <c r="O3940" s="7"/>
      <c r="P3940" s="7"/>
      <c r="Q3940" s="7"/>
      <c r="R3940" s="7"/>
      <c r="S3940" s="7"/>
    </row>
    <row r="3941" spans="1:19" x14ac:dyDescent="0.2">
      <c r="A3941" s="11"/>
      <c r="B3941" s="10"/>
      <c r="C3941" s="7"/>
      <c r="D3941" s="7"/>
      <c r="E3941" s="7"/>
      <c r="F3941" s="7"/>
      <c r="G3941" s="7"/>
      <c r="H3941" s="7"/>
      <c r="I3941" s="9"/>
      <c r="J3941" s="9"/>
      <c r="K3941" s="7"/>
      <c r="L3941" s="7"/>
      <c r="M3941" s="7"/>
      <c r="N3941" s="7"/>
      <c r="O3941" s="7"/>
      <c r="P3941" s="7"/>
      <c r="Q3941" s="7"/>
      <c r="R3941" s="7"/>
      <c r="S3941" s="7"/>
    </row>
    <row r="3942" spans="1:19" x14ac:dyDescent="0.2">
      <c r="A3942" s="11"/>
      <c r="B3942" s="10"/>
      <c r="C3942" s="7"/>
      <c r="D3942" s="7"/>
      <c r="E3942" s="7"/>
      <c r="F3942" s="7"/>
      <c r="G3942" s="7"/>
      <c r="H3942" s="7"/>
      <c r="I3942" s="9"/>
      <c r="J3942" s="9"/>
      <c r="K3942" s="7"/>
      <c r="L3942" s="7"/>
      <c r="M3942" s="7"/>
      <c r="N3942" s="7"/>
      <c r="O3942" s="7"/>
      <c r="P3942" s="7"/>
      <c r="Q3942" s="7"/>
      <c r="R3942" s="7"/>
      <c r="S3942" s="7"/>
    </row>
    <row r="3943" spans="1:19" x14ac:dyDescent="0.2">
      <c r="A3943" s="11"/>
      <c r="B3943" s="10"/>
      <c r="C3943" s="7"/>
      <c r="D3943" s="7"/>
      <c r="E3943" s="7"/>
      <c r="F3943" s="7"/>
      <c r="G3943" s="7"/>
      <c r="H3943" s="7"/>
      <c r="I3943" s="9"/>
      <c r="J3943" s="9"/>
      <c r="K3943" s="7"/>
      <c r="L3943" s="7"/>
      <c r="M3943" s="7"/>
      <c r="N3943" s="7"/>
      <c r="O3943" s="7"/>
      <c r="P3943" s="7"/>
      <c r="Q3943" s="7"/>
      <c r="R3943" s="7"/>
      <c r="S3943" s="7"/>
    </row>
    <row r="3944" spans="1:19" x14ac:dyDescent="0.2">
      <c r="A3944" s="11"/>
      <c r="B3944" s="10"/>
      <c r="C3944" s="7"/>
      <c r="D3944" s="7"/>
      <c r="E3944" s="7"/>
      <c r="F3944" s="7"/>
      <c r="G3944" s="7"/>
      <c r="H3944" s="7"/>
      <c r="I3944" s="9"/>
      <c r="J3944" s="9"/>
      <c r="K3944" s="7"/>
      <c r="L3944" s="7"/>
      <c r="M3944" s="7"/>
      <c r="N3944" s="7"/>
      <c r="O3944" s="7"/>
      <c r="P3944" s="7"/>
      <c r="Q3944" s="7"/>
      <c r="R3944" s="7"/>
      <c r="S3944" s="7"/>
    </row>
    <row r="3945" spans="1:19" x14ac:dyDescent="0.2">
      <c r="A3945" s="11"/>
      <c r="B3945" s="10"/>
      <c r="C3945" s="7"/>
      <c r="D3945" s="7"/>
      <c r="E3945" s="7"/>
      <c r="F3945" s="7"/>
      <c r="G3945" s="7"/>
      <c r="H3945" s="7"/>
      <c r="I3945" s="9"/>
      <c r="J3945" s="9"/>
      <c r="K3945" s="7"/>
      <c r="L3945" s="7"/>
      <c r="M3945" s="7"/>
      <c r="N3945" s="7"/>
      <c r="O3945" s="7"/>
      <c r="P3945" s="7"/>
      <c r="Q3945" s="7"/>
      <c r="R3945" s="7"/>
      <c r="S3945" s="7"/>
    </row>
    <row r="3946" spans="1:19" x14ac:dyDescent="0.2">
      <c r="A3946" s="11"/>
      <c r="B3946" s="10"/>
      <c r="C3946" s="7"/>
      <c r="D3946" s="7"/>
      <c r="E3946" s="7"/>
      <c r="F3946" s="7"/>
      <c r="G3946" s="7"/>
      <c r="H3946" s="7"/>
      <c r="I3946" s="9"/>
      <c r="J3946" s="9"/>
      <c r="K3946" s="7"/>
      <c r="L3946" s="7"/>
      <c r="M3946" s="7"/>
      <c r="N3946" s="7"/>
      <c r="O3946" s="7"/>
      <c r="P3946" s="7"/>
      <c r="Q3946" s="7"/>
      <c r="R3946" s="7"/>
      <c r="S3946" s="7"/>
    </row>
    <row r="3947" spans="1:19" x14ac:dyDescent="0.2">
      <c r="A3947" s="11"/>
      <c r="B3947" s="10"/>
      <c r="C3947" s="7"/>
      <c r="D3947" s="7"/>
      <c r="E3947" s="7"/>
      <c r="F3947" s="7"/>
      <c r="G3947" s="7"/>
      <c r="H3947" s="7"/>
      <c r="I3947" s="9"/>
      <c r="J3947" s="9"/>
      <c r="K3947" s="7"/>
      <c r="L3947" s="7"/>
      <c r="M3947" s="7"/>
      <c r="N3947" s="7"/>
      <c r="O3947" s="7"/>
      <c r="P3947" s="7"/>
      <c r="Q3947" s="7"/>
      <c r="R3947" s="7"/>
      <c r="S3947" s="7"/>
    </row>
    <row r="3948" spans="1:19" x14ac:dyDescent="0.2">
      <c r="A3948" s="11"/>
      <c r="B3948" s="10"/>
      <c r="C3948" s="7"/>
      <c r="D3948" s="7"/>
      <c r="E3948" s="7"/>
      <c r="F3948" s="7"/>
      <c r="G3948" s="7"/>
      <c r="H3948" s="7"/>
      <c r="I3948" s="9"/>
      <c r="J3948" s="9"/>
      <c r="K3948" s="7"/>
      <c r="L3948" s="7"/>
      <c r="M3948" s="7"/>
      <c r="N3948" s="7"/>
      <c r="O3948" s="7"/>
      <c r="P3948" s="7"/>
      <c r="Q3948" s="7"/>
      <c r="R3948" s="7"/>
      <c r="S3948" s="7"/>
    </row>
    <row r="3949" spans="1:19" x14ac:dyDescent="0.2">
      <c r="A3949" s="11"/>
      <c r="B3949" s="10"/>
      <c r="C3949" s="7"/>
      <c r="D3949" s="7"/>
      <c r="E3949" s="7"/>
      <c r="F3949" s="7"/>
      <c r="G3949" s="7"/>
      <c r="H3949" s="7"/>
      <c r="I3949" s="9"/>
      <c r="J3949" s="9"/>
      <c r="K3949" s="7"/>
      <c r="L3949" s="7"/>
      <c r="M3949" s="7"/>
      <c r="N3949" s="7"/>
      <c r="O3949" s="7"/>
      <c r="P3949" s="7"/>
      <c r="Q3949" s="7"/>
      <c r="R3949" s="7"/>
      <c r="S3949" s="7"/>
    </row>
    <row r="3950" spans="1:19" x14ac:dyDescent="0.2">
      <c r="A3950" s="11"/>
      <c r="B3950" s="10"/>
      <c r="C3950" s="7"/>
      <c r="D3950" s="7"/>
      <c r="E3950" s="7"/>
      <c r="F3950" s="7"/>
      <c r="G3950" s="7"/>
      <c r="H3950" s="7"/>
      <c r="I3950" s="9"/>
      <c r="J3950" s="9"/>
      <c r="K3950" s="7"/>
      <c r="L3950" s="7"/>
      <c r="M3950" s="7"/>
      <c r="N3950" s="7"/>
      <c r="O3950" s="7"/>
      <c r="P3950" s="7"/>
      <c r="Q3950" s="7"/>
      <c r="R3950" s="7"/>
      <c r="S3950" s="7"/>
    </row>
    <row r="3951" spans="1:19" x14ac:dyDescent="0.2">
      <c r="A3951" s="11"/>
      <c r="B3951" s="10"/>
      <c r="C3951" s="7"/>
      <c r="D3951" s="7"/>
      <c r="E3951" s="7"/>
      <c r="F3951" s="7"/>
      <c r="G3951" s="7"/>
      <c r="H3951" s="7"/>
      <c r="I3951" s="9"/>
      <c r="J3951" s="9"/>
      <c r="K3951" s="7"/>
      <c r="L3951" s="7"/>
      <c r="M3951" s="7"/>
      <c r="N3951" s="7"/>
      <c r="O3951" s="7"/>
      <c r="P3951" s="7"/>
      <c r="Q3951" s="7"/>
      <c r="R3951" s="7"/>
      <c r="S3951" s="7"/>
    </row>
    <row r="3952" spans="1:19" x14ac:dyDescent="0.2">
      <c r="A3952" s="11"/>
      <c r="B3952" s="10"/>
      <c r="C3952" s="7"/>
      <c r="D3952" s="7"/>
      <c r="E3952" s="7"/>
      <c r="F3952" s="7"/>
      <c r="G3952" s="7"/>
      <c r="H3952" s="7"/>
      <c r="I3952" s="9"/>
      <c r="J3952" s="9"/>
      <c r="K3952" s="7"/>
      <c r="L3952" s="7"/>
      <c r="M3952" s="7"/>
      <c r="N3952" s="7"/>
      <c r="O3952" s="7"/>
      <c r="P3952" s="7"/>
      <c r="Q3952" s="7"/>
      <c r="R3952" s="7"/>
      <c r="S3952" s="7"/>
    </row>
    <row r="3953" spans="1:19" x14ac:dyDescent="0.2">
      <c r="A3953" s="11"/>
      <c r="B3953" s="10"/>
      <c r="C3953" s="7"/>
      <c r="D3953" s="7"/>
      <c r="E3953" s="7"/>
      <c r="F3953" s="7"/>
      <c r="G3953" s="7"/>
      <c r="H3953" s="7"/>
      <c r="I3953" s="9"/>
      <c r="J3953" s="9"/>
      <c r="K3953" s="7"/>
      <c r="L3953" s="7"/>
      <c r="M3953" s="7"/>
      <c r="N3953" s="7"/>
      <c r="O3953" s="7"/>
      <c r="P3953" s="7"/>
      <c r="Q3953" s="7"/>
      <c r="R3953" s="7"/>
      <c r="S3953" s="7"/>
    </row>
    <row r="3954" spans="1:19" x14ac:dyDescent="0.2">
      <c r="A3954" s="11"/>
      <c r="B3954" s="10"/>
      <c r="C3954" s="7"/>
      <c r="D3954" s="7"/>
      <c r="E3954" s="7"/>
      <c r="F3954" s="7"/>
      <c r="G3954" s="7"/>
      <c r="H3954" s="7"/>
      <c r="I3954" s="9"/>
      <c r="J3954" s="9"/>
      <c r="K3954" s="7"/>
      <c r="L3954" s="7"/>
      <c r="M3954" s="7"/>
      <c r="N3954" s="7"/>
      <c r="O3954" s="7"/>
      <c r="P3954" s="7"/>
      <c r="Q3954" s="7"/>
      <c r="R3954" s="7"/>
      <c r="S3954" s="7"/>
    </row>
    <row r="3955" spans="1:19" x14ac:dyDescent="0.2">
      <c r="A3955" s="11"/>
      <c r="B3955" s="10"/>
      <c r="C3955" s="7"/>
      <c r="D3955" s="7"/>
      <c r="E3955" s="7"/>
      <c r="F3955" s="7"/>
      <c r="G3955" s="7"/>
      <c r="H3955" s="7"/>
      <c r="I3955" s="9"/>
      <c r="J3955" s="9"/>
      <c r="K3955" s="7"/>
      <c r="L3955" s="7"/>
      <c r="M3955" s="7"/>
      <c r="N3955" s="7"/>
      <c r="O3955" s="7"/>
      <c r="P3955" s="7"/>
      <c r="Q3955" s="7"/>
      <c r="R3955" s="7"/>
      <c r="S3955" s="7"/>
    </row>
    <row r="3956" spans="1:19" x14ac:dyDescent="0.2">
      <c r="A3956" s="11"/>
      <c r="B3956" s="10"/>
      <c r="C3956" s="7"/>
      <c r="D3956" s="7"/>
      <c r="E3956" s="7"/>
      <c r="F3956" s="7"/>
      <c r="G3956" s="7"/>
      <c r="H3956" s="7"/>
      <c r="I3956" s="9"/>
      <c r="J3956" s="9"/>
      <c r="K3956" s="7"/>
      <c r="L3956" s="7"/>
      <c r="M3956" s="7"/>
      <c r="N3956" s="7"/>
      <c r="O3956" s="7"/>
      <c r="P3956" s="7"/>
      <c r="Q3956" s="7"/>
      <c r="R3956" s="7"/>
      <c r="S3956" s="7"/>
    </row>
    <row r="3957" spans="1:19" x14ac:dyDescent="0.2">
      <c r="A3957" s="11"/>
      <c r="B3957" s="10"/>
      <c r="C3957" s="7"/>
      <c r="D3957" s="7"/>
      <c r="E3957" s="7"/>
      <c r="F3957" s="7"/>
      <c r="G3957" s="7"/>
      <c r="H3957" s="7"/>
      <c r="I3957" s="9"/>
      <c r="J3957" s="9"/>
      <c r="K3957" s="7"/>
      <c r="L3957" s="7"/>
      <c r="M3957" s="7"/>
      <c r="N3957" s="7"/>
      <c r="O3957" s="7"/>
      <c r="P3957" s="7"/>
      <c r="Q3957" s="7"/>
      <c r="R3957" s="7"/>
      <c r="S3957" s="7"/>
    </row>
    <row r="3958" spans="1:19" x14ac:dyDescent="0.2">
      <c r="A3958" s="11"/>
      <c r="B3958" s="10"/>
      <c r="C3958" s="7"/>
      <c r="D3958" s="7"/>
      <c r="E3958" s="7"/>
      <c r="F3958" s="7"/>
      <c r="G3958" s="7"/>
      <c r="H3958" s="7"/>
      <c r="I3958" s="9"/>
      <c r="J3958" s="9"/>
      <c r="K3958" s="7"/>
      <c r="L3958" s="7"/>
      <c r="M3958" s="7"/>
      <c r="N3958" s="7"/>
      <c r="O3958" s="7"/>
      <c r="P3958" s="7"/>
      <c r="Q3958" s="7"/>
      <c r="R3958" s="7"/>
      <c r="S3958" s="7"/>
    </row>
    <row r="3959" spans="1:19" x14ac:dyDescent="0.2">
      <c r="A3959" s="11"/>
      <c r="B3959" s="10"/>
      <c r="C3959" s="7"/>
      <c r="D3959" s="7"/>
      <c r="E3959" s="7"/>
      <c r="F3959" s="7"/>
      <c r="G3959" s="7"/>
      <c r="H3959" s="7"/>
      <c r="I3959" s="9"/>
      <c r="J3959" s="9"/>
      <c r="K3959" s="7"/>
      <c r="L3959" s="7"/>
      <c r="M3959" s="7"/>
      <c r="N3959" s="7"/>
      <c r="O3959" s="7"/>
      <c r="P3959" s="7"/>
      <c r="Q3959" s="7"/>
      <c r="R3959" s="7"/>
      <c r="S3959" s="7"/>
    </row>
    <row r="3960" spans="1:19" x14ac:dyDescent="0.2">
      <c r="A3960" s="11"/>
      <c r="B3960" s="10"/>
      <c r="C3960" s="7"/>
      <c r="D3960" s="7"/>
      <c r="E3960" s="7"/>
      <c r="F3960" s="7"/>
      <c r="G3960" s="7"/>
      <c r="H3960" s="7"/>
      <c r="I3960" s="9"/>
      <c r="J3960" s="9"/>
      <c r="K3960" s="7"/>
      <c r="L3960" s="7"/>
      <c r="M3960" s="7"/>
      <c r="N3960" s="7"/>
      <c r="O3960" s="7"/>
      <c r="P3960" s="7"/>
      <c r="Q3960" s="7"/>
      <c r="R3960" s="7"/>
      <c r="S3960" s="7"/>
    </row>
    <row r="3961" spans="1:19" x14ac:dyDescent="0.2">
      <c r="A3961" s="11"/>
      <c r="B3961" s="10"/>
      <c r="C3961" s="7"/>
      <c r="D3961" s="7"/>
      <c r="E3961" s="7"/>
      <c r="F3961" s="7"/>
      <c r="G3961" s="7"/>
      <c r="H3961" s="7"/>
      <c r="I3961" s="9"/>
      <c r="J3961" s="9"/>
      <c r="K3961" s="7"/>
      <c r="L3961" s="7"/>
      <c r="M3961" s="7"/>
      <c r="N3961" s="7"/>
      <c r="O3961" s="7"/>
      <c r="P3961" s="7"/>
      <c r="Q3961" s="7"/>
      <c r="R3961" s="7"/>
      <c r="S3961" s="7"/>
    </row>
    <row r="3962" spans="1:19" x14ac:dyDescent="0.2">
      <c r="A3962" s="11"/>
      <c r="B3962" s="10"/>
      <c r="C3962" s="7"/>
      <c r="D3962" s="7"/>
      <c r="E3962" s="7"/>
      <c r="F3962" s="7"/>
      <c r="G3962" s="7"/>
      <c r="H3962" s="7"/>
      <c r="I3962" s="9"/>
      <c r="J3962" s="9"/>
      <c r="K3962" s="7"/>
      <c r="L3962" s="7"/>
      <c r="M3962" s="7"/>
      <c r="N3962" s="7"/>
      <c r="O3962" s="7"/>
      <c r="P3962" s="7"/>
      <c r="Q3962" s="7"/>
      <c r="R3962" s="7"/>
      <c r="S3962" s="7"/>
    </row>
    <row r="3963" spans="1:19" x14ac:dyDescent="0.2">
      <c r="A3963" s="11"/>
      <c r="B3963" s="10"/>
      <c r="C3963" s="7"/>
      <c r="D3963" s="7"/>
      <c r="E3963" s="7"/>
      <c r="F3963" s="7"/>
      <c r="G3963" s="7"/>
      <c r="H3963" s="7"/>
      <c r="I3963" s="9"/>
      <c r="J3963" s="9"/>
      <c r="K3963" s="7"/>
      <c r="L3963" s="7"/>
      <c r="M3963" s="7"/>
      <c r="N3963" s="7"/>
      <c r="O3963" s="7"/>
      <c r="P3963" s="7"/>
      <c r="Q3963" s="7"/>
      <c r="R3963" s="7"/>
      <c r="S3963" s="7"/>
    </row>
    <row r="3964" spans="1:19" x14ac:dyDescent="0.2">
      <c r="A3964" s="11"/>
      <c r="B3964" s="10"/>
      <c r="C3964" s="7"/>
      <c r="D3964" s="7"/>
      <c r="E3964" s="7"/>
      <c r="F3964" s="7"/>
      <c r="G3964" s="7"/>
      <c r="H3964" s="7"/>
      <c r="I3964" s="9"/>
      <c r="J3964" s="9"/>
      <c r="K3964" s="7"/>
      <c r="L3964" s="7"/>
      <c r="M3964" s="7"/>
      <c r="N3964" s="7"/>
      <c r="O3964" s="7"/>
      <c r="P3964" s="7"/>
      <c r="Q3964" s="7"/>
      <c r="R3964" s="7"/>
      <c r="S3964" s="7"/>
    </row>
    <row r="3965" spans="1:19" x14ac:dyDescent="0.2">
      <c r="A3965" s="11"/>
      <c r="B3965" s="10"/>
      <c r="C3965" s="7"/>
      <c r="D3965" s="7"/>
      <c r="E3965" s="7"/>
      <c r="F3965" s="7"/>
      <c r="G3965" s="7"/>
      <c r="H3965" s="7"/>
      <c r="I3965" s="9"/>
      <c r="J3965" s="9"/>
      <c r="K3965" s="7"/>
      <c r="L3965" s="7"/>
      <c r="M3965" s="7"/>
      <c r="N3965" s="7"/>
      <c r="O3965" s="7"/>
      <c r="P3965" s="7"/>
      <c r="Q3965" s="7"/>
      <c r="R3965" s="7"/>
      <c r="S3965" s="7"/>
    </row>
    <row r="3966" spans="1:19" x14ac:dyDescent="0.2">
      <c r="A3966" s="11"/>
      <c r="B3966" s="10"/>
      <c r="C3966" s="7"/>
      <c r="D3966" s="7"/>
      <c r="E3966" s="7"/>
      <c r="F3966" s="7"/>
      <c r="G3966" s="7"/>
      <c r="H3966" s="7"/>
      <c r="I3966" s="9"/>
      <c r="J3966" s="9"/>
      <c r="K3966" s="7"/>
      <c r="L3966" s="7"/>
      <c r="M3966" s="7"/>
      <c r="N3966" s="7"/>
      <c r="O3966" s="7"/>
      <c r="P3966" s="7"/>
      <c r="Q3966" s="7"/>
      <c r="R3966" s="7"/>
      <c r="S3966" s="7"/>
    </row>
    <row r="3967" spans="1:19" x14ac:dyDescent="0.2">
      <c r="A3967" s="11"/>
      <c r="B3967" s="10"/>
      <c r="C3967" s="7"/>
      <c r="D3967" s="7"/>
      <c r="E3967" s="7"/>
      <c r="F3967" s="7"/>
      <c r="G3967" s="7"/>
      <c r="H3967" s="7"/>
      <c r="I3967" s="9"/>
      <c r="J3967" s="9"/>
      <c r="K3967" s="7"/>
      <c r="L3967" s="7"/>
      <c r="M3967" s="7"/>
      <c r="N3967" s="7"/>
      <c r="O3967" s="7"/>
      <c r="P3967" s="7"/>
      <c r="Q3967" s="7"/>
      <c r="R3967" s="7"/>
      <c r="S3967" s="7"/>
    </row>
    <row r="3968" spans="1:19" x14ac:dyDescent="0.2">
      <c r="A3968" s="11"/>
      <c r="B3968" s="10"/>
      <c r="C3968" s="7"/>
      <c r="D3968" s="7"/>
      <c r="E3968" s="7"/>
      <c r="F3968" s="7"/>
      <c r="G3968" s="7"/>
      <c r="H3968" s="7"/>
      <c r="I3968" s="9"/>
      <c r="J3968" s="9"/>
      <c r="K3968" s="7"/>
      <c r="L3968" s="7"/>
      <c r="M3968" s="7"/>
      <c r="N3968" s="7"/>
      <c r="O3968" s="7"/>
      <c r="P3968" s="7"/>
      <c r="Q3968" s="7"/>
      <c r="R3968" s="7"/>
      <c r="S3968" s="7"/>
    </row>
    <row r="3969" spans="1:19" x14ac:dyDescent="0.2">
      <c r="A3969" s="11"/>
      <c r="B3969" s="10"/>
      <c r="C3969" s="7"/>
      <c r="D3969" s="7"/>
      <c r="E3969" s="7"/>
      <c r="F3969" s="7"/>
      <c r="G3969" s="7"/>
      <c r="H3969" s="7"/>
      <c r="I3969" s="9"/>
      <c r="J3969" s="9"/>
      <c r="K3969" s="7"/>
      <c r="L3969" s="7"/>
      <c r="M3969" s="7"/>
      <c r="N3969" s="7"/>
      <c r="O3969" s="7"/>
      <c r="P3969" s="7"/>
      <c r="Q3969" s="7"/>
      <c r="R3969" s="7"/>
      <c r="S3969" s="7"/>
    </row>
    <row r="3970" spans="1:19" x14ac:dyDescent="0.2">
      <c r="A3970" s="11"/>
      <c r="B3970" s="10"/>
      <c r="C3970" s="7"/>
      <c r="D3970" s="7"/>
      <c r="E3970" s="7"/>
      <c r="F3970" s="7"/>
      <c r="G3970" s="7"/>
      <c r="H3970" s="7"/>
      <c r="I3970" s="9"/>
      <c r="J3970" s="9"/>
      <c r="K3970" s="7"/>
      <c r="L3970" s="7"/>
      <c r="M3970" s="7"/>
      <c r="N3970" s="7"/>
      <c r="O3970" s="7"/>
      <c r="P3970" s="7"/>
      <c r="Q3970" s="7"/>
      <c r="R3970" s="7"/>
      <c r="S3970" s="7"/>
    </row>
    <row r="3971" spans="1:19" x14ac:dyDescent="0.2">
      <c r="A3971" s="11"/>
      <c r="B3971" s="10"/>
      <c r="C3971" s="7"/>
      <c r="D3971" s="7"/>
      <c r="E3971" s="7"/>
      <c r="F3971" s="7"/>
      <c r="G3971" s="7"/>
      <c r="H3971" s="7"/>
      <c r="I3971" s="9"/>
      <c r="J3971" s="9"/>
      <c r="K3971" s="7"/>
      <c r="L3971" s="7"/>
      <c r="M3971" s="7"/>
      <c r="N3971" s="7"/>
      <c r="O3971" s="7"/>
      <c r="P3971" s="7"/>
      <c r="Q3971" s="7"/>
      <c r="R3971" s="7"/>
      <c r="S3971" s="7"/>
    </row>
    <row r="3972" spans="1:19" x14ac:dyDescent="0.2">
      <c r="A3972" s="11"/>
      <c r="B3972" s="10"/>
      <c r="C3972" s="7"/>
      <c r="D3972" s="7"/>
      <c r="E3972" s="7"/>
      <c r="F3972" s="7"/>
      <c r="G3972" s="7"/>
      <c r="H3972" s="7"/>
      <c r="I3972" s="9"/>
      <c r="J3972" s="9"/>
      <c r="K3972" s="7"/>
      <c r="L3972" s="7"/>
      <c r="M3972" s="7"/>
      <c r="N3972" s="7"/>
      <c r="O3972" s="7"/>
      <c r="P3972" s="7"/>
      <c r="Q3972" s="7"/>
      <c r="R3972" s="7"/>
      <c r="S3972" s="7"/>
    </row>
    <row r="3973" spans="1:19" x14ac:dyDescent="0.2">
      <c r="A3973" s="11"/>
      <c r="B3973" s="10"/>
      <c r="C3973" s="7"/>
      <c r="D3973" s="7"/>
      <c r="E3973" s="7"/>
      <c r="F3973" s="7"/>
      <c r="G3973" s="7"/>
      <c r="H3973" s="7"/>
      <c r="I3973" s="9"/>
      <c r="J3973" s="9"/>
      <c r="K3973" s="7"/>
      <c r="L3973" s="7"/>
      <c r="M3973" s="7"/>
      <c r="N3973" s="7"/>
      <c r="O3973" s="7"/>
      <c r="P3973" s="7"/>
      <c r="Q3973" s="7"/>
      <c r="R3973" s="7"/>
      <c r="S3973" s="7"/>
    </row>
    <row r="3974" spans="1:19" x14ac:dyDescent="0.2">
      <c r="A3974" s="11"/>
      <c r="B3974" s="10"/>
      <c r="C3974" s="7"/>
      <c r="D3974" s="7"/>
      <c r="E3974" s="7"/>
      <c r="F3974" s="7"/>
      <c r="G3974" s="7"/>
      <c r="H3974" s="7"/>
      <c r="I3974" s="9"/>
      <c r="J3974" s="9"/>
      <c r="K3974" s="7"/>
      <c r="L3974" s="7"/>
      <c r="M3974" s="7"/>
      <c r="N3974" s="7"/>
      <c r="O3974" s="7"/>
      <c r="P3974" s="7"/>
      <c r="Q3974" s="7"/>
      <c r="R3974" s="7"/>
      <c r="S3974" s="7"/>
    </row>
    <row r="3975" spans="1:19" x14ac:dyDescent="0.2">
      <c r="A3975" s="11"/>
      <c r="B3975" s="10"/>
      <c r="C3975" s="7"/>
      <c r="D3975" s="7"/>
      <c r="E3975" s="7"/>
      <c r="F3975" s="7"/>
      <c r="G3975" s="7"/>
      <c r="H3975" s="7"/>
      <c r="I3975" s="9"/>
      <c r="J3975" s="9"/>
      <c r="K3975" s="7"/>
      <c r="L3975" s="7"/>
      <c r="M3975" s="7"/>
      <c r="N3975" s="7"/>
      <c r="O3975" s="7"/>
      <c r="P3975" s="7"/>
      <c r="Q3975" s="7"/>
      <c r="R3975" s="7"/>
      <c r="S3975" s="7"/>
    </row>
    <row r="3976" spans="1:19" x14ac:dyDescent="0.2">
      <c r="A3976" s="11"/>
      <c r="B3976" s="10"/>
      <c r="C3976" s="7"/>
      <c r="D3976" s="7"/>
      <c r="E3976" s="7"/>
      <c r="F3976" s="7"/>
      <c r="G3976" s="7"/>
      <c r="H3976" s="7"/>
      <c r="I3976" s="9"/>
      <c r="J3976" s="9"/>
      <c r="K3976" s="7"/>
      <c r="L3976" s="7"/>
      <c r="M3976" s="7"/>
      <c r="N3976" s="7"/>
      <c r="O3976" s="7"/>
      <c r="P3976" s="7"/>
      <c r="Q3976" s="7"/>
      <c r="R3976" s="7"/>
      <c r="S3976" s="7"/>
    </row>
    <row r="3977" spans="1:19" x14ac:dyDescent="0.2">
      <c r="A3977" s="11"/>
      <c r="B3977" s="10"/>
      <c r="C3977" s="7"/>
      <c r="D3977" s="7"/>
      <c r="E3977" s="7"/>
      <c r="F3977" s="7"/>
      <c r="G3977" s="7"/>
      <c r="H3977" s="7"/>
      <c r="I3977" s="9"/>
      <c r="J3977" s="9"/>
      <c r="K3977" s="7"/>
      <c r="L3977" s="7"/>
      <c r="M3977" s="7"/>
      <c r="N3977" s="7"/>
      <c r="O3977" s="7"/>
      <c r="P3977" s="7"/>
      <c r="Q3977" s="7"/>
      <c r="R3977" s="7"/>
      <c r="S3977" s="7"/>
    </row>
    <row r="3978" spans="1:19" x14ac:dyDescent="0.2">
      <c r="A3978" s="11"/>
      <c r="B3978" s="10"/>
      <c r="C3978" s="7"/>
      <c r="D3978" s="7"/>
      <c r="E3978" s="7"/>
      <c r="F3978" s="7"/>
      <c r="G3978" s="7"/>
      <c r="H3978" s="7"/>
      <c r="I3978" s="9"/>
      <c r="J3978" s="9"/>
      <c r="K3978" s="7"/>
      <c r="L3978" s="7"/>
      <c r="M3978" s="7"/>
      <c r="N3978" s="7"/>
      <c r="O3978" s="7"/>
      <c r="P3978" s="7"/>
      <c r="Q3978" s="7"/>
      <c r="R3978" s="7"/>
      <c r="S3978" s="7"/>
    </row>
    <row r="3979" spans="1:19" x14ac:dyDescent="0.2">
      <c r="A3979" s="11"/>
      <c r="B3979" s="10"/>
      <c r="C3979" s="7"/>
      <c r="D3979" s="7"/>
      <c r="E3979" s="7"/>
      <c r="F3979" s="7"/>
      <c r="G3979" s="7"/>
      <c r="H3979" s="7"/>
      <c r="I3979" s="9"/>
      <c r="J3979" s="9"/>
      <c r="K3979" s="7"/>
      <c r="L3979" s="7"/>
      <c r="M3979" s="7"/>
      <c r="N3979" s="7"/>
      <c r="O3979" s="7"/>
      <c r="P3979" s="7"/>
      <c r="Q3979" s="7"/>
      <c r="R3979" s="7"/>
      <c r="S3979" s="7"/>
    </row>
    <row r="3980" spans="1:19" x14ac:dyDescent="0.2">
      <c r="A3980" s="11"/>
      <c r="B3980" s="10"/>
      <c r="C3980" s="7"/>
      <c r="D3980" s="7"/>
      <c r="E3980" s="7"/>
      <c r="F3980" s="7"/>
      <c r="G3980" s="7"/>
      <c r="H3980" s="7"/>
      <c r="I3980" s="9"/>
      <c r="J3980" s="9"/>
      <c r="K3980" s="7"/>
      <c r="L3980" s="7"/>
      <c r="M3980" s="7"/>
      <c r="N3980" s="7"/>
      <c r="O3980" s="7"/>
      <c r="P3980" s="7"/>
      <c r="Q3980" s="7"/>
      <c r="R3980" s="7"/>
      <c r="S3980" s="7"/>
    </row>
    <row r="3981" spans="1:19" x14ac:dyDescent="0.2">
      <c r="A3981" s="11"/>
      <c r="B3981" s="10"/>
      <c r="C3981" s="7"/>
      <c r="D3981" s="7"/>
      <c r="E3981" s="7"/>
      <c r="F3981" s="7"/>
      <c r="G3981" s="7"/>
      <c r="H3981" s="7"/>
      <c r="I3981" s="9"/>
      <c r="J3981" s="9"/>
      <c r="K3981" s="7"/>
      <c r="L3981" s="7"/>
      <c r="M3981" s="7"/>
      <c r="N3981" s="7"/>
      <c r="O3981" s="7"/>
      <c r="P3981" s="7"/>
      <c r="Q3981" s="7"/>
      <c r="R3981" s="7"/>
      <c r="S3981" s="7"/>
    </row>
    <row r="3982" spans="1:19" x14ac:dyDescent="0.2">
      <c r="A3982" s="11"/>
      <c r="B3982" s="10"/>
      <c r="C3982" s="7"/>
      <c r="D3982" s="7"/>
      <c r="E3982" s="7"/>
      <c r="F3982" s="7"/>
      <c r="G3982" s="7"/>
      <c r="H3982" s="7"/>
      <c r="I3982" s="9"/>
      <c r="J3982" s="9"/>
      <c r="K3982" s="7"/>
      <c r="L3982" s="7"/>
      <c r="M3982" s="7"/>
      <c r="N3982" s="7"/>
      <c r="O3982" s="7"/>
      <c r="P3982" s="7"/>
      <c r="Q3982" s="7"/>
      <c r="R3982" s="7"/>
      <c r="S3982" s="7"/>
    </row>
    <row r="3983" spans="1:19" x14ac:dyDescent="0.2">
      <c r="A3983" s="11"/>
      <c r="B3983" s="10"/>
      <c r="C3983" s="7"/>
      <c r="D3983" s="7"/>
      <c r="E3983" s="7"/>
      <c r="F3983" s="7"/>
      <c r="G3983" s="7"/>
      <c r="H3983" s="7"/>
      <c r="I3983" s="9"/>
      <c r="J3983" s="9"/>
      <c r="K3983" s="7"/>
      <c r="L3983" s="7"/>
      <c r="M3983" s="7"/>
      <c r="N3983" s="7"/>
      <c r="O3983" s="7"/>
      <c r="P3983" s="7"/>
      <c r="Q3983" s="7"/>
      <c r="R3983" s="7"/>
      <c r="S3983" s="7"/>
    </row>
    <row r="3984" spans="1:19" x14ac:dyDescent="0.2">
      <c r="A3984" s="11"/>
      <c r="B3984" s="10"/>
      <c r="C3984" s="7"/>
      <c r="D3984" s="7"/>
      <c r="E3984" s="7"/>
      <c r="F3984" s="7"/>
      <c r="G3984" s="7"/>
      <c r="H3984" s="7"/>
      <c r="I3984" s="9"/>
      <c r="J3984" s="9"/>
      <c r="K3984" s="7"/>
      <c r="L3984" s="7"/>
      <c r="M3984" s="7"/>
      <c r="N3984" s="7"/>
      <c r="O3984" s="7"/>
      <c r="P3984" s="7"/>
      <c r="Q3984" s="7"/>
      <c r="R3984" s="7"/>
      <c r="S3984" s="7"/>
    </row>
    <row r="3985" spans="1:19" x14ac:dyDescent="0.2">
      <c r="A3985" s="11"/>
      <c r="B3985" s="10"/>
      <c r="C3985" s="7"/>
      <c r="D3985" s="7"/>
      <c r="E3985" s="7"/>
      <c r="F3985" s="7"/>
      <c r="G3985" s="7"/>
      <c r="H3985" s="7"/>
      <c r="I3985" s="9"/>
      <c r="J3985" s="9"/>
      <c r="K3985" s="7"/>
      <c r="L3985" s="7"/>
      <c r="M3985" s="7"/>
      <c r="N3985" s="7"/>
      <c r="O3985" s="7"/>
      <c r="P3985" s="7"/>
      <c r="Q3985" s="7"/>
      <c r="R3985" s="7"/>
      <c r="S3985" s="7"/>
    </row>
    <row r="3986" spans="1:19" x14ac:dyDescent="0.2">
      <c r="A3986" s="11"/>
      <c r="B3986" s="10"/>
      <c r="C3986" s="7"/>
      <c r="D3986" s="7"/>
      <c r="E3986" s="7"/>
      <c r="F3986" s="7"/>
      <c r="G3986" s="7"/>
      <c r="H3986" s="7"/>
      <c r="I3986" s="9"/>
      <c r="J3986" s="9"/>
      <c r="K3986" s="7"/>
      <c r="L3986" s="7"/>
      <c r="M3986" s="7"/>
      <c r="N3986" s="7"/>
      <c r="O3986" s="7"/>
      <c r="P3986" s="7"/>
      <c r="Q3986" s="7"/>
      <c r="R3986" s="7"/>
      <c r="S3986" s="7"/>
    </row>
    <row r="3987" spans="1:19" x14ac:dyDescent="0.2">
      <c r="A3987" s="11"/>
      <c r="B3987" s="10"/>
      <c r="C3987" s="7"/>
      <c r="D3987" s="7"/>
      <c r="E3987" s="7"/>
      <c r="F3987" s="7"/>
      <c r="G3987" s="7"/>
      <c r="H3987" s="7"/>
      <c r="I3987" s="9"/>
      <c r="J3987" s="9"/>
      <c r="K3987" s="7"/>
      <c r="L3987" s="7"/>
      <c r="M3987" s="7"/>
      <c r="N3987" s="7"/>
      <c r="O3987" s="7"/>
      <c r="P3987" s="7"/>
      <c r="Q3987" s="7"/>
      <c r="R3987" s="7"/>
      <c r="S3987" s="7"/>
    </row>
    <row r="3988" spans="1:19" x14ac:dyDescent="0.2">
      <c r="A3988" s="11"/>
      <c r="B3988" s="10"/>
      <c r="C3988" s="7"/>
      <c r="D3988" s="7"/>
      <c r="E3988" s="7"/>
      <c r="F3988" s="7"/>
      <c r="G3988" s="7"/>
      <c r="H3988" s="7"/>
      <c r="I3988" s="9"/>
      <c r="J3988" s="9"/>
      <c r="K3988" s="7"/>
      <c r="L3988" s="7"/>
      <c r="M3988" s="7"/>
      <c r="N3988" s="7"/>
      <c r="O3988" s="7"/>
      <c r="P3988" s="7"/>
      <c r="Q3988" s="7"/>
      <c r="R3988" s="7"/>
      <c r="S3988" s="7"/>
    </row>
    <row r="3989" spans="1:19" x14ac:dyDescent="0.2">
      <c r="A3989" s="11"/>
      <c r="B3989" s="10"/>
      <c r="C3989" s="7"/>
      <c r="D3989" s="7"/>
      <c r="E3989" s="7"/>
      <c r="F3989" s="7"/>
      <c r="G3989" s="7"/>
      <c r="H3989" s="7"/>
      <c r="I3989" s="9"/>
      <c r="J3989" s="9"/>
      <c r="K3989" s="7"/>
      <c r="L3989" s="7"/>
      <c r="M3989" s="7"/>
      <c r="N3989" s="7"/>
      <c r="O3989" s="7"/>
      <c r="P3989" s="7"/>
      <c r="Q3989" s="7"/>
      <c r="R3989" s="7"/>
      <c r="S3989" s="7"/>
    </row>
    <row r="3990" spans="1:19" x14ac:dyDescent="0.2">
      <c r="A3990" s="11"/>
      <c r="B3990" s="10"/>
      <c r="C3990" s="7"/>
      <c r="D3990" s="7"/>
      <c r="E3990" s="7"/>
      <c r="F3990" s="7"/>
      <c r="G3990" s="7"/>
      <c r="H3990" s="7"/>
      <c r="I3990" s="9"/>
      <c r="J3990" s="9"/>
      <c r="K3990" s="7"/>
      <c r="L3990" s="7"/>
      <c r="M3990" s="7"/>
      <c r="N3990" s="7"/>
      <c r="O3990" s="7"/>
      <c r="P3990" s="7"/>
      <c r="Q3990" s="7"/>
      <c r="R3990" s="7"/>
      <c r="S3990" s="7"/>
    </row>
    <row r="3991" spans="1:19" x14ac:dyDescent="0.2">
      <c r="A3991" s="11"/>
      <c r="B3991" s="10"/>
      <c r="C3991" s="7"/>
      <c r="D3991" s="7"/>
      <c r="E3991" s="7"/>
      <c r="F3991" s="7"/>
      <c r="G3991" s="7"/>
      <c r="H3991" s="7"/>
      <c r="I3991" s="9"/>
      <c r="J3991" s="9"/>
      <c r="K3991" s="7"/>
      <c r="L3991" s="7"/>
      <c r="M3991" s="7"/>
      <c r="N3991" s="7"/>
      <c r="O3991" s="7"/>
      <c r="P3991" s="7"/>
      <c r="Q3991" s="7"/>
      <c r="R3991" s="7"/>
      <c r="S3991" s="7"/>
    </row>
    <row r="3992" spans="1:19" x14ac:dyDescent="0.2">
      <c r="A3992" s="11"/>
      <c r="B3992" s="10"/>
      <c r="C3992" s="7"/>
      <c r="D3992" s="7"/>
      <c r="E3992" s="7"/>
      <c r="F3992" s="7"/>
      <c r="G3992" s="7"/>
      <c r="H3992" s="7"/>
      <c r="I3992" s="9"/>
      <c r="J3992" s="9"/>
      <c r="K3992" s="7"/>
      <c r="L3992" s="7"/>
      <c r="M3992" s="7"/>
      <c r="N3992" s="7"/>
      <c r="O3992" s="7"/>
      <c r="P3992" s="7"/>
      <c r="Q3992" s="7"/>
      <c r="R3992" s="7"/>
      <c r="S3992" s="7"/>
    </row>
    <row r="3993" spans="1:19" x14ac:dyDescent="0.2">
      <c r="A3993" s="11"/>
      <c r="B3993" s="10"/>
      <c r="C3993" s="7"/>
      <c r="D3993" s="7"/>
      <c r="E3993" s="7"/>
      <c r="F3993" s="7"/>
      <c r="G3993" s="7"/>
      <c r="H3993" s="7"/>
      <c r="I3993" s="9"/>
      <c r="J3993" s="9"/>
      <c r="K3993" s="7"/>
      <c r="L3993" s="7"/>
      <c r="M3993" s="7"/>
      <c r="N3993" s="7"/>
      <c r="O3993" s="7"/>
      <c r="P3993" s="7"/>
      <c r="Q3993" s="7"/>
      <c r="R3993" s="7"/>
      <c r="S3993" s="7"/>
    </row>
    <row r="3994" spans="1:19" x14ac:dyDescent="0.2">
      <c r="A3994" s="11"/>
      <c r="B3994" s="10"/>
      <c r="C3994" s="7"/>
      <c r="D3994" s="7"/>
      <c r="E3994" s="7"/>
      <c r="F3994" s="7"/>
      <c r="G3994" s="7"/>
      <c r="H3994" s="7"/>
      <c r="I3994" s="9"/>
      <c r="J3994" s="9"/>
      <c r="K3994" s="7"/>
      <c r="L3994" s="7"/>
      <c r="M3994" s="7"/>
      <c r="N3994" s="7"/>
      <c r="O3994" s="7"/>
      <c r="P3994" s="7"/>
      <c r="Q3994" s="7"/>
      <c r="R3994" s="7"/>
      <c r="S3994" s="7"/>
    </row>
    <row r="3995" spans="1:19" x14ac:dyDescent="0.2">
      <c r="A3995" s="11"/>
      <c r="B3995" s="10"/>
      <c r="C3995" s="7"/>
      <c r="D3995" s="7"/>
      <c r="E3995" s="7"/>
      <c r="F3995" s="7"/>
      <c r="G3995" s="7"/>
      <c r="H3995" s="7"/>
      <c r="I3995" s="9"/>
      <c r="J3995" s="9"/>
      <c r="K3995" s="7"/>
      <c r="L3995" s="7"/>
      <c r="M3995" s="7"/>
      <c r="N3995" s="7"/>
      <c r="O3995" s="7"/>
      <c r="P3995" s="7"/>
      <c r="Q3995" s="7"/>
      <c r="R3995" s="7"/>
      <c r="S3995" s="7"/>
    </row>
    <row r="3996" spans="1:19" x14ac:dyDescent="0.2">
      <c r="A3996" s="11"/>
      <c r="B3996" s="10"/>
      <c r="C3996" s="7"/>
      <c r="D3996" s="7"/>
      <c r="E3996" s="7"/>
      <c r="F3996" s="7"/>
      <c r="G3996" s="7"/>
      <c r="H3996" s="7"/>
      <c r="I3996" s="9"/>
      <c r="J3996" s="9"/>
      <c r="K3996" s="7"/>
      <c r="L3996" s="7"/>
      <c r="M3996" s="7"/>
      <c r="N3996" s="7"/>
      <c r="O3996" s="7"/>
      <c r="P3996" s="7"/>
      <c r="Q3996" s="7"/>
      <c r="R3996" s="7"/>
      <c r="S3996" s="7"/>
    </row>
    <row r="3997" spans="1:19" x14ac:dyDescent="0.2">
      <c r="A3997" s="11"/>
      <c r="B3997" s="10"/>
      <c r="C3997" s="7"/>
      <c r="D3997" s="7"/>
      <c r="E3997" s="7"/>
      <c r="F3997" s="7"/>
      <c r="G3997" s="7"/>
      <c r="H3997" s="7"/>
      <c r="I3997" s="9"/>
      <c r="J3997" s="9"/>
      <c r="K3997" s="7"/>
      <c r="L3997" s="7"/>
      <c r="M3997" s="7"/>
      <c r="N3997" s="7"/>
      <c r="O3997" s="7"/>
      <c r="P3997" s="7"/>
      <c r="Q3997" s="7"/>
      <c r="R3997" s="7"/>
      <c r="S3997" s="7"/>
    </row>
    <row r="3998" spans="1:19" x14ac:dyDescent="0.2">
      <c r="A3998" s="11"/>
      <c r="B3998" s="10"/>
      <c r="C3998" s="7"/>
      <c r="D3998" s="7"/>
      <c r="E3998" s="7"/>
      <c r="F3998" s="7"/>
      <c r="G3998" s="7"/>
      <c r="H3998" s="7"/>
      <c r="I3998" s="9"/>
      <c r="J3998" s="9"/>
      <c r="K3998" s="7"/>
      <c r="L3998" s="7"/>
      <c r="M3998" s="7"/>
      <c r="N3998" s="7"/>
      <c r="O3998" s="7"/>
      <c r="P3998" s="7"/>
      <c r="Q3998" s="7"/>
      <c r="R3998" s="7"/>
      <c r="S3998" s="7"/>
    </row>
    <row r="3999" spans="1:19" x14ac:dyDescent="0.2">
      <c r="A3999" s="11"/>
      <c r="B3999" s="10"/>
      <c r="C3999" s="7"/>
      <c r="D3999" s="7"/>
      <c r="E3999" s="7"/>
      <c r="F3999" s="7"/>
      <c r="G3999" s="7"/>
      <c r="H3999" s="7"/>
      <c r="I3999" s="9"/>
      <c r="J3999" s="9"/>
      <c r="K3999" s="7"/>
      <c r="L3999" s="7"/>
      <c r="M3999" s="7"/>
      <c r="N3999" s="7"/>
      <c r="O3999" s="7"/>
      <c r="P3999" s="7"/>
      <c r="Q3999" s="7"/>
      <c r="R3999" s="7"/>
      <c r="S3999" s="7"/>
    </row>
    <row r="4000" spans="1:19" x14ac:dyDescent="0.2">
      <c r="A4000" s="11"/>
      <c r="B4000" s="10"/>
      <c r="C4000" s="7"/>
      <c r="D4000" s="7"/>
      <c r="E4000" s="7"/>
      <c r="F4000" s="7"/>
      <c r="G4000" s="7"/>
      <c r="H4000" s="7"/>
      <c r="I4000" s="9"/>
      <c r="J4000" s="9"/>
      <c r="K4000" s="7"/>
      <c r="L4000" s="7"/>
      <c r="M4000" s="7"/>
      <c r="N4000" s="7"/>
      <c r="O4000" s="7"/>
      <c r="P4000" s="7"/>
      <c r="Q4000" s="7"/>
      <c r="R4000" s="7"/>
      <c r="S4000" s="7"/>
    </row>
    <row r="4001" spans="1:19" x14ac:dyDescent="0.2">
      <c r="A4001" s="11"/>
      <c r="B4001" s="10"/>
      <c r="C4001" s="7"/>
      <c r="D4001" s="7"/>
      <c r="E4001" s="7"/>
      <c r="F4001" s="7"/>
      <c r="G4001" s="7"/>
      <c r="H4001" s="7"/>
      <c r="I4001" s="9"/>
      <c r="J4001" s="9"/>
      <c r="K4001" s="7"/>
      <c r="L4001" s="7"/>
      <c r="M4001" s="7"/>
      <c r="N4001" s="7"/>
      <c r="O4001" s="7"/>
      <c r="P4001" s="7"/>
      <c r="Q4001" s="7"/>
      <c r="R4001" s="7"/>
      <c r="S4001" s="7"/>
    </row>
    <row r="4002" spans="1:19" x14ac:dyDescent="0.2">
      <c r="A4002" s="11"/>
      <c r="B4002" s="10"/>
      <c r="C4002" s="7"/>
      <c r="D4002" s="7"/>
      <c r="E4002" s="7"/>
      <c r="F4002" s="7"/>
      <c r="G4002" s="7"/>
      <c r="H4002" s="7"/>
      <c r="I4002" s="9"/>
      <c r="J4002" s="9"/>
      <c r="K4002" s="7"/>
      <c r="L4002" s="7"/>
      <c r="M4002" s="7"/>
      <c r="N4002" s="7"/>
      <c r="O4002" s="7"/>
      <c r="P4002" s="7"/>
      <c r="Q4002" s="7"/>
      <c r="R4002" s="7"/>
      <c r="S4002" s="7"/>
    </row>
    <row r="4003" spans="1:19" x14ac:dyDescent="0.2">
      <c r="A4003" s="11"/>
      <c r="B4003" s="10"/>
      <c r="C4003" s="7"/>
      <c r="D4003" s="7"/>
      <c r="E4003" s="7"/>
      <c r="F4003" s="7"/>
      <c r="G4003" s="7"/>
      <c r="H4003" s="7"/>
      <c r="I4003" s="9"/>
      <c r="J4003" s="9"/>
      <c r="K4003" s="7"/>
      <c r="L4003" s="7"/>
      <c r="M4003" s="7"/>
      <c r="N4003" s="7"/>
      <c r="O4003" s="7"/>
      <c r="P4003" s="7"/>
      <c r="Q4003" s="7"/>
      <c r="R4003" s="7"/>
      <c r="S4003" s="7"/>
    </row>
    <row r="4004" spans="1:19" x14ac:dyDescent="0.2">
      <c r="A4004" s="11"/>
      <c r="B4004" s="10"/>
      <c r="C4004" s="7"/>
      <c r="D4004" s="7"/>
      <c r="E4004" s="7"/>
      <c r="F4004" s="7"/>
      <c r="G4004" s="7"/>
      <c r="H4004" s="7"/>
      <c r="I4004" s="9"/>
      <c r="J4004" s="9"/>
      <c r="K4004" s="7"/>
      <c r="L4004" s="7"/>
      <c r="M4004" s="7"/>
      <c r="N4004" s="7"/>
      <c r="O4004" s="7"/>
      <c r="P4004" s="7"/>
      <c r="Q4004" s="7"/>
      <c r="R4004" s="7"/>
      <c r="S4004" s="7"/>
    </row>
    <row r="4005" spans="1:19" x14ac:dyDescent="0.2">
      <c r="A4005" s="11"/>
      <c r="B4005" s="10"/>
      <c r="C4005" s="7"/>
      <c r="D4005" s="7"/>
      <c r="E4005" s="7"/>
      <c r="F4005" s="7"/>
      <c r="G4005" s="7"/>
      <c r="H4005" s="7"/>
      <c r="I4005" s="9"/>
      <c r="J4005" s="9"/>
      <c r="K4005" s="7"/>
      <c r="L4005" s="7"/>
      <c r="M4005" s="7"/>
      <c r="N4005" s="7"/>
      <c r="O4005" s="7"/>
      <c r="P4005" s="7"/>
      <c r="Q4005" s="7"/>
      <c r="R4005" s="7"/>
      <c r="S4005" s="7"/>
    </row>
    <row r="4006" spans="1:19" x14ac:dyDescent="0.2">
      <c r="A4006" s="11"/>
      <c r="B4006" s="10"/>
      <c r="C4006" s="7"/>
      <c r="D4006" s="7"/>
      <c r="E4006" s="7"/>
      <c r="F4006" s="7"/>
      <c r="G4006" s="7"/>
      <c r="H4006" s="7"/>
      <c r="I4006" s="9"/>
      <c r="J4006" s="9"/>
      <c r="K4006" s="7"/>
      <c r="L4006" s="7"/>
      <c r="M4006" s="7"/>
      <c r="N4006" s="7"/>
      <c r="O4006" s="7"/>
      <c r="P4006" s="7"/>
      <c r="Q4006" s="7"/>
      <c r="R4006" s="7"/>
      <c r="S4006" s="7"/>
    </row>
    <row r="4007" spans="1:19" x14ac:dyDescent="0.2">
      <c r="A4007" s="11"/>
      <c r="B4007" s="10"/>
      <c r="C4007" s="7"/>
      <c r="D4007" s="7"/>
      <c r="E4007" s="7"/>
      <c r="F4007" s="7"/>
      <c r="G4007" s="7"/>
      <c r="H4007" s="7"/>
      <c r="I4007" s="9"/>
      <c r="J4007" s="9"/>
      <c r="K4007" s="7"/>
      <c r="L4007" s="7"/>
      <c r="M4007" s="7"/>
      <c r="N4007" s="7"/>
      <c r="O4007" s="7"/>
      <c r="P4007" s="7"/>
      <c r="Q4007" s="7"/>
      <c r="R4007" s="7"/>
      <c r="S4007" s="7"/>
    </row>
    <row r="4008" spans="1:19" x14ac:dyDescent="0.2">
      <c r="A4008" s="11"/>
      <c r="B4008" s="10"/>
      <c r="C4008" s="7"/>
      <c r="D4008" s="7"/>
      <c r="E4008" s="7"/>
      <c r="F4008" s="7"/>
      <c r="G4008" s="7"/>
      <c r="H4008" s="7"/>
      <c r="I4008" s="9"/>
      <c r="J4008" s="9"/>
      <c r="K4008" s="7"/>
      <c r="L4008" s="7"/>
      <c r="M4008" s="7"/>
      <c r="N4008" s="7"/>
      <c r="O4008" s="7"/>
      <c r="P4008" s="7"/>
      <c r="Q4008" s="7"/>
      <c r="R4008" s="7"/>
      <c r="S4008" s="7"/>
    </row>
    <row r="4009" spans="1:19" x14ac:dyDescent="0.2">
      <c r="A4009" s="11"/>
      <c r="B4009" s="10"/>
      <c r="C4009" s="7"/>
      <c r="D4009" s="7"/>
      <c r="E4009" s="7"/>
      <c r="F4009" s="7"/>
      <c r="G4009" s="7"/>
      <c r="H4009" s="7"/>
      <c r="I4009" s="9"/>
      <c r="J4009" s="9"/>
      <c r="K4009" s="7"/>
      <c r="L4009" s="7"/>
      <c r="M4009" s="7"/>
      <c r="N4009" s="7"/>
      <c r="O4009" s="7"/>
      <c r="P4009" s="7"/>
      <c r="Q4009" s="7"/>
      <c r="R4009" s="7"/>
      <c r="S4009" s="7"/>
    </row>
    <row r="4010" spans="1:19" x14ac:dyDescent="0.2">
      <c r="A4010" s="11"/>
      <c r="B4010" s="10"/>
      <c r="C4010" s="7"/>
      <c r="D4010" s="7"/>
      <c r="E4010" s="7"/>
      <c r="F4010" s="7"/>
      <c r="G4010" s="7"/>
      <c r="H4010" s="7"/>
      <c r="I4010" s="9"/>
      <c r="J4010" s="9"/>
      <c r="K4010" s="7"/>
      <c r="L4010" s="7"/>
      <c r="M4010" s="7"/>
      <c r="N4010" s="7"/>
      <c r="O4010" s="7"/>
      <c r="P4010" s="7"/>
      <c r="Q4010" s="7"/>
      <c r="R4010" s="7"/>
      <c r="S4010" s="7"/>
    </row>
    <row r="4011" spans="1:19" x14ac:dyDescent="0.2">
      <c r="A4011" s="11"/>
      <c r="B4011" s="10"/>
      <c r="C4011" s="7"/>
      <c r="D4011" s="7"/>
      <c r="E4011" s="7"/>
      <c r="F4011" s="7"/>
      <c r="G4011" s="7"/>
      <c r="H4011" s="7"/>
      <c r="I4011" s="9"/>
      <c r="J4011" s="9"/>
      <c r="K4011" s="7"/>
      <c r="L4011" s="7"/>
      <c r="M4011" s="7"/>
      <c r="N4011" s="7"/>
      <c r="O4011" s="7"/>
      <c r="P4011" s="7"/>
      <c r="Q4011" s="7"/>
      <c r="R4011" s="7"/>
      <c r="S4011" s="7"/>
    </row>
    <row r="4012" spans="1:19" x14ac:dyDescent="0.2">
      <c r="A4012" s="11"/>
      <c r="B4012" s="10"/>
      <c r="C4012" s="7"/>
      <c r="D4012" s="7"/>
      <c r="E4012" s="7"/>
      <c r="F4012" s="7"/>
      <c r="G4012" s="7"/>
      <c r="H4012" s="7"/>
      <c r="I4012" s="9"/>
      <c r="J4012" s="9"/>
      <c r="K4012" s="7"/>
      <c r="L4012" s="7"/>
      <c r="M4012" s="7"/>
      <c r="N4012" s="7"/>
      <c r="O4012" s="7"/>
      <c r="P4012" s="7"/>
      <c r="Q4012" s="7"/>
      <c r="R4012" s="7"/>
      <c r="S4012" s="7"/>
    </row>
    <row r="4013" spans="1:19" x14ac:dyDescent="0.2">
      <c r="A4013" s="11"/>
      <c r="B4013" s="10"/>
      <c r="C4013" s="7"/>
      <c r="D4013" s="7"/>
      <c r="E4013" s="7"/>
      <c r="F4013" s="7"/>
      <c r="G4013" s="7"/>
      <c r="H4013" s="7"/>
      <c r="I4013" s="9"/>
      <c r="J4013" s="9"/>
      <c r="K4013" s="7"/>
      <c r="L4013" s="7"/>
      <c r="M4013" s="7"/>
      <c r="N4013" s="7"/>
      <c r="O4013" s="7"/>
      <c r="P4013" s="7"/>
      <c r="Q4013" s="7"/>
      <c r="R4013" s="7"/>
      <c r="S4013" s="7"/>
    </row>
    <row r="4014" spans="1:19" x14ac:dyDescent="0.2">
      <c r="A4014" s="11"/>
      <c r="B4014" s="10"/>
      <c r="C4014" s="7"/>
      <c r="D4014" s="7"/>
      <c r="E4014" s="7"/>
      <c r="F4014" s="7"/>
      <c r="G4014" s="7"/>
      <c r="H4014" s="7"/>
      <c r="I4014" s="9"/>
      <c r="J4014" s="9"/>
      <c r="K4014" s="7"/>
      <c r="L4014" s="7"/>
      <c r="M4014" s="7"/>
      <c r="N4014" s="7"/>
      <c r="O4014" s="7"/>
      <c r="P4014" s="7"/>
      <c r="Q4014" s="7"/>
      <c r="R4014" s="7"/>
      <c r="S4014" s="7"/>
    </row>
    <row r="4015" spans="1:19" x14ac:dyDescent="0.2">
      <c r="A4015" s="11"/>
      <c r="B4015" s="10"/>
      <c r="C4015" s="7"/>
      <c r="D4015" s="7"/>
      <c r="E4015" s="7"/>
      <c r="F4015" s="7"/>
      <c r="G4015" s="7"/>
      <c r="H4015" s="7"/>
      <c r="I4015" s="9"/>
      <c r="J4015" s="9"/>
      <c r="K4015" s="7"/>
      <c r="L4015" s="7"/>
      <c r="M4015" s="7"/>
      <c r="N4015" s="7"/>
      <c r="O4015" s="7"/>
      <c r="P4015" s="7"/>
      <c r="Q4015" s="7"/>
      <c r="R4015" s="7"/>
      <c r="S4015" s="7"/>
    </row>
    <row r="4016" spans="1:19" x14ac:dyDescent="0.2">
      <c r="A4016" s="11"/>
      <c r="B4016" s="10"/>
      <c r="C4016" s="7"/>
      <c r="D4016" s="7"/>
      <c r="E4016" s="7"/>
      <c r="F4016" s="7"/>
      <c r="G4016" s="7"/>
      <c r="H4016" s="7"/>
      <c r="I4016" s="9"/>
      <c r="J4016" s="9"/>
      <c r="K4016" s="7"/>
      <c r="L4016" s="7"/>
      <c r="M4016" s="7"/>
      <c r="N4016" s="7"/>
      <c r="O4016" s="7"/>
      <c r="P4016" s="7"/>
      <c r="Q4016" s="7"/>
      <c r="R4016" s="7"/>
      <c r="S4016" s="7"/>
    </row>
    <row r="4017" spans="1:19" x14ac:dyDescent="0.2">
      <c r="A4017" s="11"/>
      <c r="B4017" s="10"/>
      <c r="C4017" s="7"/>
      <c r="D4017" s="7"/>
      <c r="E4017" s="7"/>
      <c r="F4017" s="7"/>
      <c r="G4017" s="7"/>
      <c r="H4017" s="7"/>
      <c r="I4017" s="9"/>
      <c r="J4017" s="9"/>
      <c r="K4017" s="7"/>
      <c r="L4017" s="7"/>
      <c r="M4017" s="7"/>
      <c r="N4017" s="7"/>
      <c r="O4017" s="7"/>
      <c r="P4017" s="7"/>
      <c r="Q4017" s="7"/>
      <c r="R4017" s="7"/>
      <c r="S4017" s="7"/>
    </row>
    <row r="4018" spans="1:19" x14ac:dyDescent="0.2">
      <c r="A4018" s="11"/>
      <c r="B4018" s="10"/>
      <c r="C4018" s="7"/>
      <c r="D4018" s="7"/>
      <c r="E4018" s="7"/>
      <c r="F4018" s="7"/>
      <c r="G4018" s="7"/>
      <c r="H4018" s="7"/>
      <c r="I4018" s="9"/>
      <c r="J4018" s="9"/>
      <c r="K4018" s="7"/>
      <c r="L4018" s="7"/>
      <c r="M4018" s="7"/>
      <c r="N4018" s="7"/>
      <c r="O4018" s="7"/>
      <c r="P4018" s="7"/>
      <c r="Q4018" s="7"/>
      <c r="R4018" s="7"/>
      <c r="S4018" s="7"/>
    </row>
    <row r="4019" spans="1:19" x14ac:dyDescent="0.2">
      <c r="A4019" s="11"/>
      <c r="B4019" s="10"/>
      <c r="C4019" s="7"/>
      <c r="D4019" s="7"/>
      <c r="E4019" s="7"/>
      <c r="F4019" s="7"/>
      <c r="G4019" s="7"/>
      <c r="H4019" s="7"/>
      <c r="I4019" s="9"/>
      <c r="J4019" s="9"/>
      <c r="K4019" s="7"/>
      <c r="L4019" s="7"/>
      <c r="M4019" s="7"/>
      <c r="N4019" s="7"/>
      <c r="O4019" s="7"/>
      <c r="P4019" s="7"/>
      <c r="Q4019" s="7"/>
      <c r="R4019" s="7"/>
      <c r="S4019" s="7"/>
    </row>
    <row r="4020" spans="1:19" x14ac:dyDescent="0.2">
      <c r="A4020" s="11"/>
      <c r="B4020" s="10"/>
      <c r="C4020" s="7"/>
      <c r="D4020" s="7"/>
      <c r="E4020" s="7"/>
      <c r="F4020" s="7"/>
      <c r="G4020" s="7"/>
      <c r="H4020" s="7"/>
      <c r="I4020" s="9"/>
      <c r="J4020" s="9"/>
      <c r="K4020" s="7"/>
      <c r="L4020" s="7"/>
      <c r="M4020" s="7"/>
      <c r="N4020" s="7"/>
      <c r="O4020" s="7"/>
      <c r="P4020" s="7"/>
      <c r="Q4020" s="7"/>
      <c r="R4020" s="7"/>
      <c r="S4020" s="7"/>
    </row>
    <row r="4021" spans="1:19" x14ac:dyDescent="0.2">
      <c r="A4021" s="11"/>
      <c r="B4021" s="10"/>
      <c r="C4021" s="7"/>
      <c r="D4021" s="7"/>
      <c r="E4021" s="7"/>
      <c r="F4021" s="7"/>
      <c r="G4021" s="7"/>
      <c r="H4021" s="7"/>
      <c r="I4021" s="9"/>
      <c r="J4021" s="9"/>
      <c r="K4021" s="7"/>
      <c r="L4021" s="7"/>
      <c r="M4021" s="7"/>
      <c r="N4021" s="7"/>
      <c r="O4021" s="7"/>
      <c r="P4021" s="7"/>
      <c r="Q4021" s="7"/>
      <c r="R4021" s="7"/>
      <c r="S4021" s="7"/>
    </row>
    <row r="4022" spans="1:19" x14ac:dyDescent="0.2">
      <c r="A4022" s="11"/>
      <c r="B4022" s="10"/>
      <c r="C4022" s="7"/>
      <c r="D4022" s="7"/>
      <c r="E4022" s="7"/>
      <c r="F4022" s="7"/>
      <c r="G4022" s="7"/>
      <c r="H4022" s="7"/>
      <c r="I4022" s="9"/>
      <c r="J4022" s="9"/>
      <c r="K4022" s="7"/>
      <c r="L4022" s="7"/>
      <c r="M4022" s="7"/>
      <c r="N4022" s="7"/>
      <c r="O4022" s="7"/>
      <c r="P4022" s="7"/>
      <c r="Q4022" s="7"/>
      <c r="R4022" s="7"/>
      <c r="S4022" s="7"/>
    </row>
    <row r="4023" spans="1:19" x14ac:dyDescent="0.2">
      <c r="A4023" s="11"/>
      <c r="B4023" s="10"/>
      <c r="C4023" s="7"/>
      <c r="D4023" s="7"/>
      <c r="E4023" s="7"/>
      <c r="F4023" s="7"/>
      <c r="G4023" s="7"/>
      <c r="H4023" s="7"/>
      <c r="I4023" s="9"/>
      <c r="J4023" s="9"/>
      <c r="K4023" s="7"/>
      <c r="L4023" s="7"/>
      <c r="M4023" s="7"/>
      <c r="N4023" s="7"/>
      <c r="O4023" s="7"/>
      <c r="P4023" s="7"/>
      <c r="Q4023" s="7"/>
      <c r="R4023" s="7"/>
      <c r="S4023" s="7"/>
    </row>
    <row r="4024" spans="1:19" x14ac:dyDescent="0.2">
      <c r="A4024" s="11"/>
      <c r="B4024" s="10"/>
      <c r="C4024" s="7"/>
      <c r="D4024" s="7"/>
      <c r="E4024" s="7"/>
      <c r="F4024" s="7"/>
      <c r="G4024" s="7"/>
      <c r="H4024" s="7"/>
      <c r="I4024" s="9"/>
      <c r="J4024" s="9"/>
      <c r="K4024" s="7"/>
      <c r="L4024" s="7"/>
      <c r="M4024" s="7"/>
      <c r="N4024" s="7"/>
      <c r="O4024" s="7"/>
      <c r="P4024" s="7"/>
      <c r="Q4024" s="7"/>
      <c r="R4024" s="7"/>
      <c r="S4024" s="7"/>
    </row>
    <row r="4025" spans="1:19" x14ac:dyDescent="0.2">
      <c r="A4025" s="11"/>
      <c r="B4025" s="10"/>
      <c r="C4025" s="7"/>
      <c r="D4025" s="7"/>
      <c r="E4025" s="7"/>
      <c r="F4025" s="7"/>
      <c r="G4025" s="7"/>
      <c r="H4025" s="7"/>
      <c r="I4025" s="9"/>
      <c r="J4025" s="9"/>
      <c r="K4025" s="7"/>
      <c r="L4025" s="7"/>
      <c r="M4025" s="7"/>
      <c r="N4025" s="7"/>
      <c r="O4025" s="7"/>
      <c r="P4025" s="7"/>
      <c r="Q4025" s="7"/>
      <c r="R4025" s="7"/>
      <c r="S4025" s="7"/>
    </row>
    <row r="4026" spans="1:19" x14ac:dyDescent="0.2">
      <c r="A4026" s="11"/>
      <c r="B4026" s="10"/>
      <c r="C4026" s="7"/>
      <c r="D4026" s="7"/>
      <c r="E4026" s="7"/>
      <c r="F4026" s="7"/>
      <c r="G4026" s="7"/>
      <c r="H4026" s="7"/>
      <c r="I4026" s="9"/>
      <c r="J4026" s="9"/>
      <c r="K4026" s="7"/>
      <c r="L4026" s="7"/>
      <c r="M4026" s="7"/>
      <c r="N4026" s="7"/>
      <c r="O4026" s="7"/>
      <c r="P4026" s="7"/>
      <c r="Q4026" s="7"/>
      <c r="R4026" s="7"/>
      <c r="S4026" s="7"/>
    </row>
    <row r="4027" spans="1:19" x14ac:dyDescent="0.2">
      <c r="A4027" s="11"/>
      <c r="B4027" s="10"/>
      <c r="C4027" s="7"/>
      <c r="D4027" s="7"/>
      <c r="E4027" s="7"/>
      <c r="F4027" s="7"/>
      <c r="G4027" s="7"/>
      <c r="H4027" s="7"/>
      <c r="I4027" s="9"/>
      <c r="J4027" s="9"/>
      <c r="K4027" s="7"/>
      <c r="L4027" s="7"/>
      <c r="M4027" s="7"/>
      <c r="N4027" s="7"/>
      <c r="O4027" s="7"/>
      <c r="P4027" s="7"/>
      <c r="Q4027" s="7"/>
      <c r="R4027" s="7"/>
      <c r="S4027" s="7"/>
    </row>
    <row r="4028" spans="1:19" x14ac:dyDescent="0.2">
      <c r="A4028" s="11"/>
      <c r="B4028" s="10"/>
      <c r="C4028" s="7"/>
      <c r="D4028" s="7"/>
      <c r="E4028" s="7"/>
      <c r="F4028" s="7"/>
      <c r="G4028" s="7"/>
      <c r="H4028" s="7"/>
      <c r="I4028" s="9"/>
      <c r="J4028" s="9"/>
      <c r="K4028" s="7"/>
      <c r="L4028" s="7"/>
      <c r="M4028" s="7"/>
      <c r="N4028" s="7"/>
      <c r="O4028" s="7"/>
      <c r="P4028" s="7"/>
      <c r="Q4028" s="7"/>
      <c r="R4028" s="7"/>
      <c r="S4028" s="7"/>
    </row>
    <row r="4029" spans="1:19" x14ac:dyDescent="0.2">
      <c r="A4029" s="11"/>
      <c r="B4029" s="10"/>
      <c r="C4029" s="7"/>
      <c r="D4029" s="7"/>
      <c r="E4029" s="7"/>
      <c r="F4029" s="7"/>
      <c r="G4029" s="7"/>
      <c r="H4029" s="7"/>
      <c r="I4029" s="9"/>
      <c r="J4029" s="9"/>
      <c r="K4029" s="7"/>
      <c r="L4029" s="7"/>
      <c r="M4029" s="7"/>
      <c r="N4029" s="7"/>
      <c r="O4029" s="7"/>
      <c r="P4029" s="7"/>
      <c r="Q4029" s="7"/>
      <c r="R4029" s="7"/>
      <c r="S4029" s="7"/>
    </row>
    <row r="4030" spans="1:19" x14ac:dyDescent="0.2">
      <c r="A4030" s="11"/>
      <c r="B4030" s="10"/>
      <c r="C4030" s="7"/>
      <c r="D4030" s="7"/>
      <c r="E4030" s="7"/>
      <c r="F4030" s="7"/>
      <c r="G4030" s="7"/>
      <c r="H4030" s="7"/>
      <c r="I4030" s="9"/>
      <c r="J4030" s="9"/>
      <c r="K4030" s="7"/>
      <c r="L4030" s="7"/>
      <c r="M4030" s="7"/>
      <c r="N4030" s="7"/>
      <c r="O4030" s="7"/>
      <c r="P4030" s="7"/>
      <c r="Q4030" s="7"/>
      <c r="R4030" s="7"/>
      <c r="S4030" s="7"/>
    </row>
    <row r="4031" spans="1:19" x14ac:dyDescent="0.2">
      <c r="A4031" s="11"/>
      <c r="B4031" s="10"/>
      <c r="C4031" s="7"/>
      <c r="D4031" s="7"/>
      <c r="E4031" s="7"/>
      <c r="F4031" s="7"/>
      <c r="G4031" s="7"/>
      <c r="H4031" s="7"/>
      <c r="I4031" s="9"/>
      <c r="J4031" s="9"/>
      <c r="K4031" s="7"/>
      <c r="L4031" s="7"/>
      <c r="M4031" s="7"/>
      <c r="N4031" s="7"/>
      <c r="O4031" s="7"/>
      <c r="P4031" s="7"/>
      <c r="Q4031" s="7"/>
      <c r="R4031" s="7"/>
      <c r="S4031" s="7"/>
    </row>
    <row r="4032" spans="1:19" x14ac:dyDescent="0.2">
      <c r="A4032" s="11"/>
      <c r="B4032" s="10"/>
      <c r="C4032" s="7"/>
      <c r="D4032" s="7"/>
      <c r="E4032" s="7"/>
      <c r="F4032" s="7"/>
      <c r="G4032" s="7"/>
      <c r="H4032" s="7"/>
      <c r="I4032" s="9"/>
      <c r="J4032" s="9"/>
      <c r="K4032" s="7"/>
      <c r="L4032" s="7"/>
      <c r="M4032" s="7"/>
      <c r="N4032" s="7"/>
      <c r="O4032" s="7"/>
      <c r="P4032" s="7"/>
      <c r="Q4032" s="7"/>
      <c r="R4032" s="7"/>
      <c r="S4032" s="7"/>
    </row>
    <row r="4033" spans="1:19" x14ac:dyDescent="0.2">
      <c r="A4033" s="11"/>
      <c r="B4033" s="10"/>
      <c r="C4033" s="7"/>
      <c r="D4033" s="7"/>
      <c r="E4033" s="7"/>
      <c r="F4033" s="7"/>
      <c r="G4033" s="7"/>
      <c r="H4033" s="7"/>
      <c r="I4033" s="9"/>
      <c r="J4033" s="9"/>
      <c r="K4033" s="7"/>
      <c r="L4033" s="7"/>
      <c r="M4033" s="7"/>
      <c r="N4033" s="7"/>
      <c r="O4033" s="7"/>
      <c r="P4033" s="7"/>
      <c r="Q4033" s="7"/>
      <c r="R4033" s="7"/>
      <c r="S4033" s="7"/>
    </row>
    <row r="4034" spans="1:19" x14ac:dyDescent="0.2">
      <c r="A4034" s="11"/>
      <c r="B4034" s="10"/>
      <c r="C4034" s="7"/>
      <c r="D4034" s="7"/>
      <c r="E4034" s="7"/>
      <c r="F4034" s="7"/>
      <c r="G4034" s="7"/>
      <c r="H4034" s="7"/>
      <c r="I4034" s="9"/>
      <c r="J4034" s="9"/>
      <c r="K4034" s="7"/>
      <c r="L4034" s="7"/>
      <c r="M4034" s="7"/>
      <c r="N4034" s="7"/>
      <c r="O4034" s="7"/>
      <c r="P4034" s="7"/>
      <c r="Q4034" s="7"/>
      <c r="R4034" s="7"/>
      <c r="S4034" s="7"/>
    </row>
    <row r="4035" spans="1:19" x14ac:dyDescent="0.2">
      <c r="A4035" s="11"/>
      <c r="B4035" s="10"/>
      <c r="C4035" s="7"/>
      <c r="D4035" s="7"/>
      <c r="E4035" s="7"/>
      <c r="F4035" s="7"/>
      <c r="G4035" s="7"/>
      <c r="H4035" s="7"/>
      <c r="I4035" s="9"/>
      <c r="J4035" s="9"/>
      <c r="K4035" s="7"/>
      <c r="L4035" s="7"/>
      <c r="M4035" s="7"/>
      <c r="N4035" s="7"/>
      <c r="O4035" s="7"/>
      <c r="P4035" s="7"/>
      <c r="Q4035" s="7"/>
      <c r="R4035" s="7"/>
      <c r="S4035" s="7"/>
    </row>
    <row r="4036" spans="1:19" x14ac:dyDescent="0.2">
      <c r="A4036" s="11"/>
      <c r="B4036" s="10"/>
      <c r="C4036" s="7"/>
      <c r="D4036" s="7"/>
      <c r="E4036" s="7"/>
      <c r="F4036" s="7"/>
      <c r="G4036" s="7"/>
      <c r="H4036" s="7"/>
      <c r="I4036" s="9"/>
      <c r="J4036" s="9"/>
      <c r="K4036" s="7"/>
      <c r="L4036" s="7"/>
      <c r="M4036" s="7"/>
      <c r="N4036" s="7"/>
      <c r="O4036" s="7"/>
      <c r="P4036" s="7"/>
      <c r="Q4036" s="7"/>
      <c r="R4036" s="7"/>
      <c r="S4036" s="7"/>
    </row>
    <row r="4037" spans="1:19" x14ac:dyDescent="0.2">
      <c r="A4037" s="11"/>
      <c r="B4037" s="10"/>
      <c r="C4037" s="7"/>
      <c r="D4037" s="7"/>
      <c r="E4037" s="7"/>
      <c r="F4037" s="7"/>
      <c r="G4037" s="7"/>
      <c r="H4037" s="7"/>
      <c r="I4037" s="9"/>
      <c r="J4037" s="9"/>
      <c r="K4037" s="7"/>
      <c r="L4037" s="7"/>
      <c r="M4037" s="7"/>
      <c r="N4037" s="7"/>
      <c r="O4037" s="7"/>
      <c r="P4037" s="7"/>
      <c r="Q4037" s="7"/>
      <c r="R4037" s="7"/>
      <c r="S4037" s="7"/>
    </row>
    <row r="4038" spans="1:19" x14ac:dyDescent="0.2">
      <c r="A4038" s="11"/>
      <c r="B4038" s="10"/>
      <c r="C4038" s="7"/>
      <c r="D4038" s="7"/>
      <c r="E4038" s="7"/>
      <c r="F4038" s="7"/>
      <c r="G4038" s="7"/>
      <c r="H4038" s="7"/>
      <c r="I4038" s="9"/>
      <c r="J4038" s="9"/>
      <c r="K4038" s="7"/>
      <c r="L4038" s="7"/>
      <c r="M4038" s="7"/>
      <c r="N4038" s="7"/>
      <c r="O4038" s="7"/>
      <c r="P4038" s="7"/>
      <c r="Q4038" s="7"/>
      <c r="R4038" s="7"/>
      <c r="S4038" s="7"/>
    </row>
    <row r="4039" spans="1:19" x14ac:dyDescent="0.2">
      <c r="A4039" s="11"/>
      <c r="B4039" s="10"/>
      <c r="C4039" s="7"/>
      <c r="D4039" s="7"/>
      <c r="E4039" s="7"/>
      <c r="F4039" s="7"/>
      <c r="G4039" s="7"/>
      <c r="H4039" s="7"/>
      <c r="I4039" s="9"/>
      <c r="J4039" s="9"/>
      <c r="K4039" s="7"/>
      <c r="L4039" s="7"/>
      <c r="M4039" s="7"/>
      <c r="N4039" s="7"/>
      <c r="O4039" s="7"/>
      <c r="P4039" s="7"/>
      <c r="Q4039" s="7"/>
      <c r="R4039" s="7"/>
      <c r="S4039" s="7"/>
    </row>
    <row r="4040" spans="1:19" x14ac:dyDescent="0.2">
      <c r="A4040" s="11"/>
      <c r="B4040" s="10"/>
      <c r="C4040" s="7"/>
      <c r="D4040" s="7"/>
      <c r="E4040" s="7"/>
      <c r="F4040" s="7"/>
      <c r="G4040" s="7"/>
      <c r="H4040" s="7"/>
      <c r="I4040" s="9"/>
      <c r="J4040" s="9"/>
      <c r="K4040" s="7"/>
      <c r="L4040" s="7"/>
      <c r="M4040" s="7"/>
      <c r="N4040" s="7"/>
      <c r="O4040" s="7"/>
      <c r="P4040" s="7"/>
      <c r="Q4040" s="7"/>
      <c r="R4040" s="7"/>
      <c r="S4040" s="7"/>
    </row>
    <row r="4041" spans="1:19" x14ac:dyDescent="0.2">
      <c r="A4041" s="11"/>
      <c r="B4041" s="10"/>
      <c r="C4041" s="7"/>
      <c r="D4041" s="7"/>
      <c r="E4041" s="7"/>
      <c r="F4041" s="7"/>
      <c r="G4041" s="7"/>
      <c r="H4041" s="7"/>
      <c r="I4041" s="9"/>
      <c r="J4041" s="9"/>
      <c r="K4041" s="7"/>
      <c r="L4041" s="7"/>
      <c r="M4041" s="7"/>
      <c r="N4041" s="7"/>
      <c r="O4041" s="7"/>
      <c r="P4041" s="7"/>
      <c r="Q4041" s="7"/>
      <c r="R4041" s="7"/>
      <c r="S4041" s="7"/>
    </row>
    <row r="4042" spans="1:19" x14ac:dyDescent="0.2">
      <c r="A4042" s="11"/>
      <c r="B4042" s="10"/>
      <c r="C4042" s="7"/>
      <c r="D4042" s="7"/>
      <c r="E4042" s="7"/>
      <c r="F4042" s="7"/>
      <c r="G4042" s="7"/>
      <c r="H4042" s="7"/>
      <c r="I4042" s="9"/>
      <c r="J4042" s="9"/>
      <c r="K4042" s="7"/>
      <c r="L4042" s="7"/>
      <c r="M4042" s="7"/>
      <c r="N4042" s="7"/>
      <c r="O4042" s="7"/>
      <c r="P4042" s="7"/>
      <c r="Q4042" s="7"/>
      <c r="R4042" s="7"/>
      <c r="S4042" s="7"/>
    </row>
    <row r="4043" spans="1:19" x14ac:dyDescent="0.2">
      <c r="A4043" s="11"/>
      <c r="B4043" s="10"/>
      <c r="C4043" s="7"/>
      <c r="D4043" s="7"/>
      <c r="E4043" s="7"/>
      <c r="F4043" s="7"/>
      <c r="G4043" s="7"/>
      <c r="H4043" s="7"/>
      <c r="I4043" s="9"/>
      <c r="J4043" s="9"/>
      <c r="K4043" s="7"/>
      <c r="L4043" s="7"/>
      <c r="M4043" s="7"/>
      <c r="N4043" s="7"/>
      <c r="O4043" s="7"/>
      <c r="P4043" s="7"/>
      <c r="Q4043" s="7"/>
      <c r="R4043" s="7"/>
      <c r="S4043" s="7"/>
    </row>
    <row r="4044" spans="1:19" x14ac:dyDescent="0.2">
      <c r="A4044" s="11"/>
      <c r="B4044" s="10"/>
      <c r="C4044" s="7"/>
      <c r="D4044" s="7"/>
      <c r="E4044" s="7"/>
      <c r="F4044" s="7"/>
      <c r="G4044" s="7"/>
      <c r="H4044" s="7"/>
      <c r="I4044" s="9"/>
      <c r="J4044" s="9"/>
      <c r="K4044" s="7"/>
      <c r="L4044" s="7"/>
      <c r="M4044" s="7"/>
      <c r="N4044" s="7"/>
      <c r="O4044" s="7"/>
      <c r="P4044" s="7"/>
      <c r="Q4044" s="7"/>
      <c r="R4044" s="7"/>
      <c r="S4044" s="7"/>
    </row>
    <row r="4045" spans="1:19" x14ac:dyDescent="0.2">
      <c r="A4045" s="11"/>
      <c r="B4045" s="10"/>
      <c r="C4045" s="7"/>
      <c r="D4045" s="7"/>
      <c r="E4045" s="7"/>
      <c r="F4045" s="7"/>
      <c r="G4045" s="7"/>
      <c r="H4045" s="7"/>
      <c r="I4045" s="9"/>
      <c r="J4045" s="9"/>
      <c r="K4045" s="7"/>
      <c r="L4045" s="7"/>
      <c r="M4045" s="7"/>
      <c r="N4045" s="7"/>
      <c r="O4045" s="7"/>
      <c r="P4045" s="7"/>
      <c r="Q4045" s="7"/>
      <c r="R4045" s="7"/>
      <c r="S4045" s="7"/>
    </row>
    <row r="4046" spans="1:19" x14ac:dyDescent="0.2">
      <c r="A4046" s="11"/>
      <c r="B4046" s="10"/>
      <c r="C4046" s="7"/>
      <c r="D4046" s="7"/>
      <c r="E4046" s="7"/>
      <c r="F4046" s="7"/>
      <c r="G4046" s="7"/>
      <c r="H4046" s="7"/>
      <c r="I4046" s="9"/>
      <c r="J4046" s="9"/>
      <c r="K4046" s="7"/>
      <c r="L4046" s="7"/>
      <c r="M4046" s="7"/>
      <c r="N4046" s="7"/>
      <c r="O4046" s="7"/>
      <c r="P4046" s="7"/>
      <c r="Q4046" s="7"/>
      <c r="R4046" s="7"/>
      <c r="S4046" s="7"/>
    </row>
    <row r="4047" spans="1:19" x14ac:dyDescent="0.2">
      <c r="A4047" s="11"/>
      <c r="B4047" s="10"/>
      <c r="C4047" s="7"/>
      <c r="D4047" s="7"/>
      <c r="E4047" s="7"/>
      <c r="F4047" s="7"/>
      <c r="G4047" s="7"/>
      <c r="H4047" s="7"/>
      <c r="I4047" s="9"/>
      <c r="J4047" s="9"/>
      <c r="K4047" s="7"/>
      <c r="L4047" s="7"/>
      <c r="M4047" s="7"/>
      <c r="N4047" s="7"/>
      <c r="O4047" s="7"/>
      <c r="P4047" s="7"/>
      <c r="Q4047" s="7"/>
      <c r="R4047" s="7"/>
      <c r="S4047" s="7"/>
    </row>
    <row r="4048" spans="1:19" x14ac:dyDescent="0.2">
      <c r="A4048" s="11"/>
      <c r="B4048" s="10"/>
      <c r="C4048" s="7"/>
      <c r="D4048" s="7"/>
      <c r="E4048" s="7"/>
      <c r="F4048" s="7"/>
      <c r="G4048" s="7"/>
      <c r="H4048" s="7"/>
      <c r="I4048" s="9"/>
      <c r="J4048" s="9"/>
      <c r="K4048" s="7"/>
      <c r="L4048" s="7"/>
      <c r="M4048" s="7"/>
      <c r="N4048" s="7"/>
      <c r="O4048" s="7"/>
      <c r="P4048" s="7"/>
      <c r="Q4048" s="7"/>
      <c r="R4048" s="7"/>
      <c r="S4048" s="7"/>
    </row>
    <row r="4049" spans="1:19" x14ac:dyDescent="0.2">
      <c r="A4049" s="11"/>
      <c r="B4049" s="10"/>
      <c r="C4049" s="7"/>
      <c r="D4049" s="7"/>
      <c r="E4049" s="7"/>
      <c r="F4049" s="7"/>
      <c r="G4049" s="7"/>
      <c r="H4049" s="7"/>
      <c r="I4049" s="9"/>
      <c r="J4049" s="9"/>
      <c r="K4049" s="7"/>
      <c r="L4049" s="7"/>
      <c r="M4049" s="7"/>
      <c r="N4049" s="7"/>
      <c r="O4049" s="7"/>
      <c r="P4049" s="7"/>
      <c r="Q4049" s="7"/>
      <c r="R4049" s="7"/>
      <c r="S4049" s="7"/>
    </row>
  </sheetData>
  <mergeCells count="3">
    <mergeCell ref="C2:D2"/>
    <mergeCell ref="E2:F2"/>
    <mergeCell ref="G2:H2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Normal="100" workbookViewId="0">
      <selection activeCell="C20" sqref="C20:E20"/>
    </sheetView>
  </sheetViews>
  <sheetFormatPr baseColWidth="10" defaultRowHeight="12.75" x14ac:dyDescent="0.2"/>
  <cols>
    <col min="2" max="2" width="28.5" bestFit="1" customWidth="1"/>
    <col min="3" max="3" width="25.75" bestFit="1" customWidth="1"/>
    <col min="4" max="4" width="24.75" bestFit="1" customWidth="1"/>
    <col min="5" max="5" width="24.625" bestFit="1" customWidth="1"/>
    <col min="6" max="6" width="35.5" bestFit="1" customWidth="1"/>
    <col min="7" max="7" width="27.875" bestFit="1" customWidth="1"/>
  </cols>
  <sheetData>
    <row r="1" spans="1:7" x14ac:dyDescent="0.2">
      <c r="A1" t="s">
        <v>306</v>
      </c>
    </row>
    <row r="3" spans="1:7" x14ac:dyDescent="0.2">
      <c r="B3" s="27" t="s">
        <v>44</v>
      </c>
      <c r="C3" s="27" t="s">
        <v>50</v>
      </c>
      <c r="D3" s="27" t="s">
        <v>51</v>
      </c>
      <c r="E3" s="27" t="s">
        <v>52</v>
      </c>
      <c r="F3" s="27" t="s">
        <v>197</v>
      </c>
      <c r="G3" s="27" t="s">
        <v>198</v>
      </c>
    </row>
    <row r="4" spans="1:7" x14ac:dyDescent="0.2">
      <c r="B4" t="s">
        <v>45</v>
      </c>
      <c r="C4" s="72">
        <v>29.29</v>
      </c>
      <c r="D4" s="72">
        <v>24.42</v>
      </c>
      <c r="E4" s="72">
        <v>17.170000000000002</v>
      </c>
      <c r="F4" s="37">
        <v>560</v>
      </c>
      <c r="G4">
        <v>1.8</v>
      </c>
    </row>
    <row r="5" spans="1:7" x14ac:dyDescent="0.2">
      <c r="B5" t="s">
        <v>46</v>
      </c>
      <c r="C5" s="72">
        <v>6.5</v>
      </c>
      <c r="D5" s="72">
        <v>4.95</v>
      </c>
      <c r="E5" s="72">
        <v>3.16</v>
      </c>
      <c r="F5" s="37">
        <v>240</v>
      </c>
      <c r="G5">
        <v>1.1000000000000001</v>
      </c>
    </row>
    <row r="6" spans="1:7" x14ac:dyDescent="0.2">
      <c r="B6" t="s">
        <v>188</v>
      </c>
      <c r="C6" s="72"/>
      <c r="D6" s="72"/>
      <c r="E6" s="72"/>
      <c r="F6" s="37">
        <v>270</v>
      </c>
      <c r="G6">
        <v>1.1000000000000001</v>
      </c>
    </row>
    <row r="7" spans="1:7" x14ac:dyDescent="0.2">
      <c r="B7" t="s">
        <v>47</v>
      </c>
      <c r="C7" s="72">
        <v>7.14</v>
      </c>
      <c r="D7" s="72">
        <v>5.98</v>
      </c>
      <c r="E7" s="72">
        <v>4.0599999999999996</v>
      </c>
      <c r="F7" s="86">
        <v>310</v>
      </c>
      <c r="G7">
        <v>1.1000000000000001</v>
      </c>
    </row>
    <row r="8" spans="1:7" x14ac:dyDescent="0.2">
      <c r="B8" t="s">
        <v>48</v>
      </c>
      <c r="C8" s="72">
        <v>4.6900000000000004</v>
      </c>
      <c r="D8" s="72">
        <v>4.1100000000000003</v>
      </c>
      <c r="E8" s="72">
        <v>3.61</v>
      </c>
      <c r="F8" s="37">
        <v>40</v>
      </c>
      <c r="G8">
        <v>0.2</v>
      </c>
    </row>
    <row r="9" spans="1:7" x14ac:dyDescent="0.2">
      <c r="B9" t="s">
        <v>49</v>
      </c>
      <c r="C9" s="72">
        <v>4.72</v>
      </c>
      <c r="D9" s="72">
        <v>3.62</v>
      </c>
      <c r="E9" s="72">
        <v>1.2</v>
      </c>
      <c r="F9" s="37">
        <v>40</v>
      </c>
      <c r="G9">
        <v>0.2</v>
      </c>
    </row>
    <row r="10" spans="1:7" x14ac:dyDescent="0.2">
      <c r="B10" t="s">
        <v>191</v>
      </c>
      <c r="C10" s="72">
        <v>10.93</v>
      </c>
      <c r="D10" s="72">
        <v>8.89</v>
      </c>
      <c r="E10" s="72">
        <v>7.09</v>
      </c>
      <c r="F10" s="37">
        <v>400</v>
      </c>
      <c r="G10">
        <v>1.3</v>
      </c>
    </row>
    <row r="11" spans="1:7" x14ac:dyDescent="0.2">
      <c r="B11" t="s">
        <v>192</v>
      </c>
      <c r="C11" s="72">
        <v>10.93</v>
      </c>
      <c r="D11" s="72">
        <v>8.89</v>
      </c>
      <c r="E11" s="72">
        <v>7.09</v>
      </c>
      <c r="F11" s="37">
        <v>300</v>
      </c>
      <c r="G11">
        <v>1.3</v>
      </c>
    </row>
    <row r="12" spans="1:7" x14ac:dyDescent="0.2">
      <c r="B12" t="s">
        <v>193</v>
      </c>
      <c r="C12" s="72">
        <v>10.93</v>
      </c>
      <c r="D12" s="72">
        <v>8.89</v>
      </c>
      <c r="E12" s="72">
        <v>7.09</v>
      </c>
      <c r="F12" s="37">
        <v>60</v>
      </c>
      <c r="G12">
        <v>1.3</v>
      </c>
    </row>
    <row r="13" spans="1:7" x14ac:dyDescent="0.2">
      <c r="B13" t="s">
        <v>194</v>
      </c>
      <c r="C13" s="72">
        <v>10.93</v>
      </c>
      <c r="D13" s="72">
        <v>8.89</v>
      </c>
      <c r="E13" s="72">
        <v>7.09</v>
      </c>
      <c r="F13">
        <v>300</v>
      </c>
      <c r="G13">
        <v>0.7</v>
      </c>
    </row>
    <row r="14" spans="1:7" x14ac:dyDescent="0.2">
      <c r="B14" t="s">
        <v>195</v>
      </c>
      <c r="C14" s="72">
        <v>10.93</v>
      </c>
      <c r="D14" s="72">
        <v>8.89</v>
      </c>
      <c r="E14" s="72">
        <v>7.09</v>
      </c>
      <c r="F14">
        <v>180</v>
      </c>
      <c r="G14">
        <v>0.7</v>
      </c>
    </row>
    <row r="15" spans="1:7" x14ac:dyDescent="0.2">
      <c r="B15" t="s">
        <v>196</v>
      </c>
      <c r="C15" s="72">
        <v>10.93</v>
      </c>
      <c r="D15" s="72">
        <v>8.89</v>
      </c>
      <c r="E15" s="72">
        <v>7.09</v>
      </c>
      <c r="F15">
        <v>40</v>
      </c>
      <c r="G15">
        <v>0.7</v>
      </c>
    </row>
    <row r="16" spans="1:7" x14ac:dyDescent="0.2">
      <c r="B16" t="s">
        <v>189</v>
      </c>
      <c r="C16" s="72"/>
      <c r="D16" s="72"/>
      <c r="E16" s="72"/>
      <c r="F16">
        <v>400</v>
      </c>
      <c r="G16">
        <v>1.1000000000000001</v>
      </c>
    </row>
    <row r="17" spans="2:7" x14ac:dyDescent="0.2">
      <c r="B17" t="s">
        <v>190</v>
      </c>
      <c r="C17" s="72"/>
      <c r="D17" s="72"/>
      <c r="E17" s="72"/>
      <c r="F17">
        <v>430</v>
      </c>
      <c r="G17">
        <v>1.2</v>
      </c>
    </row>
    <row r="19" spans="2:7" x14ac:dyDescent="0.2">
      <c r="C19" s="27" t="s">
        <v>54</v>
      </c>
      <c r="D19" s="27" t="s">
        <v>55</v>
      </c>
      <c r="E19" s="27" t="s">
        <v>56</v>
      </c>
    </row>
    <row r="20" spans="2:7" x14ac:dyDescent="0.2">
      <c r="B20" t="s">
        <v>53</v>
      </c>
      <c r="C20" s="72">
        <v>7.72</v>
      </c>
      <c r="D20" s="72">
        <v>5.6</v>
      </c>
      <c r="E20" s="72">
        <v>3.61</v>
      </c>
    </row>
    <row r="24" spans="2:7" x14ac:dyDescent="0.2">
      <c r="C24" s="27" t="s">
        <v>54</v>
      </c>
      <c r="D24" s="27" t="s">
        <v>55</v>
      </c>
      <c r="E24" s="27" t="s">
        <v>56</v>
      </c>
    </row>
    <row r="25" spans="2:7" x14ac:dyDescent="0.2">
      <c r="B25" t="s">
        <v>45</v>
      </c>
      <c r="C25" s="72">
        <v>26.48</v>
      </c>
      <c r="D25" s="72">
        <v>21.73</v>
      </c>
      <c r="E25" s="72">
        <v>13.24</v>
      </c>
    </row>
    <row r="26" spans="2:7" x14ac:dyDescent="0.2">
      <c r="B26" t="s">
        <v>46</v>
      </c>
      <c r="C26" s="72">
        <v>6.5</v>
      </c>
      <c r="D26" s="72">
        <v>4.95</v>
      </c>
      <c r="E26" s="72">
        <v>3.16</v>
      </c>
    </row>
    <row r="30" spans="2:7" x14ac:dyDescent="0.2">
      <c r="C30" s="27"/>
      <c r="D30" s="27"/>
    </row>
    <row r="31" spans="2:7" x14ac:dyDescent="0.2">
      <c r="D31" s="37"/>
    </row>
    <row r="32" spans="2:7" x14ac:dyDescent="0.2">
      <c r="D32" s="37"/>
    </row>
    <row r="33" spans="4:4" x14ac:dyDescent="0.2">
      <c r="D33" s="37"/>
    </row>
    <row r="34" spans="4:4" x14ac:dyDescent="0.2">
      <c r="D34" s="37"/>
    </row>
    <row r="35" spans="4:4" x14ac:dyDescent="0.2">
      <c r="D35" s="37"/>
    </row>
    <row r="36" spans="4:4" x14ac:dyDescent="0.2">
      <c r="D36" s="37"/>
    </row>
    <row r="37" spans="4:4" x14ac:dyDescent="0.2">
      <c r="D37" s="37"/>
    </row>
    <row r="38" spans="4:4" x14ac:dyDescent="0.2">
      <c r="D38" s="37"/>
    </row>
    <row r="39" spans="4:4" x14ac:dyDescent="0.2">
      <c r="D39" s="37"/>
    </row>
    <row r="40" spans="4:4" x14ac:dyDescent="0.2">
      <c r="D40" s="37"/>
    </row>
    <row r="41" spans="4:4" x14ac:dyDescent="0.2">
      <c r="D41" s="37"/>
    </row>
    <row r="42" spans="4:4" x14ac:dyDescent="0.2">
      <c r="D42" s="37"/>
    </row>
    <row r="43" spans="4:4" x14ac:dyDescent="0.2">
      <c r="D43" s="37"/>
    </row>
    <row r="44" spans="4:4" x14ac:dyDescent="0.2">
      <c r="D44" s="37"/>
    </row>
    <row r="45" spans="4:4" x14ac:dyDescent="0.2">
      <c r="D45" s="37"/>
    </row>
    <row r="46" spans="4:4" x14ac:dyDescent="0.2">
      <c r="D46" s="3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showGridLines="0" zoomScale="70" zoomScaleNormal="70" workbookViewId="0">
      <pane ySplit="7" topLeftCell="A8" activePane="bottomLeft" state="frozen"/>
      <selection pane="bottomLeft" activeCell="E35" sqref="A35:E35"/>
    </sheetView>
  </sheetViews>
  <sheetFormatPr baseColWidth="10" defaultRowHeight="12.75" x14ac:dyDescent="0.2"/>
  <cols>
    <col min="1" max="2" width="3.625" customWidth="1"/>
    <col min="3" max="3" width="30.625" customWidth="1"/>
    <col min="4" max="4" width="42.25" customWidth="1"/>
    <col min="5" max="5" width="49.125" customWidth="1"/>
    <col min="6" max="6" width="28.75" bestFit="1" customWidth="1"/>
    <col min="7" max="7" width="3.625" customWidth="1"/>
    <col min="8" max="10" width="13.625" customWidth="1"/>
    <col min="11" max="12" width="16.625" customWidth="1"/>
    <col min="13" max="13" width="3.625" customWidth="1"/>
  </cols>
  <sheetData>
    <row r="1" spans="1:13" ht="34.5" customHeight="1" x14ac:dyDescent="0.2">
      <c r="B1" s="18"/>
    </row>
    <row r="2" spans="1:13" ht="36" customHeight="1" x14ac:dyDescent="0.45">
      <c r="B2" s="18"/>
      <c r="D2" s="45" t="s">
        <v>203</v>
      </c>
      <c r="I2" s="27"/>
      <c r="J2" s="27"/>
    </row>
    <row r="3" spans="1:13" ht="57" customHeight="1" x14ac:dyDescent="0.2">
      <c r="B3" s="18"/>
      <c r="D3" s="46" t="s">
        <v>264</v>
      </c>
      <c r="H3" s="72"/>
      <c r="K3" s="114"/>
    </row>
    <row r="4" spans="1:13" ht="13.5" thickBot="1" x14ac:dyDescent="0.25">
      <c r="B4" s="18"/>
    </row>
    <row r="5" spans="1:13" ht="14.25" thickTop="1" thickBot="1" x14ac:dyDescent="0.25">
      <c r="B5" s="19"/>
      <c r="C5" s="1"/>
      <c r="D5" s="1"/>
      <c r="E5" s="1"/>
      <c r="F5" s="1"/>
      <c r="G5" s="1"/>
      <c r="H5" s="82"/>
      <c r="I5" s="1"/>
      <c r="J5" s="1"/>
      <c r="K5" s="1"/>
      <c r="L5" s="1"/>
      <c r="M5" s="2"/>
    </row>
    <row r="6" spans="1:13" ht="15.75" thickBot="1" x14ac:dyDescent="0.25">
      <c r="A6" s="59"/>
      <c r="B6" s="70"/>
      <c r="C6" s="461" t="s">
        <v>249</v>
      </c>
      <c r="D6" s="462"/>
      <c r="E6" s="462"/>
      <c r="F6" s="331"/>
      <c r="G6" s="63"/>
      <c r="H6" s="458" t="s">
        <v>251</v>
      </c>
      <c r="I6" s="459"/>
      <c r="J6" s="459"/>
      <c r="K6" s="459"/>
      <c r="L6" s="460"/>
      <c r="M6" s="4"/>
    </row>
    <row r="7" spans="1:13" ht="13.5" thickBot="1" x14ac:dyDescent="0.25">
      <c r="A7" s="16"/>
      <c r="B7" s="22"/>
      <c r="C7" s="23" t="s">
        <v>248</v>
      </c>
      <c r="D7" s="326" t="s">
        <v>267</v>
      </c>
      <c r="E7" s="334" t="s">
        <v>268</v>
      </c>
      <c r="F7" s="335" t="s">
        <v>283</v>
      </c>
      <c r="G7" s="14"/>
      <c r="H7" s="281" t="s">
        <v>2</v>
      </c>
      <c r="I7" s="282" t="s">
        <v>3</v>
      </c>
      <c r="J7" s="282" t="s">
        <v>204</v>
      </c>
      <c r="K7" s="282" t="s">
        <v>140</v>
      </c>
      <c r="L7" s="283" t="s">
        <v>187</v>
      </c>
      <c r="M7" s="4"/>
    </row>
    <row r="8" spans="1:13" x14ac:dyDescent="0.2">
      <c r="B8" s="21">
        <v>1</v>
      </c>
      <c r="C8" s="223"/>
      <c r="D8" s="327"/>
      <c r="E8" s="342"/>
      <c r="F8" s="343"/>
      <c r="G8" s="160"/>
      <c r="H8" s="287"/>
      <c r="I8" s="288"/>
      <c r="J8" s="280"/>
      <c r="K8" s="249"/>
      <c r="L8" s="284"/>
      <c r="M8" s="4"/>
    </row>
    <row r="9" spans="1:13" x14ac:dyDescent="0.2">
      <c r="B9" s="21">
        <v>2</v>
      </c>
      <c r="C9" s="226"/>
      <c r="D9" s="328"/>
      <c r="E9" s="344"/>
      <c r="F9" s="286"/>
      <c r="G9" s="161"/>
      <c r="H9" s="287"/>
      <c r="I9" s="252"/>
      <c r="J9" s="239"/>
      <c r="K9" s="240"/>
      <c r="L9" s="285"/>
      <c r="M9" s="4"/>
    </row>
    <row r="10" spans="1:13" x14ac:dyDescent="0.2">
      <c r="B10" s="21">
        <v>3</v>
      </c>
      <c r="C10" s="226"/>
      <c r="D10" s="328"/>
      <c r="E10" s="344"/>
      <c r="F10" s="286"/>
      <c r="G10" s="161"/>
      <c r="H10" s="287"/>
      <c r="I10" s="252"/>
      <c r="J10" s="239"/>
      <c r="K10" s="240"/>
      <c r="L10" s="285"/>
      <c r="M10" s="4"/>
    </row>
    <row r="11" spans="1:13" x14ac:dyDescent="0.2">
      <c r="B11" s="21">
        <v>4</v>
      </c>
      <c r="C11" s="226"/>
      <c r="D11" s="328"/>
      <c r="E11" s="344"/>
      <c r="F11" s="286"/>
      <c r="G11" s="161"/>
      <c r="H11" s="287"/>
      <c r="I11" s="252"/>
      <c r="J11" s="239"/>
      <c r="K11" s="240"/>
      <c r="L11" s="285"/>
      <c r="M11" s="4"/>
    </row>
    <row r="12" spans="1:13" x14ac:dyDescent="0.2">
      <c r="B12" s="21">
        <v>5</v>
      </c>
      <c r="C12" s="226"/>
      <c r="D12" s="328"/>
      <c r="E12" s="344"/>
      <c r="F12" s="286"/>
      <c r="G12" s="161"/>
      <c r="H12" s="287"/>
      <c r="I12" s="252"/>
      <c r="J12" s="239"/>
      <c r="K12" s="240"/>
      <c r="L12" s="285"/>
      <c r="M12" s="4"/>
    </row>
    <row r="13" spans="1:13" x14ac:dyDescent="0.2">
      <c r="B13" s="21">
        <v>6</v>
      </c>
      <c r="C13" s="226"/>
      <c r="D13" s="328"/>
      <c r="E13" s="344"/>
      <c r="F13" s="286"/>
      <c r="G13" s="161"/>
      <c r="H13" s="287"/>
      <c r="I13" s="252"/>
      <c r="J13" s="239"/>
      <c r="K13" s="240"/>
      <c r="L13" s="285"/>
      <c r="M13" s="4"/>
    </row>
    <row r="14" spans="1:13" x14ac:dyDescent="0.2">
      <c r="B14" s="21">
        <v>7</v>
      </c>
      <c r="C14" s="226"/>
      <c r="D14" s="328"/>
      <c r="E14" s="344"/>
      <c r="F14" s="286"/>
      <c r="G14" s="161"/>
      <c r="H14" s="287"/>
      <c r="I14" s="252"/>
      <c r="J14" s="239"/>
      <c r="K14" s="240"/>
      <c r="L14" s="285"/>
      <c r="M14" s="4"/>
    </row>
    <row r="15" spans="1:13" x14ac:dyDescent="0.2">
      <c r="B15" s="21">
        <v>8</v>
      </c>
      <c r="C15" s="226"/>
      <c r="D15" s="328"/>
      <c r="E15" s="344"/>
      <c r="F15" s="286"/>
      <c r="G15" s="161"/>
      <c r="H15" s="287"/>
      <c r="I15" s="252"/>
      <c r="J15" s="239"/>
      <c r="K15" s="240"/>
      <c r="L15" s="285"/>
      <c r="M15" s="4"/>
    </row>
    <row r="16" spans="1:13" x14ac:dyDescent="0.2">
      <c r="B16" s="21">
        <v>9</v>
      </c>
      <c r="C16" s="226"/>
      <c r="D16" s="328"/>
      <c r="E16" s="344"/>
      <c r="F16" s="286"/>
      <c r="G16" s="161"/>
      <c r="H16" s="287"/>
      <c r="I16" s="252"/>
      <c r="J16" s="239"/>
      <c r="K16" s="240"/>
      <c r="L16" s="285"/>
      <c r="M16" s="4"/>
    </row>
    <row r="17" spans="2:13" x14ac:dyDescent="0.2">
      <c r="B17" s="21">
        <v>10</v>
      </c>
      <c r="C17" s="226"/>
      <c r="D17" s="328"/>
      <c r="E17" s="344"/>
      <c r="F17" s="286"/>
      <c r="G17" s="161"/>
      <c r="H17" s="287"/>
      <c r="I17" s="252"/>
      <c r="J17" s="239"/>
      <c r="K17" s="240"/>
      <c r="L17" s="285"/>
      <c r="M17" s="4"/>
    </row>
    <row r="18" spans="2:13" x14ac:dyDescent="0.2">
      <c r="B18" s="21">
        <v>11</v>
      </c>
      <c r="C18" s="226"/>
      <c r="D18" s="328"/>
      <c r="E18" s="344"/>
      <c r="F18" s="286"/>
      <c r="G18" s="161"/>
      <c r="H18" s="287"/>
      <c r="I18" s="252"/>
      <c r="J18" s="239"/>
      <c r="K18" s="240"/>
      <c r="L18" s="285"/>
      <c r="M18" s="4"/>
    </row>
    <row r="19" spans="2:13" x14ac:dyDescent="0.2">
      <c r="B19" s="21">
        <v>12</v>
      </c>
      <c r="C19" s="226"/>
      <c r="D19" s="328"/>
      <c r="E19" s="344"/>
      <c r="F19" s="286"/>
      <c r="G19" s="161"/>
      <c r="H19" s="287"/>
      <c r="I19" s="252"/>
      <c r="J19" s="239"/>
      <c r="K19" s="240"/>
      <c r="L19" s="285"/>
      <c r="M19" s="4"/>
    </row>
    <row r="20" spans="2:13" x14ac:dyDescent="0.2">
      <c r="B20" s="21">
        <v>13</v>
      </c>
      <c r="C20" s="226"/>
      <c r="D20" s="328"/>
      <c r="E20" s="344"/>
      <c r="F20" s="286"/>
      <c r="G20" s="161"/>
      <c r="H20" s="287"/>
      <c r="I20" s="252"/>
      <c r="J20" s="239"/>
      <c r="K20" s="240"/>
      <c r="L20" s="285"/>
      <c r="M20" s="4"/>
    </row>
    <row r="21" spans="2:13" x14ac:dyDescent="0.2">
      <c r="B21" s="21">
        <v>14</v>
      </c>
      <c r="C21" s="226"/>
      <c r="D21" s="328"/>
      <c r="E21" s="344"/>
      <c r="F21" s="286"/>
      <c r="G21" s="161"/>
      <c r="H21" s="287"/>
      <c r="I21" s="252"/>
      <c r="J21" s="239"/>
      <c r="K21" s="240"/>
      <c r="L21" s="285"/>
      <c r="M21" s="4"/>
    </row>
    <row r="22" spans="2:13" x14ac:dyDescent="0.2">
      <c r="B22" s="21">
        <v>15</v>
      </c>
      <c r="C22" s="226"/>
      <c r="D22" s="328"/>
      <c r="E22" s="344"/>
      <c r="F22" s="286"/>
      <c r="G22" s="161"/>
      <c r="H22" s="287"/>
      <c r="I22" s="252"/>
      <c r="J22" s="239"/>
      <c r="K22" s="240"/>
      <c r="L22" s="285"/>
      <c r="M22" s="4"/>
    </row>
    <row r="23" spans="2:13" x14ac:dyDescent="0.2">
      <c r="B23" s="21">
        <v>16</v>
      </c>
      <c r="C23" s="226"/>
      <c r="D23" s="328"/>
      <c r="E23" s="344"/>
      <c r="F23" s="286"/>
      <c r="G23" s="161"/>
      <c r="H23" s="287"/>
      <c r="I23" s="252"/>
      <c r="J23" s="239"/>
      <c r="K23" s="240"/>
      <c r="L23" s="285"/>
      <c r="M23" s="4"/>
    </row>
    <row r="24" spans="2:13" x14ac:dyDescent="0.2">
      <c r="B24" s="21">
        <v>17</v>
      </c>
      <c r="C24" s="226"/>
      <c r="D24" s="328"/>
      <c r="E24" s="344"/>
      <c r="F24" s="286"/>
      <c r="G24" s="161"/>
      <c r="H24" s="287"/>
      <c r="I24" s="252"/>
      <c r="J24" s="239"/>
      <c r="K24" s="240"/>
      <c r="L24" s="285"/>
      <c r="M24" s="4"/>
    </row>
    <row r="25" spans="2:13" x14ac:dyDescent="0.2">
      <c r="B25" s="21">
        <v>18</v>
      </c>
      <c r="C25" s="226"/>
      <c r="D25" s="328"/>
      <c r="E25" s="344"/>
      <c r="F25" s="286"/>
      <c r="G25" s="161"/>
      <c r="H25" s="287"/>
      <c r="I25" s="252"/>
      <c r="J25" s="239"/>
      <c r="K25" s="240"/>
      <c r="L25" s="285"/>
      <c r="M25" s="4"/>
    </row>
    <row r="26" spans="2:13" x14ac:dyDescent="0.2">
      <c r="B26" s="21">
        <v>19</v>
      </c>
      <c r="C26" s="226"/>
      <c r="D26" s="328"/>
      <c r="E26" s="344"/>
      <c r="F26" s="286"/>
      <c r="G26" s="161"/>
      <c r="H26" s="287"/>
      <c r="I26" s="252"/>
      <c r="J26" s="239"/>
      <c r="K26" s="240"/>
      <c r="L26" s="285"/>
      <c r="M26" s="4"/>
    </row>
    <row r="27" spans="2:13" x14ac:dyDescent="0.2">
      <c r="B27" s="21">
        <v>20</v>
      </c>
      <c r="C27" s="226"/>
      <c r="D27" s="328"/>
      <c r="E27" s="344"/>
      <c r="F27" s="286"/>
      <c r="G27" s="161"/>
      <c r="H27" s="287"/>
      <c r="I27" s="252"/>
      <c r="J27" s="239"/>
      <c r="K27" s="240"/>
      <c r="L27" s="285"/>
      <c r="M27" s="4"/>
    </row>
    <row r="28" spans="2:13" x14ac:dyDescent="0.2">
      <c r="B28" s="21">
        <v>21</v>
      </c>
      <c r="C28" s="226"/>
      <c r="D28" s="328"/>
      <c r="E28" s="344"/>
      <c r="F28" s="286"/>
      <c r="G28" s="161"/>
      <c r="H28" s="287"/>
      <c r="I28" s="252"/>
      <c r="J28" s="239"/>
      <c r="K28" s="240"/>
      <c r="L28" s="285"/>
      <c r="M28" s="4"/>
    </row>
    <row r="29" spans="2:13" x14ac:dyDescent="0.2">
      <c r="B29" s="21">
        <v>22</v>
      </c>
      <c r="C29" s="226"/>
      <c r="D29" s="328"/>
      <c r="E29" s="344"/>
      <c r="F29" s="286"/>
      <c r="G29" s="161"/>
      <c r="H29" s="287"/>
      <c r="I29" s="252"/>
      <c r="J29" s="239"/>
      <c r="K29" s="240"/>
      <c r="L29" s="285"/>
      <c r="M29" s="4"/>
    </row>
    <row r="30" spans="2:13" x14ac:dyDescent="0.2">
      <c r="B30" s="21">
        <v>23</v>
      </c>
      <c r="C30" s="226"/>
      <c r="D30" s="328"/>
      <c r="E30" s="344"/>
      <c r="F30" s="286"/>
      <c r="G30" s="161"/>
      <c r="H30" s="287"/>
      <c r="I30" s="252"/>
      <c r="J30" s="239"/>
      <c r="K30" s="240"/>
      <c r="L30" s="285"/>
      <c r="M30" s="4"/>
    </row>
    <row r="31" spans="2:13" x14ac:dyDescent="0.2">
      <c r="B31" s="21">
        <v>24</v>
      </c>
      <c r="C31" s="226"/>
      <c r="D31" s="328"/>
      <c r="E31" s="344"/>
      <c r="F31" s="286"/>
      <c r="G31" s="161"/>
      <c r="H31" s="287"/>
      <c r="I31" s="252"/>
      <c r="J31" s="239"/>
      <c r="K31" s="240"/>
      <c r="L31" s="285"/>
      <c r="M31" s="4"/>
    </row>
    <row r="32" spans="2:13" x14ac:dyDescent="0.2">
      <c r="B32" s="21">
        <v>25</v>
      </c>
      <c r="C32" s="226"/>
      <c r="D32" s="328"/>
      <c r="E32" s="344"/>
      <c r="F32" s="286"/>
      <c r="G32" s="161"/>
      <c r="H32" s="287"/>
      <c r="I32" s="252"/>
      <c r="J32" s="239"/>
      <c r="K32" s="240"/>
      <c r="L32" s="285"/>
      <c r="M32" s="4"/>
    </row>
    <row r="33" spans="2:13" x14ac:dyDescent="0.2">
      <c r="B33" s="21">
        <v>26</v>
      </c>
      <c r="C33" s="226"/>
      <c r="D33" s="328"/>
      <c r="E33" s="344"/>
      <c r="F33" s="286"/>
      <c r="G33" s="161"/>
      <c r="H33" s="287"/>
      <c r="I33" s="252"/>
      <c r="J33" s="239"/>
      <c r="K33" s="240"/>
      <c r="L33" s="285"/>
      <c r="M33" s="4"/>
    </row>
    <row r="34" spans="2:13" x14ac:dyDescent="0.2">
      <c r="B34" s="21">
        <v>27</v>
      </c>
      <c r="C34" s="226"/>
      <c r="D34" s="328"/>
      <c r="E34" s="344"/>
      <c r="F34" s="286"/>
      <c r="G34" s="161"/>
      <c r="H34" s="287"/>
      <c r="I34" s="252"/>
      <c r="J34" s="239"/>
      <c r="K34" s="240"/>
      <c r="L34" s="285"/>
      <c r="M34" s="4"/>
    </row>
    <row r="35" spans="2:13" x14ac:dyDescent="0.2">
      <c r="B35" s="21">
        <v>28</v>
      </c>
      <c r="C35" s="226"/>
      <c r="D35" s="328"/>
      <c r="E35" s="344"/>
      <c r="F35" s="286"/>
      <c r="G35" s="161"/>
      <c r="H35" s="287"/>
      <c r="I35" s="252"/>
      <c r="J35" s="239"/>
      <c r="K35" s="240"/>
      <c r="L35" s="285"/>
      <c r="M35" s="4"/>
    </row>
    <row r="36" spans="2:13" x14ac:dyDescent="0.2">
      <c r="B36" s="21">
        <v>29</v>
      </c>
      <c r="C36" s="226"/>
      <c r="D36" s="328"/>
      <c r="E36" s="344"/>
      <c r="F36" s="286"/>
      <c r="G36" s="161"/>
      <c r="H36" s="287"/>
      <c r="I36" s="252"/>
      <c r="J36" s="239"/>
      <c r="K36" s="240"/>
      <c r="L36" s="285"/>
      <c r="M36" s="4"/>
    </row>
    <row r="37" spans="2:13" x14ac:dyDescent="0.2">
      <c r="B37" s="21">
        <v>30</v>
      </c>
      <c r="C37" s="226"/>
      <c r="D37" s="328"/>
      <c r="E37" s="344"/>
      <c r="F37" s="286"/>
      <c r="G37" s="161"/>
      <c r="H37" s="287"/>
      <c r="I37" s="252"/>
      <c r="J37" s="239"/>
      <c r="K37" s="240"/>
      <c r="L37" s="285"/>
      <c r="M37" s="4"/>
    </row>
    <row r="38" spans="2:13" x14ac:dyDescent="0.2">
      <c r="B38" s="21">
        <v>31</v>
      </c>
      <c r="C38" s="226"/>
      <c r="D38" s="328"/>
      <c r="E38" s="344"/>
      <c r="F38" s="286"/>
      <c r="G38" s="161"/>
      <c r="H38" s="287"/>
      <c r="I38" s="252"/>
      <c r="J38" s="239"/>
      <c r="K38" s="240"/>
      <c r="L38" s="285"/>
      <c r="M38" s="4"/>
    </row>
    <row r="39" spans="2:13" x14ac:dyDescent="0.2">
      <c r="B39" s="21">
        <v>32</v>
      </c>
      <c r="C39" s="226"/>
      <c r="D39" s="328"/>
      <c r="E39" s="344"/>
      <c r="F39" s="286"/>
      <c r="G39" s="161"/>
      <c r="H39" s="287"/>
      <c r="I39" s="252"/>
      <c r="J39" s="239"/>
      <c r="K39" s="240"/>
      <c r="L39" s="285"/>
      <c r="M39" s="4"/>
    </row>
    <row r="40" spans="2:13" x14ac:dyDescent="0.2">
      <c r="B40" s="21">
        <v>33</v>
      </c>
      <c r="C40" s="226"/>
      <c r="D40" s="328"/>
      <c r="E40" s="344"/>
      <c r="F40" s="286"/>
      <c r="G40" s="161"/>
      <c r="H40" s="287"/>
      <c r="I40" s="252"/>
      <c r="J40" s="239"/>
      <c r="K40" s="240"/>
      <c r="L40" s="285"/>
      <c r="M40" s="4"/>
    </row>
    <row r="41" spans="2:13" x14ac:dyDescent="0.2">
      <c r="B41" s="21">
        <v>34</v>
      </c>
      <c r="C41" s="226"/>
      <c r="D41" s="328"/>
      <c r="E41" s="344"/>
      <c r="F41" s="286"/>
      <c r="G41" s="161"/>
      <c r="H41" s="287"/>
      <c r="I41" s="252"/>
      <c r="J41" s="239"/>
      <c r="K41" s="240"/>
      <c r="L41" s="285"/>
      <c r="M41" s="4"/>
    </row>
    <row r="42" spans="2:13" x14ac:dyDescent="0.2">
      <c r="B42" s="21">
        <v>35</v>
      </c>
      <c r="C42" s="226"/>
      <c r="D42" s="328"/>
      <c r="E42" s="344"/>
      <c r="F42" s="286"/>
      <c r="G42" s="161"/>
      <c r="H42" s="287"/>
      <c r="I42" s="252"/>
      <c r="J42" s="239"/>
      <c r="K42" s="240"/>
      <c r="L42" s="285"/>
      <c r="M42" s="4"/>
    </row>
    <row r="43" spans="2:13" x14ac:dyDescent="0.2">
      <c r="B43" s="21">
        <v>36</v>
      </c>
      <c r="C43" s="226"/>
      <c r="D43" s="328"/>
      <c r="E43" s="344"/>
      <c r="F43" s="286"/>
      <c r="G43" s="161"/>
      <c r="H43" s="287"/>
      <c r="I43" s="252"/>
      <c r="J43" s="239"/>
      <c r="K43" s="240"/>
      <c r="L43" s="285"/>
      <c r="M43" s="4"/>
    </row>
    <row r="44" spans="2:13" x14ac:dyDescent="0.2">
      <c r="B44" s="21">
        <v>37</v>
      </c>
      <c r="C44" s="226"/>
      <c r="D44" s="328"/>
      <c r="E44" s="344"/>
      <c r="F44" s="286"/>
      <c r="G44" s="161"/>
      <c r="H44" s="287"/>
      <c r="I44" s="252"/>
      <c r="J44" s="239"/>
      <c r="K44" s="240"/>
      <c r="L44" s="285"/>
      <c r="M44" s="4"/>
    </row>
    <row r="45" spans="2:13" x14ac:dyDescent="0.2">
      <c r="B45" s="21">
        <v>38</v>
      </c>
      <c r="C45" s="226"/>
      <c r="D45" s="328"/>
      <c r="E45" s="344"/>
      <c r="F45" s="286"/>
      <c r="G45" s="161"/>
      <c r="H45" s="287"/>
      <c r="I45" s="252"/>
      <c r="J45" s="239"/>
      <c r="K45" s="240"/>
      <c r="L45" s="285"/>
      <c r="M45" s="4"/>
    </row>
    <row r="46" spans="2:13" x14ac:dyDescent="0.2">
      <c r="B46" s="21">
        <v>39</v>
      </c>
      <c r="C46" s="226"/>
      <c r="D46" s="328"/>
      <c r="E46" s="344"/>
      <c r="F46" s="286"/>
      <c r="G46" s="161"/>
      <c r="H46" s="287"/>
      <c r="I46" s="252"/>
      <c r="J46" s="239"/>
      <c r="K46" s="240"/>
      <c r="L46" s="285"/>
      <c r="M46" s="4"/>
    </row>
    <row r="47" spans="2:13" x14ac:dyDescent="0.2">
      <c r="B47" s="21">
        <v>40</v>
      </c>
      <c r="C47" s="226"/>
      <c r="D47" s="328"/>
      <c r="E47" s="344"/>
      <c r="F47" s="286"/>
      <c r="G47" s="161"/>
      <c r="H47" s="287"/>
      <c r="I47" s="252"/>
      <c r="J47" s="239"/>
      <c r="K47" s="240"/>
      <c r="L47" s="285"/>
      <c r="M47" s="4"/>
    </row>
    <row r="48" spans="2:13" x14ac:dyDescent="0.2">
      <c r="B48" s="21">
        <v>41</v>
      </c>
      <c r="C48" s="226"/>
      <c r="D48" s="328"/>
      <c r="E48" s="344"/>
      <c r="F48" s="286"/>
      <c r="G48" s="161"/>
      <c r="H48" s="287"/>
      <c r="I48" s="252"/>
      <c r="J48" s="239"/>
      <c r="K48" s="240"/>
      <c r="L48" s="285"/>
      <c r="M48" s="4"/>
    </row>
    <row r="49" spans="2:13" x14ac:dyDescent="0.2">
      <c r="B49" s="21">
        <v>42</v>
      </c>
      <c r="C49" s="226"/>
      <c r="D49" s="328"/>
      <c r="E49" s="344"/>
      <c r="F49" s="286"/>
      <c r="G49" s="161"/>
      <c r="H49" s="287"/>
      <c r="I49" s="252"/>
      <c r="J49" s="239"/>
      <c r="K49" s="240"/>
      <c r="L49" s="285"/>
      <c r="M49" s="4"/>
    </row>
    <row r="50" spans="2:13" x14ac:dyDescent="0.2">
      <c r="B50" s="21">
        <v>43</v>
      </c>
      <c r="C50" s="226"/>
      <c r="D50" s="328"/>
      <c r="E50" s="344"/>
      <c r="F50" s="286"/>
      <c r="G50" s="161"/>
      <c r="H50" s="287"/>
      <c r="I50" s="252"/>
      <c r="J50" s="239"/>
      <c r="K50" s="240"/>
      <c r="L50" s="285"/>
      <c r="M50" s="4"/>
    </row>
    <row r="51" spans="2:13" x14ac:dyDescent="0.2">
      <c r="B51" s="21">
        <v>44</v>
      </c>
      <c r="C51" s="226"/>
      <c r="D51" s="328"/>
      <c r="E51" s="344"/>
      <c r="F51" s="286"/>
      <c r="G51" s="161"/>
      <c r="H51" s="287"/>
      <c r="I51" s="252"/>
      <c r="J51" s="239"/>
      <c r="K51" s="240"/>
      <c r="L51" s="285"/>
      <c r="M51" s="4"/>
    </row>
    <row r="52" spans="2:13" x14ac:dyDescent="0.2">
      <c r="B52" s="21">
        <v>45</v>
      </c>
      <c r="C52" s="226"/>
      <c r="D52" s="328"/>
      <c r="E52" s="344"/>
      <c r="F52" s="286"/>
      <c r="G52" s="161"/>
      <c r="H52" s="287"/>
      <c r="I52" s="252"/>
      <c r="J52" s="239"/>
      <c r="K52" s="240"/>
      <c r="L52" s="285"/>
      <c r="M52" s="4"/>
    </row>
    <row r="53" spans="2:13" x14ac:dyDescent="0.2">
      <c r="B53" s="21">
        <v>46</v>
      </c>
      <c r="C53" s="226"/>
      <c r="D53" s="328"/>
      <c r="E53" s="344"/>
      <c r="F53" s="286"/>
      <c r="G53" s="161"/>
      <c r="H53" s="287"/>
      <c r="I53" s="252"/>
      <c r="J53" s="239"/>
      <c r="K53" s="240"/>
      <c r="L53" s="285"/>
      <c r="M53" s="4"/>
    </row>
    <row r="54" spans="2:13" x14ac:dyDescent="0.2">
      <c r="B54" s="21">
        <v>47</v>
      </c>
      <c r="C54" s="226"/>
      <c r="D54" s="328"/>
      <c r="E54" s="344"/>
      <c r="F54" s="286"/>
      <c r="G54" s="161"/>
      <c r="H54" s="287"/>
      <c r="I54" s="252"/>
      <c r="J54" s="239"/>
      <c r="K54" s="240"/>
      <c r="L54" s="285"/>
      <c r="M54" s="4"/>
    </row>
    <row r="55" spans="2:13" x14ac:dyDescent="0.2">
      <c r="B55" s="21">
        <v>48</v>
      </c>
      <c r="C55" s="226"/>
      <c r="D55" s="328"/>
      <c r="E55" s="344"/>
      <c r="F55" s="286"/>
      <c r="G55" s="161"/>
      <c r="H55" s="287"/>
      <c r="I55" s="252"/>
      <c r="J55" s="239"/>
      <c r="K55" s="240"/>
      <c r="L55" s="285"/>
      <c r="M55" s="4"/>
    </row>
    <row r="56" spans="2:13" x14ac:dyDescent="0.2">
      <c r="B56" s="21">
        <v>49</v>
      </c>
      <c r="C56" s="226"/>
      <c r="D56" s="328"/>
      <c r="E56" s="344"/>
      <c r="F56" s="286"/>
      <c r="G56" s="161"/>
      <c r="H56" s="287"/>
      <c r="I56" s="252"/>
      <c r="J56" s="239"/>
      <c r="K56" s="240"/>
      <c r="L56" s="285"/>
      <c r="M56" s="4"/>
    </row>
    <row r="57" spans="2:13" x14ac:dyDescent="0.2">
      <c r="B57" s="21">
        <v>50</v>
      </c>
      <c r="C57" s="226"/>
      <c r="D57" s="328"/>
      <c r="E57" s="344"/>
      <c r="F57" s="286"/>
      <c r="G57" s="161"/>
      <c r="H57" s="287"/>
      <c r="I57" s="252"/>
      <c r="J57" s="239"/>
      <c r="K57" s="240"/>
      <c r="L57" s="285"/>
      <c r="M57" s="4"/>
    </row>
    <row r="58" spans="2:13" x14ac:dyDescent="0.2">
      <c r="B58" s="21">
        <v>51</v>
      </c>
      <c r="C58" s="226"/>
      <c r="D58" s="328"/>
      <c r="E58" s="344"/>
      <c r="F58" s="286"/>
      <c r="G58" s="161"/>
      <c r="H58" s="287"/>
      <c r="I58" s="252"/>
      <c r="J58" s="239"/>
      <c r="K58" s="240"/>
      <c r="L58" s="285"/>
      <c r="M58" s="4"/>
    </row>
    <row r="59" spans="2:13" x14ac:dyDescent="0.2">
      <c r="B59" s="21">
        <v>52</v>
      </c>
      <c r="C59" s="226"/>
      <c r="D59" s="328"/>
      <c r="E59" s="344"/>
      <c r="F59" s="286"/>
      <c r="G59" s="161"/>
      <c r="H59" s="287"/>
      <c r="I59" s="252"/>
      <c r="J59" s="239"/>
      <c r="K59" s="240"/>
      <c r="L59" s="285"/>
      <c r="M59" s="4"/>
    </row>
    <row r="60" spans="2:13" x14ac:dyDescent="0.2">
      <c r="B60" s="21">
        <v>53</v>
      </c>
      <c r="C60" s="226"/>
      <c r="D60" s="328"/>
      <c r="E60" s="344"/>
      <c r="F60" s="286"/>
      <c r="G60" s="161"/>
      <c r="H60" s="287"/>
      <c r="I60" s="252"/>
      <c r="J60" s="239"/>
      <c r="K60" s="240"/>
      <c r="L60" s="285"/>
      <c r="M60" s="4"/>
    </row>
    <row r="61" spans="2:13" x14ac:dyDescent="0.2">
      <c r="B61" s="21">
        <v>54</v>
      </c>
      <c r="C61" s="226"/>
      <c r="D61" s="328"/>
      <c r="E61" s="344"/>
      <c r="F61" s="286"/>
      <c r="G61" s="161"/>
      <c r="H61" s="287"/>
      <c r="I61" s="252"/>
      <c r="J61" s="239"/>
      <c r="K61" s="240"/>
      <c r="L61" s="285"/>
      <c r="M61" s="4"/>
    </row>
    <row r="62" spans="2:13" x14ac:dyDescent="0.2">
      <c r="B62" s="21">
        <v>55</v>
      </c>
      <c r="C62" s="226"/>
      <c r="D62" s="328"/>
      <c r="E62" s="344"/>
      <c r="F62" s="286"/>
      <c r="G62" s="161"/>
      <c r="H62" s="287"/>
      <c r="I62" s="252"/>
      <c r="J62" s="239"/>
      <c r="K62" s="240"/>
      <c r="L62" s="285"/>
      <c r="M62" s="4"/>
    </row>
    <row r="63" spans="2:13" x14ac:dyDescent="0.2">
      <c r="B63" s="21">
        <v>56</v>
      </c>
      <c r="C63" s="226"/>
      <c r="D63" s="328"/>
      <c r="E63" s="344"/>
      <c r="F63" s="286"/>
      <c r="G63" s="161"/>
      <c r="H63" s="287"/>
      <c r="I63" s="252"/>
      <c r="J63" s="239"/>
      <c r="K63" s="240"/>
      <c r="L63" s="285"/>
      <c r="M63" s="4"/>
    </row>
    <row r="64" spans="2:13" x14ac:dyDescent="0.2">
      <c r="B64" s="21">
        <v>57</v>
      </c>
      <c r="C64" s="226"/>
      <c r="D64" s="328"/>
      <c r="E64" s="344"/>
      <c r="F64" s="286"/>
      <c r="G64" s="161"/>
      <c r="H64" s="287"/>
      <c r="I64" s="252"/>
      <c r="J64" s="239"/>
      <c r="K64" s="240"/>
      <c r="L64" s="285"/>
      <c r="M64" s="4"/>
    </row>
    <row r="65" spans="2:13" x14ac:dyDescent="0.2">
      <c r="B65" s="21">
        <v>58</v>
      </c>
      <c r="C65" s="226"/>
      <c r="D65" s="328"/>
      <c r="E65" s="344"/>
      <c r="F65" s="286"/>
      <c r="G65" s="161"/>
      <c r="H65" s="287"/>
      <c r="I65" s="252"/>
      <c r="J65" s="239"/>
      <c r="K65" s="240"/>
      <c r="L65" s="285"/>
      <c r="M65" s="4"/>
    </row>
    <row r="66" spans="2:13" x14ac:dyDescent="0.2">
      <c r="B66" s="21">
        <v>59</v>
      </c>
      <c r="C66" s="226"/>
      <c r="D66" s="328"/>
      <c r="E66" s="344"/>
      <c r="F66" s="286"/>
      <c r="G66" s="161"/>
      <c r="H66" s="287"/>
      <c r="I66" s="252"/>
      <c r="J66" s="239"/>
      <c r="K66" s="240"/>
      <c r="L66" s="285"/>
      <c r="M66" s="4"/>
    </row>
    <row r="67" spans="2:13" x14ac:dyDescent="0.2">
      <c r="B67" s="21">
        <v>60</v>
      </c>
      <c r="C67" s="226"/>
      <c r="D67" s="328"/>
      <c r="E67" s="344"/>
      <c r="F67" s="286"/>
      <c r="G67" s="161"/>
      <c r="H67" s="287"/>
      <c r="I67" s="252"/>
      <c r="J67" s="239"/>
      <c r="K67" s="240"/>
      <c r="L67" s="285"/>
      <c r="M67" s="4"/>
    </row>
    <row r="68" spans="2:13" x14ac:dyDescent="0.2">
      <c r="B68" s="21">
        <v>61</v>
      </c>
      <c r="C68" s="226"/>
      <c r="D68" s="328"/>
      <c r="E68" s="344"/>
      <c r="F68" s="286"/>
      <c r="G68" s="161"/>
      <c r="H68" s="287"/>
      <c r="I68" s="252"/>
      <c r="J68" s="239"/>
      <c r="K68" s="240"/>
      <c r="L68" s="285"/>
      <c r="M68" s="4"/>
    </row>
    <row r="69" spans="2:13" x14ac:dyDescent="0.2">
      <c r="B69" s="21">
        <v>62</v>
      </c>
      <c r="C69" s="226"/>
      <c r="D69" s="328"/>
      <c r="E69" s="344"/>
      <c r="F69" s="286"/>
      <c r="G69" s="161"/>
      <c r="H69" s="287"/>
      <c r="I69" s="252"/>
      <c r="J69" s="239"/>
      <c r="K69" s="240"/>
      <c r="L69" s="285"/>
      <c r="M69" s="4"/>
    </row>
    <row r="70" spans="2:13" x14ac:dyDescent="0.2">
      <c r="B70" s="21">
        <v>63</v>
      </c>
      <c r="C70" s="226"/>
      <c r="D70" s="328"/>
      <c r="E70" s="344"/>
      <c r="F70" s="286"/>
      <c r="G70" s="161"/>
      <c r="H70" s="287"/>
      <c r="I70" s="252"/>
      <c r="J70" s="239"/>
      <c r="K70" s="240"/>
      <c r="L70" s="285"/>
      <c r="M70" s="4"/>
    </row>
    <row r="71" spans="2:13" x14ac:dyDescent="0.2">
      <c r="B71" s="21">
        <v>64</v>
      </c>
      <c r="C71" s="226"/>
      <c r="D71" s="328"/>
      <c r="E71" s="344"/>
      <c r="F71" s="286"/>
      <c r="G71" s="161"/>
      <c r="H71" s="287"/>
      <c r="I71" s="252"/>
      <c r="J71" s="239"/>
      <c r="K71" s="240"/>
      <c r="L71" s="285"/>
      <c r="M71" s="4"/>
    </row>
    <row r="72" spans="2:13" x14ac:dyDescent="0.2">
      <c r="B72" s="21">
        <v>65</v>
      </c>
      <c r="C72" s="226"/>
      <c r="D72" s="328"/>
      <c r="E72" s="344"/>
      <c r="F72" s="286"/>
      <c r="G72" s="161"/>
      <c r="H72" s="287"/>
      <c r="I72" s="252"/>
      <c r="J72" s="239"/>
      <c r="K72" s="240"/>
      <c r="L72" s="285"/>
      <c r="M72" s="4"/>
    </row>
    <row r="73" spans="2:13" x14ac:dyDescent="0.2">
      <c r="B73" s="21">
        <v>66</v>
      </c>
      <c r="C73" s="226"/>
      <c r="D73" s="328"/>
      <c r="E73" s="344"/>
      <c r="F73" s="286"/>
      <c r="G73" s="161"/>
      <c r="H73" s="287"/>
      <c r="I73" s="252"/>
      <c r="J73" s="239"/>
      <c r="K73" s="240"/>
      <c r="L73" s="285"/>
      <c r="M73" s="4"/>
    </row>
    <row r="74" spans="2:13" x14ac:dyDescent="0.2">
      <c r="B74" s="21">
        <v>67</v>
      </c>
      <c r="C74" s="226"/>
      <c r="D74" s="328"/>
      <c r="E74" s="344"/>
      <c r="F74" s="286"/>
      <c r="G74" s="161"/>
      <c r="H74" s="287"/>
      <c r="I74" s="252"/>
      <c r="J74" s="239"/>
      <c r="K74" s="240"/>
      <c r="L74" s="285"/>
      <c r="M74" s="4"/>
    </row>
    <row r="75" spans="2:13" x14ac:dyDescent="0.2">
      <c r="B75" s="21">
        <v>68</v>
      </c>
      <c r="C75" s="226"/>
      <c r="D75" s="328"/>
      <c r="E75" s="344"/>
      <c r="F75" s="286"/>
      <c r="G75" s="161"/>
      <c r="H75" s="287"/>
      <c r="I75" s="252"/>
      <c r="J75" s="239"/>
      <c r="K75" s="240"/>
      <c r="L75" s="285"/>
      <c r="M75" s="4"/>
    </row>
    <row r="76" spans="2:13" x14ac:dyDescent="0.2">
      <c r="B76" s="21">
        <v>69</v>
      </c>
      <c r="C76" s="226"/>
      <c r="D76" s="328"/>
      <c r="E76" s="344"/>
      <c r="F76" s="286"/>
      <c r="G76" s="161"/>
      <c r="H76" s="287"/>
      <c r="I76" s="252"/>
      <c r="J76" s="239"/>
      <c r="K76" s="240"/>
      <c r="L76" s="285"/>
      <c r="M76" s="4"/>
    </row>
    <row r="77" spans="2:13" x14ac:dyDescent="0.2">
      <c r="B77" s="21">
        <v>70</v>
      </c>
      <c r="C77" s="226"/>
      <c r="D77" s="328"/>
      <c r="E77" s="344"/>
      <c r="F77" s="286"/>
      <c r="G77" s="161"/>
      <c r="H77" s="287"/>
      <c r="I77" s="252"/>
      <c r="J77" s="239"/>
      <c r="K77" s="240"/>
      <c r="L77" s="285"/>
      <c r="M77" s="4"/>
    </row>
    <row r="78" spans="2:13" x14ac:dyDescent="0.2">
      <c r="B78" s="21">
        <v>71</v>
      </c>
      <c r="C78" s="226"/>
      <c r="D78" s="328"/>
      <c r="E78" s="344"/>
      <c r="F78" s="286"/>
      <c r="G78" s="161"/>
      <c r="H78" s="287"/>
      <c r="I78" s="252"/>
      <c r="J78" s="239"/>
      <c r="K78" s="240"/>
      <c r="L78" s="285"/>
      <c r="M78" s="4"/>
    </row>
    <row r="79" spans="2:13" x14ac:dyDescent="0.2">
      <c r="B79" s="21">
        <v>72</v>
      </c>
      <c r="C79" s="226"/>
      <c r="D79" s="328"/>
      <c r="E79" s="344"/>
      <c r="F79" s="286"/>
      <c r="G79" s="161"/>
      <c r="H79" s="287"/>
      <c r="I79" s="252"/>
      <c r="J79" s="239"/>
      <c r="K79" s="240"/>
      <c r="L79" s="285"/>
      <c r="M79" s="4"/>
    </row>
    <row r="80" spans="2:13" x14ac:dyDescent="0.2">
      <c r="B80" s="21">
        <v>73</v>
      </c>
      <c r="C80" s="226"/>
      <c r="D80" s="328"/>
      <c r="E80" s="344"/>
      <c r="F80" s="286"/>
      <c r="G80" s="161"/>
      <c r="H80" s="287"/>
      <c r="I80" s="252"/>
      <c r="J80" s="239"/>
      <c r="K80" s="240"/>
      <c r="L80" s="285"/>
      <c r="M80" s="4"/>
    </row>
    <row r="81" spans="2:13" x14ac:dyDescent="0.2">
      <c r="B81" s="21">
        <v>74</v>
      </c>
      <c r="C81" s="226"/>
      <c r="D81" s="328"/>
      <c r="E81" s="344"/>
      <c r="F81" s="286"/>
      <c r="G81" s="161"/>
      <c r="H81" s="287"/>
      <c r="I81" s="252"/>
      <c r="J81" s="239"/>
      <c r="K81" s="240"/>
      <c r="L81" s="285"/>
      <c r="M81" s="4"/>
    </row>
    <row r="82" spans="2:13" x14ac:dyDescent="0.2">
      <c r="B82" s="21">
        <v>75</v>
      </c>
      <c r="C82" s="226"/>
      <c r="D82" s="328"/>
      <c r="E82" s="344"/>
      <c r="F82" s="286"/>
      <c r="G82" s="161"/>
      <c r="H82" s="287"/>
      <c r="I82" s="252"/>
      <c r="J82" s="239"/>
      <c r="K82" s="240"/>
      <c r="L82" s="285"/>
      <c r="M82" s="4"/>
    </row>
    <row r="83" spans="2:13" x14ac:dyDescent="0.2">
      <c r="B83" s="21">
        <v>76</v>
      </c>
      <c r="C83" s="226"/>
      <c r="D83" s="328"/>
      <c r="E83" s="344"/>
      <c r="F83" s="286"/>
      <c r="G83" s="161"/>
      <c r="H83" s="287"/>
      <c r="I83" s="252"/>
      <c r="J83" s="239"/>
      <c r="K83" s="240"/>
      <c r="L83" s="285"/>
      <c r="M83" s="4"/>
    </row>
    <row r="84" spans="2:13" x14ac:dyDescent="0.2">
      <c r="B84" s="21">
        <v>77</v>
      </c>
      <c r="C84" s="226"/>
      <c r="D84" s="328"/>
      <c r="E84" s="344"/>
      <c r="F84" s="286"/>
      <c r="G84" s="161"/>
      <c r="H84" s="287"/>
      <c r="I84" s="252"/>
      <c r="J84" s="239"/>
      <c r="K84" s="240"/>
      <c r="L84" s="285"/>
      <c r="M84" s="4"/>
    </row>
    <row r="85" spans="2:13" x14ac:dyDescent="0.2">
      <c r="B85" s="21">
        <v>78</v>
      </c>
      <c r="C85" s="226"/>
      <c r="D85" s="328"/>
      <c r="E85" s="344"/>
      <c r="F85" s="286"/>
      <c r="G85" s="161"/>
      <c r="H85" s="287"/>
      <c r="I85" s="252"/>
      <c r="J85" s="239"/>
      <c r="K85" s="240"/>
      <c r="L85" s="285"/>
      <c r="M85" s="4"/>
    </row>
    <row r="86" spans="2:13" x14ac:dyDescent="0.2">
      <c r="B86" s="21">
        <v>79</v>
      </c>
      <c r="C86" s="226"/>
      <c r="D86" s="328"/>
      <c r="E86" s="344"/>
      <c r="F86" s="286"/>
      <c r="G86" s="161"/>
      <c r="H86" s="287"/>
      <c r="I86" s="252"/>
      <c r="J86" s="239"/>
      <c r="K86" s="240"/>
      <c r="L86" s="285"/>
      <c r="M86" s="4"/>
    </row>
    <row r="87" spans="2:13" x14ac:dyDescent="0.2">
      <c r="B87" s="21">
        <v>80</v>
      </c>
      <c r="C87" s="226"/>
      <c r="D87" s="328"/>
      <c r="E87" s="344"/>
      <c r="F87" s="286"/>
      <c r="G87" s="161"/>
      <c r="H87" s="287"/>
      <c r="I87" s="252"/>
      <c r="J87" s="239"/>
      <c r="K87" s="240"/>
      <c r="L87" s="285"/>
      <c r="M87" s="4"/>
    </row>
    <row r="88" spans="2:13" x14ac:dyDescent="0.2">
      <c r="B88" s="21">
        <v>81</v>
      </c>
      <c r="C88" s="226"/>
      <c r="D88" s="328"/>
      <c r="E88" s="344"/>
      <c r="F88" s="286"/>
      <c r="G88" s="161"/>
      <c r="H88" s="287"/>
      <c r="I88" s="252"/>
      <c r="J88" s="239"/>
      <c r="K88" s="240"/>
      <c r="L88" s="285"/>
      <c r="M88" s="4"/>
    </row>
    <row r="89" spans="2:13" x14ac:dyDescent="0.2">
      <c r="B89" s="21">
        <v>82</v>
      </c>
      <c r="C89" s="226"/>
      <c r="D89" s="328"/>
      <c r="E89" s="344"/>
      <c r="F89" s="286"/>
      <c r="G89" s="161"/>
      <c r="H89" s="287"/>
      <c r="I89" s="252"/>
      <c r="J89" s="239"/>
      <c r="K89" s="240"/>
      <c r="L89" s="285"/>
      <c r="M89" s="4"/>
    </row>
    <row r="90" spans="2:13" x14ac:dyDescent="0.2">
      <c r="B90" s="21">
        <v>83</v>
      </c>
      <c r="C90" s="226"/>
      <c r="D90" s="328"/>
      <c r="E90" s="344"/>
      <c r="F90" s="286"/>
      <c r="G90" s="161"/>
      <c r="H90" s="287"/>
      <c r="I90" s="252"/>
      <c r="J90" s="239"/>
      <c r="K90" s="240"/>
      <c r="L90" s="285"/>
      <c r="M90" s="4"/>
    </row>
    <row r="91" spans="2:13" x14ac:dyDescent="0.2">
      <c r="B91" s="21">
        <v>84</v>
      </c>
      <c r="C91" s="226"/>
      <c r="D91" s="328"/>
      <c r="E91" s="344"/>
      <c r="F91" s="286"/>
      <c r="G91" s="161"/>
      <c r="H91" s="287"/>
      <c r="I91" s="252"/>
      <c r="J91" s="239"/>
      <c r="K91" s="240"/>
      <c r="L91" s="285"/>
      <c r="M91" s="4"/>
    </row>
    <row r="92" spans="2:13" x14ac:dyDescent="0.2">
      <c r="B92" s="21">
        <v>85</v>
      </c>
      <c r="C92" s="226"/>
      <c r="D92" s="328"/>
      <c r="E92" s="344"/>
      <c r="F92" s="286"/>
      <c r="G92" s="161"/>
      <c r="H92" s="287"/>
      <c r="I92" s="252"/>
      <c r="J92" s="239"/>
      <c r="K92" s="240"/>
      <c r="L92" s="285"/>
      <c r="M92" s="4"/>
    </row>
    <row r="93" spans="2:13" x14ac:dyDescent="0.2">
      <c r="B93" s="21">
        <v>86</v>
      </c>
      <c r="C93" s="226"/>
      <c r="D93" s="328"/>
      <c r="E93" s="344"/>
      <c r="F93" s="286"/>
      <c r="G93" s="161"/>
      <c r="H93" s="287"/>
      <c r="I93" s="252"/>
      <c r="J93" s="239"/>
      <c r="K93" s="240"/>
      <c r="L93" s="285"/>
      <c r="M93" s="4"/>
    </row>
    <row r="94" spans="2:13" x14ac:dyDescent="0.2">
      <c r="B94" s="21">
        <v>87</v>
      </c>
      <c r="C94" s="226"/>
      <c r="D94" s="328"/>
      <c r="E94" s="344"/>
      <c r="F94" s="286"/>
      <c r="G94" s="161"/>
      <c r="H94" s="287"/>
      <c r="I94" s="252"/>
      <c r="J94" s="239"/>
      <c r="K94" s="240"/>
      <c r="L94" s="285"/>
      <c r="M94" s="4"/>
    </row>
    <row r="95" spans="2:13" x14ac:dyDescent="0.2">
      <c r="B95" s="21">
        <v>88</v>
      </c>
      <c r="C95" s="226"/>
      <c r="D95" s="328"/>
      <c r="E95" s="344"/>
      <c r="F95" s="286"/>
      <c r="G95" s="161"/>
      <c r="H95" s="287"/>
      <c r="I95" s="252"/>
      <c r="J95" s="239"/>
      <c r="K95" s="240"/>
      <c r="L95" s="285"/>
      <c r="M95" s="4"/>
    </row>
    <row r="96" spans="2:13" x14ac:dyDescent="0.2">
      <c r="B96" s="21">
        <v>89</v>
      </c>
      <c r="C96" s="226"/>
      <c r="D96" s="328"/>
      <c r="E96" s="344"/>
      <c r="F96" s="286"/>
      <c r="G96" s="161"/>
      <c r="H96" s="287"/>
      <c r="I96" s="252"/>
      <c r="J96" s="239"/>
      <c r="K96" s="240"/>
      <c r="L96" s="285"/>
      <c r="M96" s="4"/>
    </row>
    <row r="97" spans="2:13" x14ac:dyDescent="0.2">
      <c r="B97" s="21">
        <v>90</v>
      </c>
      <c r="C97" s="226"/>
      <c r="D97" s="328"/>
      <c r="E97" s="344"/>
      <c r="F97" s="286"/>
      <c r="G97" s="161"/>
      <c r="H97" s="287"/>
      <c r="I97" s="252"/>
      <c r="J97" s="239"/>
      <c r="K97" s="240"/>
      <c r="L97" s="285"/>
      <c r="M97" s="4"/>
    </row>
    <row r="98" spans="2:13" x14ac:dyDescent="0.2">
      <c r="B98" s="21">
        <v>91</v>
      </c>
      <c r="C98" s="226"/>
      <c r="D98" s="328"/>
      <c r="E98" s="344"/>
      <c r="F98" s="286"/>
      <c r="G98" s="161"/>
      <c r="H98" s="287"/>
      <c r="I98" s="252"/>
      <c r="J98" s="239"/>
      <c r="K98" s="240"/>
      <c r="L98" s="285"/>
      <c r="M98" s="4"/>
    </row>
    <row r="99" spans="2:13" x14ac:dyDescent="0.2">
      <c r="B99" s="21">
        <v>92</v>
      </c>
      <c r="C99" s="226"/>
      <c r="D99" s="328"/>
      <c r="E99" s="344"/>
      <c r="F99" s="286"/>
      <c r="G99" s="161"/>
      <c r="H99" s="287"/>
      <c r="I99" s="252"/>
      <c r="J99" s="239"/>
      <c r="K99" s="240"/>
      <c r="L99" s="285"/>
      <c r="M99" s="4"/>
    </row>
    <row r="100" spans="2:13" x14ac:dyDescent="0.2">
      <c r="B100" s="21">
        <v>93</v>
      </c>
      <c r="C100" s="226"/>
      <c r="D100" s="328"/>
      <c r="E100" s="344"/>
      <c r="F100" s="286"/>
      <c r="G100" s="161"/>
      <c r="H100" s="287"/>
      <c r="I100" s="252"/>
      <c r="J100" s="239"/>
      <c r="K100" s="240"/>
      <c r="L100" s="285"/>
      <c r="M100" s="4"/>
    </row>
    <row r="101" spans="2:13" x14ac:dyDescent="0.2">
      <c r="B101" s="21">
        <v>94</v>
      </c>
      <c r="C101" s="226"/>
      <c r="D101" s="328"/>
      <c r="E101" s="344"/>
      <c r="F101" s="286"/>
      <c r="G101" s="161"/>
      <c r="H101" s="287"/>
      <c r="I101" s="252"/>
      <c r="J101" s="239"/>
      <c r="K101" s="240"/>
      <c r="L101" s="285"/>
      <c r="M101" s="4"/>
    </row>
    <row r="102" spans="2:13" x14ac:dyDescent="0.2">
      <c r="B102" s="21">
        <v>95</v>
      </c>
      <c r="C102" s="226"/>
      <c r="D102" s="328"/>
      <c r="E102" s="344"/>
      <c r="F102" s="286"/>
      <c r="G102" s="161"/>
      <c r="H102" s="287"/>
      <c r="I102" s="252"/>
      <c r="J102" s="239"/>
      <c r="K102" s="240"/>
      <c r="L102" s="285"/>
      <c r="M102" s="4"/>
    </row>
    <row r="103" spans="2:13" x14ac:dyDescent="0.2">
      <c r="B103" s="21">
        <v>96</v>
      </c>
      <c r="C103" s="226"/>
      <c r="D103" s="328"/>
      <c r="E103" s="344"/>
      <c r="F103" s="286"/>
      <c r="G103" s="161"/>
      <c r="H103" s="287"/>
      <c r="I103" s="252"/>
      <c r="J103" s="239"/>
      <c r="K103" s="240"/>
      <c r="L103" s="285"/>
      <c r="M103" s="4"/>
    </row>
    <row r="104" spans="2:13" x14ac:dyDescent="0.2">
      <c r="B104" s="21">
        <v>97</v>
      </c>
      <c r="C104" s="226"/>
      <c r="D104" s="328"/>
      <c r="E104" s="344"/>
      <c r="F104" s="286"/>
      <c r="G104" s="161"/>
      <c r="H104" s="287"/>
      <c r="I104" s="252"/>
      <c r="J104" s="239"/>
      <c r="K104" s="240"/>
      <c r="L104" s="285"/>
      <c r="M104" s="4"/>
    </row>
    <row r="105" spans="2:13" x14ac:dyDescent="0.2">
      <c r="B105" s="21">
        <v>98</v>
      </c>
      <c r="C105" s="226"/>
      <c r="D105" s="328"/>
      <c r="E105" s="344"/>
      <c r="F105" s="286"/>
      <c r="G105" s="161"/>
      <c r="H105" s="287"/>
      <c r="I105" s="252"/>
      <c r="J105" s="239"/>
      <c r="K105" s="240"/>
      <c r="L105" s="285"/>
      <c r="M105" s="4"/>
    </row>
    <row r="106" spans="2:13" x14ac:dyDescent="0.2">
      <c r="B106" s="21">
        <v>99</v>
      </c>
      <c r="C106" s="226"/>
      <c r="D106" s="328"/>
      <c r="E106" s="344"/>
      <c r="F106" s="286"/>
      <c r="G106" s="161"/>
      <c r="H106" s="287"/>
      <c r="I106" s="252"/>
      <c r="J106" s="239"/>
      <c r="K106" s="240"/>
      <c r="L106" s="285"/>
      <c r="M106" s="4"/>
    </row>
    <row r="107" spans="2:13" x14ac:dyDescent="0.2">
      <c r="B107" s="21">
        <v>100</v>
      </c>
      <c r="C107" s="226"/>
      <c r="D107" s="328"/>
      <c r="E107" s="344"/>
      <c r="F107" s="286"/>
      <c r="G107" s="161"/>
      <c r="H107" s="287"/>
      <c r="I107" s="252"/>
      <c r="J107" s="239"/>
      <c r="K107" s="240"/>
      <c r="L107" s="285"/>
      <c r="M107" s="4"/>
    </row>
    <row r="108" spans="2:13" x14ac:dyDescent="0.2">
      <c r="B108" s="21">
        <v>101</v>
      </c>
      <c r="C108" s="226"/>
      <c r="D108" s="328"/>
      <c r="E108" s="344"/>
      <c r="F108" s="286"/>
      <c r="G108" s="161"/>
      <c r="H108" s="287"/>
      <c r="I108" s="252"/>
      <c r="J108" s="239"/>
      <c r="K108" s="240"/>
      <c r="L108" s="285"/>
      <c r="M108" s="4"/>
    </row>
    <row r="109" spans="2:13" x14ac:dyDescent="0.2">
      <c r="B109" s="21">
        <v>102</v>
      </c>
      <c r="C109" s="226"/>
      <c r="D109" s="328"/>
      <c r="E109" s="344"/>
      <c r="F109" s="286"/>
      <c r="G109" s="161"/>
      <c r="H109" s="287"/>
      <c r="I109" s="252"/>
      <c r="J109" s="239"/>
      <c r="K109" s="240"/>
      <c r="L109" s="285"/>
      <c r="M109" s="4"/>
    </row>
    <row r="110" spans="2:13" x14ac:dyDescent="0.2">
      <c r="B110" s="21">
        <v>103</v>
      </c>
      <c r="C110" s="226"/>
      <c r="D110" s="328"/>
      <c r="E110" s="344"/>
      <c r="F110" s="286"/>
      <c r="G110" s="161"/>
      <c r="H110" s="287"/>
      <c r="I110" s="252"/>
      <c r="J110" s="239"/>
      <c r="K110" s="240"/>
      <c r="L110" s="285"/>
      <c r="M110" s="4"/>
    </row>
    <row r="111" spans="2:13" x14ac:dyDescent="0.2">
      <c r="B111" s="21">
        <v>104</v>
      </c>
      <c r="C111" s="226"/>
      <c r="D111" s="328"/>
      <c r="E111" s="344"/>
      <c r="F111" s="286"/>
      <c r="G111" s="161"/>
      <c r="H111" s="287"/>
      <c r="I111" s="252"/>
      <c r="J111" s="239"/>
      <c r="K111" s="240"/>
      <c r="L111" s="285"/>
      <c r="M111" s="4"/>
    </row>
    <row r="112" spans="2:13" x14ac:dyDescent="0.2">
      <c r="B112" s="21">
        <v>105</v>
      </c>
      <c r="C112" s="226"/>
      <c r="D112" s="328"/>
      <c r="E112" s="344"/>
      <c r="F112" s="286"/>
      <c r="G112" s="161"/>
      <c r="H112" s="287"/>
      <c r="I112" s="252"/>
      <c r="J112" s="239"/>
      <c r="K112" s="240"/>
      <c r="L112" s="285"/>
      <c r="M112" s="4"/>
    </row>
    <row r="113" spans="2:13" x14ac:dyDescent="0.2">
      <c r="B113" s="21">
        <v>106</v>
      </c>
      <c r="C113" s="226"/>
      <c r="D113" s="328"/>
      <c r="E113" s="344"/>
      <c r="F113" s="286"/>
      <c r="G113" s="161"/>
      <c r="H113" s="287"/>
      <c r="I113" s="252"/>
      <c r="J113" s="239"/>
      <c r="K113" s="240"/>
      <c r="L113" s="285"/>
      <c r="M113" s="4"/>
    </row>
    <row r="114" spans="2:13" x14ac:dyDescent="0.2">
      <c r="B114" s="21">
        <v>107</v>
      </c>
      <c r="C114" s="226"/>
      <c r="D114" s="328"/>
      <c r="E114" s="344"/>
      <c r="F114" s="286"/>
      <c r="G114" s="161"/>
      <c r="H114" s="287"/>
      <c r="I114" s="252"/>
      <c r="J114" s="239"/>
      <c r="K114" s="240"/>
      <c r="L114" s="285"/>
      <c r="M114" s="4"/>
    </row>
    <row r="115" spans="2:13" x14ac:dyDescent="0.2">
      <c r="B115" s="21">
        <v>108</v>
      </c>
      <c r="C115" s="226"/>
      <c r="D115" s="328"/>
      <c r="E115" s="344"/>
      <c r="F115" s="286"/>
      <c r="G115" s="161"/>
      <c r="H115" s="287"/>
      <c r="I115" s="252"/>
      <c r="J115" s="239"/>
      <c r="K115" s="240"/>
      <c r="L115" s="285"/>
      <c r="M115" s="4"/>
    </row>
    <row r="116" spans="2:13" x14ac:dyDescent="0.2">
      <c r="B116" s="21">
        <v>109</v>
      </c>
      <c r="C116" s="226"/>
      <c r="D116" s="328"/>
      <c r="E116" s="344"/>
      <c r="F116" s="286"/>
      <c r="G116" s="161"/>
      <c r="H116" s="287"/>
      <c r="I116" s="252"/>
      <c r="J116" s="239"/>
      <c r="K116" s="240"/>
      <c r="L116" s="285"/>
      <c r="M116" s="4"/>
    </row>
    <row r="117" spans="2:13" x14ac:dyDescent="0.2">
      <c r="B117" s="21">
        <v>110</v>
      </c>
      <c r="C117" s="226"/>
      <c r="D117" s="328"/>
      <c r="E117" s="344"/>
      <c r="F117" s="286"/>
      <c r="G117" s="161"/>
      <c r="H117" s="287"/>
      <c r="I117" s="252"/>
      <c r="J117" s="239"/>
      <c r="K117" s="240"/>
      <c r="L117" s="285"/>
      <c r="M117" s="4"/>
    </row>
    <row r="118" spans="2:13" x14ac:dyDescent="0.2">
      <c r="B118" s="21">
        <v>111</v>
      </c>
      <c r="C118" s="226"/>
      <c r="D118" s="328"/>
      <c r="E118" s="344"/>
      <c r="F118" s="286"/>
      <c r="G118" s="161"/>
      <c r="H118" s="287"/>
      <c r="I118" s="252"/>
      <c r="J118" s="239"/>
      <c r="K118" s="240"/>
      <c r="L118" s="285"/>
      <c r="M118" s="4"/>
    </row>
    <row r="119" spans="2:13" x14ac:dyDescent="0.2">
      <c r="B119" s="21">
        <v>112</v>
      </c>
      <c r="C119" s="226"/>
      <c r="D119" s="328"/>
      <c r="E119" s="344"/>
      <c r="F119" s="286"/>
      <c r="G119" s="161"/>
      <c r="H119" s="287"/>
      <c r="I119" s="252"/>
      <c r="J119" s="239"/>
      <c r="K119" s="240"/>
      <c r="L119" s="285"/>
      <c r="M119" s="4"/>
    </row>
    <row r="120" spans="2:13" x14ac:dyDescent="0.2">
      <c r="B120" s="21">
        <v>113</v>
      </c>
      <c r="C120" s="226"/>
      <c r="D120" s="328"/>
      <c r="E120" s="344"/>
      <c r="F120" s="286"/>
      <c r="G120" s="161"/>
      <c r="H120" s="287"/>
      <c r="I120" s="252"/>
      <c r="J120" s="239"/>
      <c r="K120" s="240"/>
      <c r="L120" s="285"/>
      <c r="M120" s="4"/>
    </row>
    <row r="121" spans="2:13" x14ac:dyDescent="0.2">
      <c r="B121" s="21">
        <v>114</v>
      </c>
      <c r="C121" s="226"/>
      <c r="D121" s="328"/>
      <c r="E121" s="344"/>
      <c r="F121" s="286"/>
      <c r="G121" s="161"/>
      <c r="H121" s="287"/>
      <c r="I121" s="252"/>
      <c r="J121" s="239"/>
      <c r="K121" s="240"/>
      <c r="L121" s="285"/>
      <c r="M121" s="4"/>
    </row>
    <row r="122" spans="2:13" x14ac:dyDescent="0.2">
      <c r="B122" s="21">
        <v>115</v>
      </c>
      <c r="C122" s="226"/>
      <c r="D122" s="328"/>
      <c r="E122" s="344"/>
      <c r="F122" s="286"/>
      <c r="G122" s="161"/>
      <c r="H122" s="287"/>
      <c r="I122" s="252"/>
      <c r="J122" s="239"/>
      <c r="K122" s="240"/>
      <c r="L122" s="285"/>
      <c r="M122" s="4"/>
    </row>
    <row r="123" spans="2:13" x14ac:dyDescent="0.2">
      <c r="B123" s="21">
        <v>116</v>
      </c>
      <c r="C123" s="226"/>
      <c r="D123" s="328"/>
      <c r="E123" s="344"/>
      <c r="F123" s="286"/>
      <c r="G123" s="161"/>
      <c r="H123" s="287"/>
      <c r="I123" s="252"/>
      <c r="J123" s="239"/>
      <c r="K123" s="240"/>
      <c r="L123" s="285"/>
      <c r="M123" s="4"/>
    </row>
    <row r="124" spans="2:13" x14ac:dyDescent="0.2">
      <c r="B124" s="21">
        <v>117</v>
      </c>
      <c r="C124" s="226"/>
      <c r="D124" s="328"/>
      <c r="E124" s="344"/>
      <c r="F124" s="286"/>
      <c r="G124" s="161"/>
      <c r="H124" s="287"/>
      <c r="I124" s="252"/>
      <c r="J124" s="239"/>
      <c r="K124" s="240"/>
      <c r="L124" s="285"/>
      <c r="M124" s="4"/>
    </row>
    <row r="125" spans="2:13" x14ac:dyDescent="0.2">
      <c r="B125" s="21">
        <v>118</v>
      </c>
      <c r="C125" s="226"/>
      <c r="D125" s="328"/>
      <c r="E125" s="344"/>
      <c r="F125" s="286"/>
      <c r="G125" s="161"/>
      <c r="H125" s="287"/>
      <c r="I125" s="252"/>
      <c r="J125" s="239"/>
      <c r="K125" s="240"/>
      <c r="L125" s="285"/>
      <c r="M125" s="4"/>
    </row>
    <row r="126" spans="2:13" x14ac:dyDescent="0.2">
      <c r="B126" s="21">
        <v>119</v>
      </c>
      <c r="C126" s="226"/>
      <c r="D126" s="328"/>
      <c r="E126" s="344"/>
      <c r="F126" s="286"/>
      <c r="G126" s="161"/>
      <c r="H126" s="287"/>
      <c r="I126" s="252"/>
      <c r="J126" s="239"/>
      <c r="K126" s="240"/>
      <c r="L126" s="285"/>
      <c r="M126" s="4"/>
    </row>
    <row r="127" spans="2:13" x14ac:dyDescent="0.2">
      <c r="B127" s="21">
        <v>120</v>
      </c>
      <c r="C127" s="226"/>
      <c r="D127" s="328"/>
      <c r="E127" s="344"/>
      <c r="F127" s="286"/>
      <c r="G127" s="161"/>
      <c r="H127" s="287"/>
      <c r="I127" s="252"/>
      <c r="J127" s="239"/>
      <c r="K127" s="240"/>
      <c r="L127" s="285"/>
      <c r="M127" s="4"/>
    </row>
    <row r="128" spans="2:13" x14ac:dyDescent="0.2">
      <c r="B128" s="21">
        <v>121</v>
      </c>
      <c r="C128" s="226"/>
      <c r="D128" s="328"/>
      <c r="E128" s="344"/>
      <c r="F128" s="286"/>
      <c r="G128" s="161"/>
      <c r="H128" s="287"/>
      <c r="I128" s="252"/>
      <c r="J128" s="239"/>
      <c r="K128" s="240"/>
      <c r="L128" s="285"/>
      <c r="M128" s="4"/>
    </row>
    <row r="129" spans="2:13" x14ac:dyDescent="0.2">
      <c r="B129" s="21">
        <v>122</v>
      </c>
      <c r="C129" s="226"/>
      <c r="D129" s="328"/>
      <c r="E129" s="344"/>
      <c r="F129" s="286"/>
      <c r="G129" s="161"/>
      <c r="H129" s="287"/>
      <c r="I129" s="252"/>
      <c r="J129" s="239"/>
      <c r="K129" s="240"/>
      <c r="L129" s="285"/>
      <c r="M129" s="4"/>
    </row>
    <row r="130" spans="2:13" x14ac:dyDescent="0.2">
      <c r="B130" s="21">
        <v>123</v>
      </c>
      <c r="C130" s="226"/>
      <c r="D130" s="328"/>
      <c r="E130" s="344"/>
      <c r="F130" s="286"/>
      <c r="G130" s="161"/>
      <c r="H130" s="287"/>
      <c r="I130" s="252"/>
      <c r="J130" s="239"/>
      <c r="K130" s="240"/>
      <c r="L130" s="285"/>
      <c r="M130" s="4"/>
    </row>
    <row r="131" spans="2:13" x14ac:dyDescent="0.2">
      <c r="B131" s="21">
        <v>124</v>
      </c>
      <c r="C131" s="226"/>
      <c r="D131" s="328"/>
      <c r="E131" s="344"/>
      <c r="F131" s="286"/>
      <c r="G131" s="161"/>
      <c r="H131" s="287"/>
      <c r="I131" s="252"/>
      <c r="J131" s="239"/>
      <c r="K131" s="240"/>
      <c r="L131" s="285"/>
      <c r="M131" s="4"/>
    </row>
    <row r="132" spans="2:13" x14ac:dyDescent="0.2">
      <c r="B132" s="21">
        <v>125</v>
      </c>
      <c r="C132" s="226"/>
      <c r="D132" s="328"/>
      <c r="E132" s="344"/>
      <c r="F132" s="286"/>
      <c r="G132" s="161"/>
      <c r="H132" s="287"/>
      <c r="I132" s="252"/>
      <c r="J132" s="239"/>
      <c r="K132" s="240"/>
      <c r="L132" s="285"/>
      <c r="M132" s="4"/>
    </row>
    <row r="133" spans="2:13" x14ac:dyDescent="0.2">
      <c r="B133" s="21">
        <v>126</v>
      </c>
      <c r="C133" s="226"/>
      <c r="D133" s="328"/>
      <c r="E133" s="344"/>
      <c r="F133" s="286"/>
      <c r="G133" s="161"/>
      <c r="H133" s="287"/>
      <c r="I133" s="252"/>
      <c r="J133" s="239"/>
      <c r="K133" s="240"/>
      <c r="L133" s="285"/>
      <c r="M133" s="4"/>
    </row>
    <row r="134" spans="2:13" x14ac:dyDescent="0.2">
      <c r="B134" s="21">
        <v>127</v>
      </c>
      <c r="C134" s="226"/>
      <c r="D134" s="328"/>
      <c r="E134" s="344"/>
      <c r="F134" s="286"/>
      <c r="G134" s="161"/>
      <c r="H134" s="287"/>
      <c r="I134" s="252"/>
      <c r="J134" s="239"/>
      <c r="K134" s="240"/>
      <c r="L134" s="285"/>
      <c r="M134" s="4"/>
    </row>
    <row r="135" spans="2:13" x14ac:dyDescent="0.2">
      <c r="B135" s="21">
        <v>128</v>
      </c>
      <c r="C135" s="226"/>
      <c r="D135" s="328"/>
      <c r="E135" s="344"/>
      <c r="F135" s="286"/>
      <c r="G135" s="161"/>
      <c r="H135" s="287"/>
      <c r="I135" s="252"/>
      <c r="J135" s="239"/>
      <c r="K135" s="240"/>
      <c r="L135" s="285"/>
      <c r="M135" s="4"/>
    </row>
    <row r="136" spans="2:13" x14ac:dyDescent="0.2">
      <c r="B136" s="21">
        <v>129</v>
      </c>
      <c r="C136" s="226"/>
      <c r="D136" s="328"/>
      <c r="E136" s="344"/>
      <c r="F136" s="286"/>
      <c r="G136" s="161"/>
      <c r="H136" s="287"/>
      <c r="I136" s="252"/>
      <c r="J136" s="239"/>
      <c r="K136" s="240"/>
      <c r="L136" s="285"/>
      <c r="M136" s="4"/>
    </row>
    <row r="137" spans="2:13" x14ac:dyDescent="0.2">
      <c r="B137" s="21">
        <v>130</v>
      </c>
      <c r="C137" s="226"/>
      <c r="D137" s="328"/>
      <c r="E137" s="344"/>
      <c r="F137" s="286"/>
      <c r="G137" s="161"/>
      <c r="H137" s="287"/>
      <c r="I137" s="252"/>
      <c r="J137" s="239"/>
      <c r="K137" s="240"/>
      <c r="L137" s="285"/>
      <c r="M137" s="4"/>
    </row>
    <row r="138" spans="2:13" x14ac:dyDescent="0.2">
      <c r="B138" s="21">
        <v>131</v>
      </c>
      <c r="C138" s="226"/>
      <c r="D138" s="328"/>
      <c r="E138" s="344"/>
      <c r="F138" s="286"/>
      <c r="G138" s="161"/>
      <c r="H138" s="287"/>
      <c r="I138" s="252"/>
      <c r="J138" s="239"/>
      <c r="K138" s="240"/>
      <c r="L138" s="285"/>
      <c r="M138" s="4"/>
    </row>
    <row r="139" spans="2:13" x14ac:dyDescent="0.2">
      <c r="B139" s="21">
        <v>132</v>
      </c>
      <c r="C139" s="226"/>
      <c r="D139" s="328"/>
      <c r="E139" s="344"/>
      <c r="F139" s="286"/>
      <c r="G139" s="161"/>
      <c r="H139" s="287"/>
      <c r="I139" s="252"/>
      <c r="J139" s="239"/>
      <c r="K139" s="240"/>
      <c r="L139" s="285"/>
      <c r="M139" s="4"/>
    </row>
    <row r="140" spans="2:13" x14ac:dyDescent="0.2">
      <c r="B140" s="21">
        <v>133</v>
      </c>
      <c r="C140" s="226"/>
      <c r="D140" s="328"/>
      <c r="E140" s="344"/>
      <c r="F140" s="286"/>
      <c r="G140" s="161"/>
      <c r="H140" s="287"/>
      <c r="I140" s="252"/>
      <c r="J140" s="239"/>
      <c r="K140" s="240"/>
      <c r="L140" s="285"/>
      <c r="M140" s="4"/>
    </row>
    <row r="141" spans="2:13" x14ac:dyDescent="0.2">
      <c r="B141" s="21">
        <v>134</v>
      </c>
      <c r="C141" s="226"/>
      <c r="D141" s="328"/>
      <c r="E141" s="344"/>
      <c r="F141" s="286"/>
      <c r="G141" s="161"/>
      <c r="H141" s="287"/>
      <c r="I141" s="252"/>
      <c r="J141" s="239"/>
      <c r="K141" s="240"/>
      <c r="L141" s="285"/>
      <c r="M141" s="4"/>
    </row>
    <row r="142" spans="2:13" x14ac:dyDescent="0.2">
      <c r="B142" s="21">
        <v>135</v>
      </c>
      <c r="C142" s="226"/>
      <c r="D142" s="328"/>
      <c r="E142" s="344"/>
      <c r="F142" s="286"/>
      <c r="G142" s="161"/>
      <c r="H142" s="287"/>
      <c r="I142" s="252"/>
      <c r="J142" s="239"/>
      <c r="K142" s="240"/>
      <c r="L142" s="285"/>
      <c r="M142" s="4"/>
    </row>
    <row r="143" spans="2:13" x14ac:dyDescent="0.2">
      <c r="B143" s="21">
        <v>136</v>
      </c>
      <c r="C143" s="226"/>
      <c r="D143" s="328"/>
      <c r="E143" s="344"/>
      <c r="F143" s="286"/>
      <c r="G143" s="161"/>
      <c r="H143" s="287"/>
      <c r="I143" s="252"/>
      <c r="J143" s="239"/>
      <c r="K143" s="240"/>
      <c r="L143" s="285"/>
      <c r="M143" s="4"/>
    </row>
    <row r="144" spans="2:13" x14ac:dyDescent="0.2">
      <c r="B144" s="21">
        <v>137</v>
      </c>
      <c r="C144" s="226"/>
      <c r="D144" s="328"/>
      <c r="E144" s="344"/>
      <c r="F144" s="286"/>
      <c r="G144" s="161"/>
      <c r="H144" s="287"/>
      <c r="I144" s="252"/>
      <c r="J144" s="239"/>
      <c r="K144" s="240"/>
      <c r="L144" s="285"/>
      <c r="M144" s="4"/>
    </row>
    <row r="145" spans="2:13" x14ac:dyDescent="0.2">
      <c r="B145" s="21">
        <v>138</v>
      </c>
      <c r="C145" s="226"/>
      <c r="D145" s="328"/>
      <c r="E145" s="344"/>
      <c r="F145" s="286"/>
      <c r="G145" s="161"/>
      <c r="H145" s="287"/>
      <c r="I145" s="252"/>
      <c r="J145" s="239"/>
      <c r="K145" s="240"/>
      <c r="L145" s="285"/>
      <c r="M145" s="4"/>
    </row>
    <row r="146" spans="2:13" x14ac:dyDescent="0.2">
      <c r="B146" s="21">
        <v>139</v>
      </c>
      <c r="C146" s="226"/>
      <c r="D146" s="328"/>
      <c r="E146" s="344"/>
      <c r="F146" s="286"/>
      <c r="G146" s="161"/>
      <c r="H146" s="287"/>
      <c r="I146" s="252"/>
      <c r="J146" s="239"/>
      <c r="K146" s="240"/>
      <c r="L146" s="285"/>
      <c r="M146" s="4"/>
    </row>
    <row r="147" spans="2:13" x14ac:dyDescent="0.2">
      <c r="B147" s="21">
        <v>140</v>
      </c>
      <c r="C147" s="226"/>
      <c r="D147" s="328"/>
      <c r="E147" s="344"/>
      <c r="F147" s="286"/>
      <c r="G147" s="161"/>
      <c r="H147" s="287"/>
      <c r="I147" s="252"/>
      <c r="J147" s="239"/>
      <c r="K147" s="240"/>
      <c r="L147" s="285"/>
      <c r="M147" s="4"/>
    </row>
    <row r="148" spans="2:13" x14ac:dyDescent="0.2">
      <c r="B148" s="21">
        <v>141</v>
      </c>
      <c r="C148" s="226"/>
      <c r="D148" s="328"/>
      <c r="E148" s="344"/>
      <c r="F148" s="286"/>
      <c r="G148" s="161"/>
      <c r="H148" s="287"/>
      <c r="I148" s="252"/>
      <c r="J148" s="239"/>
      <c r="K148" s="240"/>
      <c r="L148" s="285"/>
      <c r="M148" s="4"/>
    </row>
    <row r="149" spans="2:13" x14ac:dyDescent="0.2">
      <c r="B149" s="21">
        <v>142</v>
      </c>
      <c r="C149" s="226"/>
      <c r="D149" s="328"/>
      <c r="E149" s="344"/>
      <c r="F149" s="286"/>
      <c r="G149" s="161"/>
      <c r="H149" s="287"/>
      <c r="I149" s="252"/>
      <c r="J149" s="239"/>
      <c r="K149" s="240"/>
      <c r="L149" s="285"/>
      <c r="M149" s="4"/>
    </row>
    <row r="150" spans="2:13" x14ac:dyDescent="0.2">
      <c r="B150" s="21">
        <v>143</v>
      </c>
      <c r="C150" s="226"/>
      <c r="D150" s="328"/>
      <c r="E150" s="344"/>
      <c r="F150" s="286"/>
      <c r="G150" s="161"/>
      <c r="H150" s="287"/>
      <c r="I150" s="252"/>
      <c r="J150" s="239"/>
      <c r="K150" s="240"/>
      <c r="L150" s="285"/>
      <c r="M150" s="4"/>
    </row>
    <row r="151" spans="2:13" x14ac:dyDescent="0.2">
      <c r="B151" s="21">
        <v>144</v>
      </c>
      <c r="C151" s="226"/>
      <c r="D151" s="328"/>
      <c r="E151" s="344"/>
      <c r="F151" s="286"/>
      <c r="G151" s="161"/>
      <c r="H151" s="287"/>
      <c r="I151" s="252"/>
      <c r="J151" s="239"/>
      <c r="K151" s="240"/>
      <c r="L151" s="285"/>
      <c r="M151" s="4"/>
    </row>
    <row r="152" spans="2:13" x14ac:dyDescent="0.2">
      <c r="B152" s="21">
        <v>145</v>
      </c>
      <c r="C152" s="226"/>
      <c r="D152" s="328"/>
      <c r="E152" s="344"/>
      <c r="F152" s="286"/>
      <c r="G152" s="161"/>
      <c r="H152" s="287"/>
      <c r="I152" s="252"/>
      <c r="J152" s="239"/>
      <c r="K152" s="240"/>
      <c r="L152" s="285"/>
      <c r="M152" s="4"/>
    </row>
    <row r="153" spans="2:13" x14ac:dyDescent="0.2">
      <c r="B153" s="21">
        <v>146</v>
      </c>
      <c r="C153" s="226"/>
      <c r="D153" s="328"/>
      <c r="E153" s="344"/>
      <c r="F153" s="286"/>
      <c r="G153" s="161"/>
      <c r="H153" s="287"/>
      <c r="I153" s="252"/>
      <c r="J153" s="239"/>
      <c r="K153" s="240"/>
      <c r="L153" s="285"/>
      <c r="M153" s="4"/>
    </row>
    <row r="154" spans="2:13" x14ac:dyDescent="0.2">
      <c r="B154" s="21">
        <v>147</v>
      </c>
      <c r="C154" s="226"/>
      <c r="D154" s="328"/>
      <c r="E154" s="344"/>
      <c r="F154" s="286"/>
      <c r="G154" s="161"/>
      <c r="H154" s="287"/>
      <c r="I154" s="252"/>
      <c r="J154" s="239"/>
      <c r="K154" s="240"/>
      <c r="L154" s="285"/>
      <c r="M154" s="4"/>
    </row>
    <row r="155" spans="2:13" x14ac:dyDescent="0.2">
      <c r="B155" s="21">
        <v>148</v>
      </c>
      <c r="C155" s="226"/>
      <c r="D155" s="328"/>
      <c r="E155" s="344"/>
      <c r="F155" s="286"/>
      <c r="G155" s="161"/>
      <c r="H155" s="287"/>
      <c r="I155" s="252"/>
      <c r="J155" s="239"/>
      <c r="K155" s="240"/>
      <c r="L155" s="285"/>
      <c r="M155" s="4"/>
    </row>
    <row r="156" spans="2:13" x14ac:dyDescent="0.2">
      <c r="B156" s="21">
        <v>149</v>
      </c>
      <c r="C156" s="226"/>
      <c r="D156" s="328"/>
      <c r="E156" s="344"/>
      <c r="F156" s="286"/>
      <c r="G156" s="161"/>
      <c r="H156" s="287"/>
      <c r="I156" s="252"/>
      <c r="J156" s="239"/>
      <c r="K156" s="240"/>
      <c r="L156" s="285"/>
      <c r="M156" s="4"/>
    </row>
    <row r="157" spans="2:13" ht="13.5" thickBot="1" x14ac:dyDescent="0.25">
      <c r="B157" s="21">
        <v>150</v>
      </c>
      <c r="C157" s="229"/>
      <c r="D157" s="329"/>
      <c r="E157" s="345"/>
      <c r="F157" s="290"/>
      <c r="G157" s="161"/>
      <c r="H157" s="291"/>
      <c r="I157" s="292"/>
      <c r="J157" s="293"/>
      <c r="K157" s="294"/>
      <c r="L157" s="295"/>
      <c r="M157" s="4"/>
    </row>
    <row r="158" spans="2:13" ht="13.5" thickBot="1" x14ac:dyDescent="0.25">
      <c r="B158" s="289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6"/>
    </row>
    <row r="159" spans="2:13" ht="13.5" thickTop="1" x14ac:dyDescent="0.2"/>
  </sheetData>
  <sheetProtection algorithmName="SHA-512" hashValue="m1As1yr7xAKscqetonvYX/4IU7CYKGM9yEcECvvPcR8wVWg9nM2M222jY5T+PfgIvK2S+gkFLHVittNJTKu1Sg==" saltValue="moVp2MdQjOF4aYliXBvfFQ==" spinCount="100000" sheet="1" objects="1" scenarios="1"/>
  <mergeCells count="2">
    <mergeCell ref="H6:L6"/>
    <mergeCell ref="C6:E6"/>
  </mergeCells>
  <dataValidations count="6">
    <dataValidation type="list" allowBlank="1" showInputMessage="1" showErrorMessage="1" sqref="J8:J157">
      <formula1>Liste_Medien_Strabel</formula1>
    </dataValidation>
    <dataValidation allowBlank="1" showInputMessage="1" showErrorMessage="1" promptTitle="Eingabe Datum" prompt="Verbrauchszeitraum in folgendem Format eingeben: TT.MM.JJJJ" sqref="H8:I157"/>
    <dataValidation type="list" allowBlank="1" showInputMessage="1" showErrorMessage="1" sqref="D8:D157">
      <formula1>Auswahl_Beleuchtungsart</formula1>
    </dataValidation>
    <dataValidation type="list" allowBlank="1" showInputMessage="1" showErrorMessage="1" sqref="E8:E157">
      <formula1>Auswahl_Steuerungsart</formula1>
    </dataValidation>
    <dataValidation type="decimal" allowBlank="1" showInputMessage="1" showErrorMessage="1" sqref="K8:L157">
      <formula1>0</formula1>
      <formula2>100000000</formula2>
    </dataValidation>
    <dataValidation type="whole" allowBlank="1" showInputMessage="1" showErrorMessage="1" sqref="F8:F157">
      <formula1>0</formula1>
      <formula2>1000000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85"/>
  <sheetViews>
    <sheetView showGridLines="0" topLeftCell="A20" zoomScaleNormal="100" workbookViewId="0">
      <selection activeCell="J51" sqref="J51"/>
    </sheetView>
  </sheetViews>
  <sheetFormatPr baseColWidth="10" defaultRowHeight="12.75" x14ac:dyDescent="0.2"/>
  <cols>
    <col min="2" max="2" width="3.625" customWidth="1"/>
    <col min="3" max="3" width="32" customWidth="1"/>
    <col min="4" max="7" width="20.625" customWidth="1"/>
    <col min="8" max="8" width="3.625" customWidth="1"/>
  </cols>
  <sheetData>
    <row r="1" spans="2:37" ht="34.9" customHeight="1" x14ac:dyDescent="0.2">
      <c r="B1" s="18"/>
    </row>
    <row r="2" spans="2:37" ht="36.6" customHeight="1" x14ac:dyDescent="0.45">
      <c r="B2" s="18"/>
      <c r="D2" s="45" t="s">
        <v>203</v>
      </c>
      <c r="AG2" s="27"/>
      <c r="AH2" s="27"/>
      <c r="AI2" s="27"/>
      <c r="AJ2" s="27"/>
      <c r="AK2" s="27"/>
    </row>
    <row r="3" spans="2:37" ht="58.9" customHeight="1" x14ac:dyDescent="0.2">
      <c r="B3" s="18"/>
      <c r="D3" s="46" t="s">
        <v>259</v>
      </c>
    </row>
    <row r="4" spans="2:37" ht="16.149999999999999" customHeight="1" thickBot="1" x14ac:dyDescent="0.25">
      <c r="B4" s="18"/>
      <c r="G4" s="46"/>
    </row>
    <row r="5" spans="2:37" ht="13.5" thickBot="1" x14ac:dyDescent="0.25">
      <c r="B5" s="135"/>
      <c r="C5" s="136"/>
      <c r="D5" s="136"/>
      <c r="E5" s="136"/>
      <c r="F5" s="136"/>
      <c r="G5" s="136"/>
      <c r="H5" s="137"/>
    </row>
    <row r="6" spans="2:37" ht="15.75" thickBot="1" x14ac:dyDescent="0.25">
      <c r="B6" s="138"/>
      <c r="C6" s="463" t="s">
        <v>222</v>
      </c>
      <c r="D6" s="464"/>
      <c r="E6" s="464"/>
      <c r="F6" s="464"/>
      <c r="G6" s="465"/>
      <c r="H6" s="139"/>
    </row>
    <row r="7" spans="2:37" ht="15" x14ac:dyDescent="0.2">
      <c r="B7" s="138"/>
      <c r="C7" s="154"/>
      <c r="D7" s="151"/>
      <c r="E7" s="151"/>
      <c r="F7" s="151"/>
      <c r="G7" s="155"/>
      <c r="H7" s="139"/>
      <c r="J7" s="330"/>
    </row>
    <row r="8" spans="2:37" ht="14.25" x14ac:dyDescent="0.2">
      <c r="B8" s="138"/>
      <c r="C8" s="418" t="s">
        <v>225</v>
      </c>
      <c r="D8" s="419" t="s">
        <v>140</v>
      </c>
      <c r="E8" s="419" t="s">
        <v>187</v>
      </c>
      <c r="F8" s="419" t="s">
        <v>223</v>
      </c>
      <c r="G8" s="150"/>
      <c r="H8" s="139"/>
    </row>
    <row r="9" spans="2:37" x14ac:dyDescent="0.2">
      <c r="B9" s="138"/>
      <c r="C9" s="420" t="s">
        <v>184</v>
      </c>
      <c r="D9" s="421">
        <f ca="1">'Berechnung Gebäude'!CG20</f>
        <v>382609.90399191517</v>
      </c>
      <c r="E9" s="417">
        <f ca="1">'Berechnung Gebäude'!CH20</f>
        <v>22905.078322385045</v>
      </c>
      <c r="F9" s="422">
        <f ca="1">'Berechnung Gebäude'!CI20</f>
        <v>65.141788782213254</v>
      </c>
      <c r="G9" s="150"/>
      <c r="H9" s="139"/>
    </row>
    <row r="10" spans="2:37" x14ac:dyDescent="0.2">
      <c r="B10" s="138"/>
      <c r="C10" s="420" t="s">
        <v>45</v>
      </c>
      <c r="D10" s="421">
        <f>'Berechnung Gebäude'!CG21</f>
        <v>267323.94366197183</v>
      </c>
      <c r="E10" s="417">
        <f>'Berechnung Gebäude'!CH21</f>
        <v>77112.676056338038</v>
      </c>
      <c r="F10" s="422">
        <f>'Berechnung Gebäude'!CI21</f>
        <v>149.70140845070421</v>
      </c>
      <c r="G10" s="150"/>
      <c r="H10" s="139"/>
    </row>
    <row r="11" spans="2:37" x14ac:dyDescent="0.2">
      <c r="B11" s="138"/>
      <c r="C11" s="420" t="s">
        <v>185</v>
      </c>
      <c r="D11" s="423">
        <f>'Berechnung Gebäude'!CG22</f>
        <v>0</v>
      </c>
      <c r="E11" s="417">
        <f>'Berechnung Gebäude'!CH22</f>
        <v>0</v>
      </c>
      <c r="F11" s="422">
        <f>'Berechnung Gebäude'!CI22</f>
        <v>0</v>
      </c>
      <c r="G11" s="150"/>
      <c r="H11" s="139"/>
    </row>
    <row r="12" spans="2:37" hidden="1" x14ac:dyDescent="0.2">
      <c r="B12" s="138"/>
      <c r="C12" s="420" t="s">
        <v>251</v>
      </c>
      <c r="D12" s="421">
        <f>SUM('Berechnung Straßenbeleuchtung'!N5:N154)</f>
        <v>0</v>
      </c>
      <c r="E12" s="417">
        <f>SUM('Berechnung Straßenbeleuchtung'!U5:U154)</f>
        <v>0</v>
      </c>
      <c r="F12" s="422">
        <f>SUM('Berechnung Straßenbeleuchtung'!AE5:AE154)</f>
        <v>0</v>
      </c>
      <c r="G12" s="150"/>
      <c r="H12" s="139"/>
    </row>
    <row r="13" spans="2:37" x14ac:dyDescent="0.2">
      <c r="B13" s="138"/>
      <c r="C13" s="215"/>
      <c r="D13" s="412"/>
      <c r="E13" s="413"/>
      <c r="F13" s="414"/>
      <c r="G13" s="150"/>
      <c r="H13" s="139"/>
    </row>
    <row r="14" spans="2:37" hidden="1" x14ac:dyDescent="0.2">
      <c r="B14" s="138"/>
      <c r="C14" s="426" t="s">
        <v>236</v>
      </c>
      <c r="D14" s="417" t="str">
        <f ca="1">IF(SUM(D9:D11)=0,"-",ROUNDUP(SUM(D9:D10)*0.1,-2)&amp;" bis "&amp;ROUNDUP(SUM(D9:D10)*0.2,-2)&amp;" kWh/a")</f>
        <v>65000 bis 130000 kWh/a</v>
      </c>
      <c r="E14" s="417" t="str">
        <f ca="1">IF(SUM(E9:E11)=0,"-",ROUNDUP(SUM(E9:E11)*0.1,-2) &amp; " bis " &amp; ROUNDUP(SUM(E9:E11)*0.2,-2) &amp; " Euro/a")</f>
        <v>10100 bis 20100 Euro/a</v>
      </c>
      <c r="F14" s="417" t="str">
        <f ca="1">IF(SUM(F9:F11)=0,"-",ROUNDUP(SUM(F9:F11)*0.1,0) &amp; " bis " &amp; ROUNDUP(SUM(F9:F11)*0.2,0) &amp; " t CO2/a")</f>
        <v>22 bis 43 t CO2/a</v>
      </c>
      <c r="G14" s="150"/>
      <c r="H14" s="139"/>
    </row>
    <row r="15" spans="2:37" hidden="1" x14ac:dyDescent="0.2">
      <c r="B15" s="138"/>
      <c r="C15" s="424"/>
      <c r="D15" s="425"/>
      <c r="E15" s="425"/>
      <c r="F15" s="425"/>
      <c r="G15" s="150"/>
      <c r="H15" s="139"/>
    </row>
    <row r="16" spans="2:37" ht="14.25" hidden="1" x14ac:dyDescent="0.2">
      <c r="B16" s="138"/>
      <c r="C16" s="415"/>
      <c r="D16" s="416" t="s">
        <v>301</v>
      </c>
      <c r="E16" s="417">
        <f ca="1">SUM('Berechnung Gebäude'!AG5:AG154)+E9</f>
        <v>24533.623041940376</v>
      </c>
      <c r="F16" s="431" t="s">
        <v>303</v>
      </c>
      <c r="G16" s="150"/>
      <c r="H16" s="139"/>
    </row>
    <row r="17" spans="2:8" x14ac:dyDescent="0.2">
      <c r="B17" s="138"/>
      <c r="C17" s="215"/>
      <c r="D17" s="216"/>
      <c r="E17" s="217"/>
      <c r="F17" s="218"/>
      <c r="G17" s="150"/>
      <c r="H17" s="139"/>
    </row>
    <row r="18" spans="2:8" ht="220.15" customHeight="1" x14ac:dyDescent="0.2">
      <c r="B18" s="138"/>
      <c r="C18" s="145"/>
      <c r="D18" s="148"/>
      <c r="E18" s="140"/>
      <c r="F18" s="140"/>
      <c r="G18" s="396"/>
      <c r="H18" s="139"/>
    </row>
    <row r="19" spans="2:8" ht="13.5" thickBot="1" x14ac:dyDescent="0.25">
      <c r="B19" s="138"/>
      <c r="C19" s="397"/>
      <c r="D19" s="398"/>
      <c r="E19" s="399"/>
      <c r="F19" s="399"/>
      <c r="G19" s="400"/>
      <c r="H19" s="139"/>
    </row>
    <row r="20" spans="2:8" ht="13.5" thickBot="1" x14ac:dyDescent="0.25">
      <c r="B20" s="138"/>
      <c r="C20" s="144"/>
      <c r="D20" s="144"/>
      <c r="E20" s="140"/>
      <c r="F20" s="140"/>
      <c r="G20" s="140"/>
      <c r="H20" s="139"/>
    </row>
    <row r="21" spans="2:8" ht="15" x14ac:dyDescent="0.2">
      <c r="B21" s="138"/>
      <c r="C21" s="466" t="s">
        <v>234</v>
      </c>
      <c r="D21" s="467"/>
      <c r="E21" s="467"/>
      <c r="F21" s="467"/>
      <c r="G21" s="468"/>
      <c r="H21" s="139"/>
    </row>
    <row r="22" spans="2:8" ht="15" x14ac:dyDescent="0.2">
      <c r="B22" s="138"/>
      <c r="C22" s="156"/>
      <c r="D22" s="152"/>
      <c r="E22" s="152"/>
      <c r="F22" s="152"/>
      <c r="G22" s="157"/>
      <c r="H22" s="139"/>
    </row>
    <row r="23" spans="2:8" ht="14.25" x14ac:dyDescent="0.2">
      <c r="B23" s="138"/>
      <c r="C23" s="167"/>
      <c r="D23" s="163" t="s">
        <v>204</v>
      </c>
      <c r="E23" s="164" t="s">
        <v>140</v>
      </c>
      <c r="F23" s="164" t="s">
        <v>187</v>
      </c>
      <c r="G23" s="165" t="s">
        <v>223</v>
      </c>
      <c r="H23" s="139"/>
    </row>
    <row r="24" spans="2:8" x14ac:dyDescent="0.2">
      <c r="B24" s="138"/>
      <c r="C24" s="166"/>
      <c r="D24" s="427" t="s">
        <v>224</v>
      </c>
      <c r="E24" s="408">
        <f>'Berechnung Gebäude'!CG5</f>
        <v>0</v>
      </c>
      <c r="F24" s="409">
        <f>'Berechnung Gebäude'!CH5</f>
        <v>0</v>
      </c>
      <c r="G24" s="428">
        <f>'Berechnung Gebäude'!CI5</f>
        <v>0</v>
      </c>
      <c r="H24" s="139"/>
    </row>
    <row r="25" spans="2:8" x14ac:dyDescent="0.2">
      <c r="B25" s="138"/>
      <c r="C25" s="166"/>
      <c r="D25" s="427" t="str">
        <f>'Berechnung Gebäude'!CF6</f>
        <v>Erdgas</v>
      </c>
      <c r="E25" s="408">
        <f ca="1">'Berechnung Gebäude'!CG6</f>
        <v>196210.20717534111</v>
      </c>
      <c r="F25" s="409">
        <f ca="1">'Berechnung Gebäude'!CH6</f>
        <v>13645.5785750379</v>
      </c>
      <c r="G25" s="428">
        <f ca="1">'Berechnung Gebäude'!CI6</f>
        <v>47.090449722081871</v>
      </c>
      <c r="H25" s="139"/>
    </row>
    <row r="26" spans="2:8" x14ac:dyDescent="0.2">
      <c r="B26" s="138"/>
      <c r="C26" s="166"/>
      <c r="D26" s="427" t="str">
        <f>'Berechnung Gebäude'!CF7</f>
        <v>Flüssiggas</v>
      </c>
      <c r="E26" s="408">
        <f>'Berechnung Gebäude'!CG7</f>
        <v>0</v>
      </c>
      <c r="F26" s="409">
        <f>'Berechnung Gebäude'!CH7</f>
        <v>0</v>
      </c>
      <c r="G26" s="428">
        <f>'Berechnung Gebäude'!CI7</f>
        <v>0</v>
      </c>
      <c r="H26" s="139"/>
    </row>
    <row r="27" spans="2:8" x14ac:dyDescent="0.2">
      <c r="B27" s="138"/>
      <c r="C27" s="166"/>
      <c r="D27" s="427" t="str">
        <f>'Berechnung Gebäude'!CF8</f>
        <v>Heizöl</v>
      </c>
      <c r="E27" s="408">
        <f ca="1">'Berechnung Gebäude'!CG8</f>
        <v>39242.041435068219</v>
      </c>
      <c r="F27" s="409">
        <f ca="1">'Berechnung Gebäude'!CH8</f>
        <v>3411.394643759475</v>
      </c>
      <c r="G27" s="428">
        <f ca="1">'Berechnung Gebäude'!CI8</f>
        <v>12.165032844871149</v>
      </c>
      <c r="H27" s="139"/>
    </row>
    <row r="28" spans="2:8" x14ac:dyDescent="0.2">
      <c r="B28" s="138"/>
      <c r="C28" s="166"/>
      <c r="D28" s="427" t="str">
        <f>'Berechnung Gebäude'!CF9</f>
        <v>Pellets</v>
      </c>
      <c r="E28" s="408">
        <f ca="1">'Berechnung Gebäude'!CG9</f>
        <v>147157.65538150581</v>
      </c>
      <c r="F28" s="409">
        <f ca="1">'Berechnung Gebäude'!CH9</f>
        <v>5848.1051035876708</v>
      </c>
      <c r="G28" s="428">
        <f ca="1">'Berechnung Gebäude'!CI9</f>
        <v>5.886306215260233</v>
      </c>
      <c r="H28" s="139"/>
    </row>
    <row r="29" spans="2:8" x14ac:dyDescent="0.2">
      <c r="B29" s="138"/>
      <c r="C29" s="166"/>
      <c r="D29" s="427" t="str">
        <f>'Berechnung Gebäude'!CF10</f>
        <v>Hackschnitzel</v>
      </c>
      <c r="E29" s="408">
        <f>'Berechnung Gebäude'!CG10</f>
        <v>0</v>
      </c>
      <c r="F29" s="409">
        <f>'Berechnung Gebäude'!CH10</f>
        <v>0</v>
      </c>
      <c r="G29" s="428">
        <f>'Berechnung Gebäude'!CI10</f>
        <v>0</v>
      </c>
      <c r="H29" s="139"/>
    </row>
    <row r="30" spans="2:8" x14ac:dyDescent="0.2">
      <c r="B30" s="138"/>
      <c r="C30" s="166"/>
      <c r="D30" s="427" t="str">
        <f>'Berechnung Gebäude'!CF11</f>
        <v>Nah-/Fernwärme aus Heizwerken: Brennstoff Stein-/Braunkohle</v>
      </c>
      <c r="E30" s="408">
        <f>'Berechnung Gebäude'!CG11</f>
        <v>0</v>
      </c>
      <c r="F30" s="409">
        <f>'Berechnung Gebäude'!CH11</f>
        <v>0</v>
      </c>
      <c r="G30" s="428">
        <f>'Berechnung Gebäude'!CI11</f>
        <v>0</v>
      </c>
      <c r="H30" s="139"/>
    </row>
    <row r="31" spans="2:8" x14ac:dyDescent="0.2">
      <c r="B31" s="138"/>
      <c r="C31" s="166"/>
      <c r="D31" s="427" t="str">
        <f>'Berechnung Gebäude'!CF12</f>
        <v>Nah-/Fernwärme aus Heizwerken: gasförmige und flüssige Brennstoffe</v>
      </c>
      <c r="E31" s="408">
        <f>'Berechnung Gebäude'!CG12</f>
        <v>0</v>
      </c>
      <c r="F31" s="409">
        <f>'Berechnung Gebäude'!CH12</f>
        <v>0</v>
      </c>
      <c r="G31" s="428">
        <f>'Berechnung Gebäude'!CI12</f>
        <v>0</v>
      </c>
      <c r="H31" s="139"/>
    </row>
    <row r="32" spans="2:8" x14ac:dyDescent="0.2">
      <c r="B32" s="138"/>
      <c r="C32" s="166"/>
      <c r="D32" s="427" t="str">
        <f>'Berechnung Gebäude'!CF13</f>
        <v>Nah-/Fernwärme aus Heizwerken: erneuerbarer Brennstoff</v>
      </c>
      <c r="E32" s="408">
        <f>'Berechnung Gebäude'!CG13</f>
        <v>0</v>
      </c>
      <c r="F32" s="409">
        <f>'Berechnung Gebäude'!CH13</f>
        <v>0</v>
      </c>
      <c r="G32" s="428">
        <f>'Berechnung Gebäude'!CI13</f>
        <v>0</v>
      </c>
      <c r="H32" s="139"/>
    </row>
    <row r="33" spans="2:8" x14ac:dyDescent="0.2">
      <c r="B33" s="138"/>
      <c r="C33" s="166"/>
      <c r="D33" s="427" t="str">
        <f>'Berechnung Gebäude'!CF14</f>
        <v>Nah-/Fernwärme aus KWK: Brennstoff Stein-/Braunkohle</v>
      </c>
      <c r="E33" s="408">
        <f>'Berechnung Gebäude'!CG14</f>
        <v>0</v>
      </c>
      <c r="F33" s="409">
        <f>'Berechnung Gebäude'!CH14</f>
        <v>0</v>
      </c>
      <c r="G33" s="428">
        <f>'Berechnung Gebäude'!CI14</f>
        <v>0</v>
      </c>
      <c r="H33" s="139"/>
    </row>
    <row r="34" spans="2:8" x14ac:dyDescent="0.2">
      <c r="B34" s="138"/>
      <c r="C34" s="166"/>
      <c r="D34" s="427" t="str">
        <f>'Berechnung Gebäude'!CF15</f>
        <v>Nah-/Fernwärme aus KWK: gasförmige und flüssige Brennstoffe</v>
      </c>
      <c r="E34" s="408">
        <f>'Berechnung Gebäude'!CG15</f>
        <v>0</v>
      </c>
      <c r="F34" s="409">
        <f>'Berechnung Gebäude'!CH15</f>
        <v>0</v>
      </c>
      <c r="G34" s="428">
        <f>'Berechnung Gebäude'!CI15</f>
        <v>0</v>
      </c>
      <c r="H34" s="139"/>
    </row>
    <row r="35" spans="2:8" x14ac:dyDescent="0.2">
      <c r="B35" s="138"/>
      <c r="C35" s="166"/>
      <c r="D35" s="427" t="str">
        <f>'Berechnung Gebäude'!CF16</f>
        <v>Nah-/Fernwärme aus KWK: erneuerbarer Brennstoff</v>
      </c>
      <c r="E35" s="408">
        <f>'Berechnung Gebäude'!CG16</f>
        <v>0</v>
      </c>
      <c r="F35" s="409">
        <f>'Berechnung Gebäude'!CH16</f>
        <v>0</v>
      </c>
      <c r="G35" s="428">
        <f>'Berechnung Gebäude'!CI16</f>
        <v>0</v>
      </c>
      <c r="H35" s="139"/>
    </row>
    <row r="36" spans="2:8" x14ac:dyDescent="0.2">
      <c r="B36" s="138"/>
      <c r="C36" s="166"/>
      <c r="D36" s="427" t="str">
        <f>'Berechnung Gebäude'!CF17</f>
        <v>Steinkohle</v>
      </c>
      <c r="E36" s="408">
        <f>'Berechnung Gebäude'!CG17</f>
        <v>0</v>
      </c>
      <c r="F36" s="409">
        <f>'Berechnung Gebäude'!CH17</f>
        <v>0</v>
      </c>
      <c r="G36" s="428">
        <f>'Berechnung Gebäude'!CI17</f>
        <v>0</v>
      </c>
      <c r="H36" s="139"/>
    </row>
    <row r="37" spans="2:8" x14ac:dyDescent="0.2">
      <c r="B37" s="138"/>
      <c r="C37" s="166"/>
      <c r="D37" s="427" t="str">
        <f>'Berechnung Gebäude'!CF18</f>
        <v>Braunkohle</v>
      </c>
      <c r="E37" s="408">
        <f>'Berechnung Gebäude'!CG18</f>
        <v>0</v>
      </c>
      <c r="F37" s="409">
        <f>'Berechnung Gebäude'!CH18</f>
        <v>0</v>
      </c>
      <c r="G37" s="428">
        <f>'Berechnung Gebäude'!CI18</f>
        <v>0</v>
      </c>
      <c r="H37" s="139"/>
    </row>
    <row r="38" spans="2:8" x14ac:dyDescent="0.2">
      <c r="B38" s="138"/>
      <c r="C38" s="145"/>
      <c r="D38" s="148"/>
      <c r="E38" s="140"/>
      <c r="F38" s="3"/>
      <c r="G38" s="150"/>
      <c r="H38" s="139"/>
    </row>
    <row r="39" spans="2:8" ht="220.15" customHeight="1" thickBot="1" x14ac:dyDescent="0.25">
      <c r="B39" s="138"/>
      <c r="C39" s="146"/>
      <c r="D39" s="149"/>
      <c r="E39" s="147"/>
      <c r="F39" s="158"/>
      <c r="G39" s="159"/>
      <c r="H39" s="139"/>
    </row>
    <row r="40" spans="2:8" ht="13.5" thickBot="1" x14ac:dyDescent="0.25">
      <c r="B40" s="138"/>
      <c r="C40" s="144"/>
      <c r="D40" s="144"/>
      <c r="E40" s="140"/>
      <c r="F40" s="3"/>
      <c r="G40" s="3"/>
      <c r="H40" s="139"/>
    </row>
    <row r="41" spans="2:8" ht="15.75" thickBot="1" x14ac:dyDescent="0.25">
      <c r="B41" s="138"/>
      <c r="C41" s="463" t="s">
        <v>232</v>
      </c>
      <c r="D41" s="464"/>
      <c r="E41" s="464"/>
      <c r="F41" s="464"/>
      <c r="G41" s="465"/>
      <c r="H41" s="139"/>
    </row>
    <row r="42" spans="2:8" ht="15" x14ac:dyDescent="0.2">
      <c r="B42" s="138"/>
      <c r="C42" s="154"/>
      <c r="D42" s="151"/>
      <c r="E42" s="151"/>
      <c r="F42" s="151"/>
      <c r="G42" s="155"/>
      <c r="H42" s="139"/>
    </row>
    <row r="43" spans="2:8" ht="14.25" x14ac:dyDescent="0.2">
      <c r="B43" s="138"/>
      <c r="C43" s="168" t="s">
        <v>1</v>
      </c>
      <c r="D43" s="164" t="s">
        <v>140</v>
      </c>
      <c r="E43" s="164" t="s">
        <v>187</v>
      </c>
      <c r="F43" s="164" t="s">
        <v>223</v>
      </c>
      <c r="G43" s="150"/>
      <c r="H43" s="139"/>
    </row>
    <row r="44" spans="2:8" x14ac:dyDescent="0.2">
      <c r="B44" s="138"/>
      <c r="C44" s="429" t="str">
        <f>'Berechnung Gebäude'!CS5</f>
        <v>Büro</v>
      </c>
      <c r="D44" s="408">
        <f ca="1">'Berechnung Gebäude'!CT5</f>
        <v>147157.65538150581</v>
      </c>
      <c r="E44" s="409">
        <f ca="1">'Berechnung Gebäude'!CU5</f>
        <v>5848.1051035876708</v>
      </c>
      <c r="F44" s="410">
        <f ca="1">'Berechnung Gebäude'!CV5</f>
        <v>5.886306215260233</v>
      </c>
      <c r="G44" s="430"/>
      <c r="H44" s="139"/>
    </row>
    <row r="45" spans="2:8" x14ac:dyDescent="0.2">
      <c r="B45" s="138"/>
      <c r="C45" s="429" t="str">
        <f>'Berechnung Gebäude'!CS6</f>
        <v>Schulen</v>
      </c>
      <c r="D45" s="408">
        <f ca="1">'Berechnung Gebäude'!CT6</f>
        <v>235452.24861040933</v>
      </c>
      <c r="E45" s="409">
        <f ca="1">'Berechnung Gebäude'!CU6</f>
        <v>17056.973218797375</v>
      </c>
      <c r="F45" s="410">
        <f ca="1">'Berechnung Gebäude'!CV6</f>
        <v>59.25548256695302</v>
      </c>
      <c r="G45" s="430"/>
      <c r="H45" s="139"/>
    </row>
    <row r="46" spans="2:8" x14ac:dyDescent="0.2">
      <c r="B46" s="138"/>
      <c r="C46" s="429" t="str">
        <f>'Berechnung Gebäude'!CS7</f>
        <v>Sport</v>
      </c>
      <c r="D46" s="408">
        <f>'Berechnung Gebäude'!CT7</f>
        <v>0</v>
      </c>
      <c r="E46" s="409">
        <f>'Berechnung Gebäude'!CU7</f>
        <v>0</v>
      </c>
      <c r="F46" s="410">
        <f>'Berechnung Gebäude'!CV7</f>
        <v>0</v>
      </c>
      <c r="G46" s="430"/>
      <c r="H46" s="139"/>
    </row>
    <row r="47" spans="2:8" x14ac:dyDescent="0.2">
      <c r="B47" s="138"/>
      <c r="C47" s="429" t="str">
        <f>'Berechnung Gebäude'!CS8</f>
        <v>Bad</v>
      </c>
      <c r="D47" s="408">
        <f>'Berechnung Gebäude'!CT8</f>
        <v>0</v>
      </c>
      <c r="E47" s="409">
        <f>'Berechnung Gebäude'!CU8</f>
        <v>0</v>
      </c>
      <c r="F47" s="410">
        <f>'Berechnung Gebäude'!CV8</f>
        <v>0</v>
      </c>
      <c r="G47" s="430"/>
      <c r="H47" s="139"/>
    </row>
    <row r="48" spans="2:8" x14ac:dyDescent="0.2">
      <c r="B48" s="138"/>
      <c r="C48" s="429" t="str">
        <f>'Berechnung Gebäude'!CS9</f>
        <v>Kultur</v>
      </c>
      <c r="D48" s="408">
        <f>'Berechnung Gebäude'!CT9</f>
        <v>0</v>
      </c>
      <c r="E48" s="409">
        <f>'Berechnung Gebäude'!CU9</f>
        <v>0</v>
      </c>
      <c r="F48" s="410">
        <f>'Berechnung Gebäude'!CV9</f>
        <v>0</v>
      </c>
      <c r="G48" s="430"/>
      <c r="H48" s="139"/>
    </row>
    <row r="49" spans="2:8" x14ac:dyDescent="0.2">
      <c r="B49" s="138"/>
      <c r="C49" s="429" t="str">
        <f>'Berechnung Gebäude'!CS10</f>
        <v>Gemeinschaft</v>
      </c>
      <c r="D49" s="408">
        <f>'Berechnung Gebäude'!CT10</f>
        <v>0</v>
      </c>
      <c r="E49" s="409">
        <f>'Berechnung Gebäude'!CU10</f>
        <v>0</v>
      </c>
      <c r="F49" s="410">
        <f>'Berechnung Gebäude'!CV10</f>
        <v>0</v>
      </c>
      <c r="G49" s="430"/>
      <c r="H49" s="139"/>
    </row>
    <row r="50" spans="2:8" x14ac:dyDescent="0.2">
      <c r="B50" s="138"/>
      <c r="C50" s="429" t="str">
        <f>'Berechnung Gebäude'!CS11</f>
        <v>Handel</v>
      </c>
      <c r="D50" s="408">
        <f>'Berechnung Gebäude'!CT11</f>
        <v>0</v>
      </c>
      <c r="E50" s="409">
        <f>'Berechnung Gebäude'!CU11</f>
        <v>0</v>
      </c>
      <c r="F50" s="410">
        <f>'Berechnung Gebäude'!CV11</f>
        <v>0</v>
      </c>
      <c r="G50" s="430"/>
      <c r="H50" s="139"/>
    </row>
    <row r="51" spans="2:8" x14ac:dyDescent="0.2">
      <c r="B51" s="138"/>
      <c r="C51" s="429" t="str">
        <f>'Berechnung Gebäude'!CS12</f>
        <v>Tourismus</v>
      </c>
      <c r="D51" s="408">
        <f>'Berechnung Gebäude'!CT12</f>
        <v>0</v>
      </c>
      <c r="E51" s="409">
        <f>'Berechnung Gebäude'!CU12</f>
        <v>0</v>
      </c>
      <c r="F51" s="410">
        <f>'Berechnung Gebäude'!CV12</f>
        <v>0</v>
      </c>
      <c r="G51" s="430"/>
      <c r="H51" s="139"/>
    </row>
    <row r="52" spans="2:8" x14ac:dyDescent="0.2">
      <c r="B52" s="138"/>
      <c r="C52" s="429" t="str">
        <f>'Berechnung Gebäude'!CS13</f>
        <v>Sonstiges</v>
      </c>
      <c r="D52" s="408">
        <f>'Berechnung Gebäude'!CT13</f>
        <v>0</v>
      </c>
      <c r="E52" s="409">
        <f>'Berechnung Gebäude'!CU13</f>
        <v>0</v>
      </c>
      <c r="F52" s="410">
        <f>'Berechnung Gebäude'!CV13</f>
        <v>0</v>
      </c>
      <c r="G52" s="150"/>
      <c r="H52" s="139"/>
    </row>
    <row r="53" spans="2:8" x14ac:dyDescent="0.2">
      <c r="B53" s="138"/>
      <c r="C53" s="153"/>
      <c r="D53" s="148"/>
      <c r="E53" s="140"/>
      <c r="F53" s="3"/>
      <c r="G53" s="150"/>
      <c r="H53" s="139"/>
    </row>
    <row r="54" spans="2:8" ht="220.15" customHeight="1" thickBot="1" x14ac:dyDescent="0.25">
      <c r="B54" s="138"/>
      <c r="C54" s="146"/>
      <c r="D54" s="149"/>
      <c r="E54" s="147"/>
      <c r="F54" s="158"/>
      <c r="G54" s="159"/>
      <c r="H54" s="139"/>
    </row>
    <row r="55" spans="2:8" ht="13.5" thickBot="1" x14ac:dyDescent="0.25">
      <c r="B55" s="138"/>
      <c r="C55" s="3"/>
      <c r="D55" s="3"/>
      <c r="E55" s="140"/>
      <c r="F55" s="3"/>
      <c r="G55" s="3"/>
      <c r="H55" s="139"/>
    </row>
    <row r="56" spans="2:8" ht="15.75" thickBot="1" x14ac:dyDescent="0.25">
      <c r="B56" s="138"/>
      <c r="C56" s="463" t="s">
        <v>257</v>
      </c>
      <c r="D56" s="464"/>
      <c r="E56" s="464"/>
      <c r="F56" s="464"/>
      <c r="G56" s="465"/>
      <c r="H56" s="139"/>
    </row>
    <row r="57" spans="2:8" ht="15" x14ac:dyDescent="0.2">
      <c r="B57" s="138"/>
      <c r="C57" s="154"/>
      <c r="D57" s="151"/>
      <c r="E57" s="151"/>
      <c r="F57" s="151"/>
      <c r="G57" s="155"/>
      <c r="H57" s="139"/>
    </row>
    <row r="58" spans="2:8" ht="14.25" x14ac:dyDescent="0.2">
      <c r="B58" s="138"/>
      <c r="C58" s="168" t="s">
        <v>1</v>
      </c>
      <c r="D58" s="164" t="s">
        <v>140</v>
      </c>
      <c r="E58" s="164" t="s">
        <v>187</v>
      </c>
      <c r="F58" s="164" t="s">
        <v>223</v>
      </c>
      <c r="G58" s="150"/>
      <c r="H58" s="139"/>
    </row>
    <row r="59" spans="2:8" x14ac:dyDescent="0.2">
      <c r="B59" s="138"/>
      <c r="C59" s="429" t="str">
        <f>'Berechnung Gebäude'!DC5</f>
        <v>Büro</v>
      </c>
      <c r="D59" s="408">
        <f>'Berechnung Gebäude'!DD5</f>
        <v>82253.521126760563</v>
      </c>
      <c r="E59" s="409">
        <f>'Berechnung Gebäude'!DE5</f>
        <v>25704.225352112677</v>
      </c>
      <c r="F59" s="410">
        <f>'Berechnung Gebäude'!DF5</f>
        <v>46.061971830985918</v>
      </c>
      <c r="G59" s="150"/>
      <c r="H59" s="139"/>
    </row>
    <row r="60" spans="2:8" x14ac:dyDescent="0.2">
      <c r="B60" s="138"/>
      <c r="C60" s="429" t="str">
        <f>'Berechnung Gebäude'!DC6</f>
        <v>Schulen</v>
      </c>
      <c r="D60" s="408">
        <f>'Berechnung Gebäude'!DD6</f>
        <v>185070.42253521126</v>
      </c>
      <c r="E60" s="409">
        <f>'Berechnung Gebäude'!DE6</f>
        <v>51408.450704225354</v>
      </c>
      <c r="F60" s="410">
        <f>'Berechnung Gebäude'!DF6</f>
        <v>103.6394366197183</v>
      </c>
      <c r="G60" s="150"/>
      <c r="H60" s="139"/>
    </row>
    <row r="61" spans="2:8" x14ac:dyDescent="0.2">
      <c r="B61" s="138"/>
      <c r="C61" s="429" t="str">
        <f>'Berechnung Gebäude'!DC7</f>
        <v>Sport</v>
      </c>
      <c r="D61" s="408">
        <f>'Berechnung Gebäude'!DD7</f>
        <v>0</v>
      </c>
      <c r="E61" s="409">
        <f>'Berechnung Gebäude'!DE7</f>
        <v>0</v>
      </c>
      <c r="F61" s="410">
        <f>'Berechnung Gebäude'!DF7</f>
        <v>0</v>
      </c>
      <c r="G61" s="150"/>
      <c r="H61" s="139"/>
    </row>
    <row r="62" spans="2:8" x14ac:dyDescent="0.2">
      <c r="B62" s="138"/>
      <c r="C62" s="429" t="str">
        <f>'Berechnung Gebäude'!DC8</f>
        <v>Bad</v>
      </c>
      <c r="D62" s="408">
        <f>'Berechnung Gebäude'!DD8</f>
        <v>0</v>
      </c>
      <c r="E62" s="409">
        <f>'Berechnung Gebäude'!DE8</f>
        <v>0</v>
      </c>
      <c r="F62" s="410">
        <f>'Berechnung Gebäude'!DF8</f>
        <v>0</v>
      </c>
      <c r="G62" s="150"/>
      <c r="H62" s="139"/>
    </row>
    <row r="63" spans="2:8" x14ac:dyDescent="0.2">
      <c r="B63" s="138"/>
      <c r="C63" s="429" t="str">
        <f>'Berechnung Gebäude'!DC9</f>
        <v>Kultur</v>
      </c>
      <c r="D63" s="408">
        <f>'Berechnung Gebäude'!DD9</f>
        <v>0</v>
      </c>
      <c r="E63" s="409">
        <f>'Berechnung Gebäude'!DE9</f>
        <v>0</v>
      </c>
      <c r="F63" s="410">
        <f>'Berechnung Gebäude'!DF9</f>
        <v>0</v>
      </c>
      <c r="G63" s="150"/>
      <c r="H63" s="139"/>
    </row>
    <row r="64" spans="2:8" x14ac:dyDescent="0.2">
      <c r="B64" s="138"/>
      <c r="C64" s="429" t="str">
        <f>'Berechnung Gebäude'!DC10</f>
        <v>Gemeinschaft</v>
      </c>
      <c r="D64" s="408">
        <f>'Berechnung Gebäude'!DD10</f>
        <v>0</v>
      </c>
      <c r="E64" s="409">
        <f>'Berechnung Gebäude'!DE10</f>
        <v>0</v>
      </c>
      <c r="F64" s="410">
        <f>'Berechnung Gebäude'!DF10</f>
        <v>0</v>
      </c>
      <c r="G64" s="150"/>
      <c r="H64" s="139"/>
    </row>
    <row r="65" spans="2:8" x14ac:dyDescent="0.2">
      <c r="B65" s="138"/>
      <c r="C65" s="429" t="str">
        <f>'Berechnung Gebäude'!DC11</f>
        <v>Handel</v>
      </c>
      <c r="D65" s="408">
        <f>'Berechnung Gebäude'!DD11</f>
        <v>0</v>
      </c>
      <c r="E65" s="409">
        <f>'Berechnung Gebäude'!DE11</f>
        <v>0</v>
      </c>
      <c r="F65" s="410">
        <f>'Berechnung Gebäude'!DF11</f>
        <v>0</v>
      </c>
      <c r="G65" s="150"/>
      <c r="H65" s="139"/>
    </row>
    <row r="66" spans="2:8" x14ac:dyDescent="0.2">
      <c r="B66" s="138"/>
      <c r="C66" s="429" t="str">
        <f>'Berechnung Gebäude'!DC12</f>
        <v>Tourismus</v>
      </c>
      <c r="D66" s="408">
        <f>'Berechnung Gebäude'!DD12</f>
        <v>0</v>
      </c>
      <c r="E66" s="409">
        <f>'Berechnung Gebäude'!DE12</f>
        <v>0</v>
      </c>
      <c r="F66" s="410">
        <f>'Berechnung Gebäude'!DF12</f>
        <v>0</v>
      </c>
      <c r="G66" s="150"/>
      <c r="H66" s="139"/>
    </row>
    <row r="67" spans="2:8" x14ac:dyDescent="0.2">
      <c r="B67" s="138"/>
      <c r="C67" s="429" t="str">
        <f>'Berechnung Gebäude'!DC13</f>
        <v>Sonstiges</v>
      </c>
      <c r="D67" s="408">
        <f>'Berechnung Gebäude'!DD13</f>
        <v>0</v>
      </c>
      <c r="E67" s="409">
        <f>'Berechnung Gebäude'!DE13</f>
        <v>0</v>
      </c>
      <c r="F67" s="410">
        <f>'Berechnung Gebäude'!DF13</f>
        <v>0</v>
      </c>
      <c r="G67" s="150"/>
      <c r="H67" s="139"/>
    </row>
    <row r="68" spans="2:8" ht="220.15" customHeight="1" x14ac:dyDescent="0.2">
      <c r="B68" s="138"/>
      <c r="C68" s="153"/>
      <c r="D68" s="148"/>
      <c r="E68" s="140"/>
      <c r="F68" s="3"/>
      <c r="G68" s="150"/>
      <c r="H68" s="139"/>
    </row>
    <row r="69" spans="2:8" ht="13.5" thickBot="1" x14ac:dyDescent="0.25">
      <c r="B69" s="138"/>
      <c r="C69" s="146"/>
      <c r="D69" s="149"/>
      <c r="E69" s="147"/>
      <c r="F69" s="158"/>
      <c r="G69" s="159"/>
      <c r="H69" s="139"/>
    </row>
    <row r="70" spans="2:8" ht="13.5" thickBot="1" x14ac:dyDescent="0.25">
      <c r="B70" s="138"/>
      <c r="C70" s="3"/>
      <c r="D70" s="3"/>
      <c r="E70" s="140"/>
      <c r="F70" s="3"/>
      <c r="G70" s="3"/>
      <c r="H70" s="139"/>
    </row>
    <row r="71" spans="2:8" ht="15.75" thickBot="1" x14ac:dyDescent="0.25">
      <c r="B71" s="138"/>
      <c r="C71" s="463" t="s">
        <v>233</v>
      </c>
      <c r="D71" s="464"/>
      <c r="E71" s="464"/>
      <c r="F71" s="464"/>
      <c r="G71" s="465"/>
      <c r="H71" s="139"/>
    </row>
    <row r="72" spans="2:8" ht="15" x14ac:dyDescent="0.2">
      <c r="B72" s="138"/>
      <c r="C72" s="154"/>
      <c r="D72" s="151"/>
      <c r="E72" s="151"/>
      <c r="F72" s="151"/>
      <c r="G72" s="155"/>
      <c r="H72" s="139"/>
    </row>
    <row r="73" spans="2:8" ht="14.25" x14ac:dyDescent="0.2">
      <c r="B73" s="138"/>
      <c r="C73" s="168" t="s">
        <v>1</v>
      </c>
      <c r="D73" s="164" t="s">
        <v>140</v>
      </c>
      <c r="E73" s="164" t="s">
        <v>187</v>
      </c>
      <c r="F73" s="164" t="s">
        <v>223</v>
      </c>
      <c r="G73" s="150"/>
      <c r="H73" s="139"/>
    </row>
    <row r="74" spans="2:8" x14ac:dyDescent="0.2">
      <c r="B74" s="138"/>
      <c r="C74" s="429" t="str">
        <f>'Berechnung Gebäude'!DM5</f>
        <v>Büro</v>
      </c>
      <c r="D74" s="411">
        <f>'Berechnung Gebäude'!DN5</f>
        <v>0</v>
      </c>
      <c r="E74" s="409">
        <f>'Berechnung Gebäude'!DO5</f>
        <v>0</v>
      </c>
      <c r="F74" s="410">
        <f>'Berechnung Gebäude'!DP5</f>
        <v>0</v>
      </c>
      <c r="G74" s="150"/>
      <c r="H74" s="139"/>
    </row>
    <row r="75" spans="2:8" x14ac:dyDescent="0.2">
      <c r="B75" s="138"/>
      <c r="C75" s="429" t="str">
        <f>'Berechnung Gebäude'!DM6</f>
        <v>Schulen</v>
      </c>
      <c r="D75" s="411">
        <f>'Berechnung Gebäude'!DN6</f>
        <v>0</v>
      </c>
      <c r="E75" s="409">
        <f>'Berechnung Gebäude'!DO6</f>
        <v>0</v>
      </c>
      <c r="F75" s="410">
        <f>'Berechnung Gebäude'!DP6</f>
        <v>0</v>
      </c>
      <c r="G75" s="150"/>
      <c r="H75" s="139"/>
    </row>
    <row r="76" spans="2:8" x14ac:dyDescent="0.2">
      <c r="B76" s="138"/>
      <c r="C76" s="429" t="str">
        <f>'Berechnung Gebäude'!DM7</f>
        <v>Sport</v>
      </c>
      <c r="D76" s="411">
        <f>'Berechnung Gebäude'!DN7</f>
        <v>0</v>
      </c>
      <c r="E76" s="409">
        <f>'Berechnung Gebäude'!DO7</f>
        <v>0</v>
      </c>
      <c r="F76" s="410">
        <f>'Berechnung Gebäude'!DP7</f>
        <v>0</v>
      </c>
      <c r="G76" s="150"/>
      <c r="H76" s="139"/>
    </row>
    <row r="77" spans="2:8" x14ac:dyDescent="0.2">
      <c r="B77" s="138"/>
      <c r="C77" s="429" t="str">
        <f>'Berechnung Gebäude'!DM8</f>
        <v>Bad</v>
      </c>
      <c r="D77" s="411">
        <f>'Berechnung Gebäude'!DN8</f>
        <v>0</v>
      </c>
      <c r="E77" s="409">
        <f>'Berechnung Gebäude'!DO8</f>
        <v>0</v>
      </c>
      <c r="F77" s="410">
        <f>'Berechnung Gebäude'!DP8</f>
        <v>0</v>
      </c>
      <c r="G77" s="150"/>
      <c r="H77" s="139"/>
    </row>
    <row r="78" spans="2:8" x14ac:dyDescent="0.2">
      <c r="B78" s="138"/>
      <c r="C78" s="429" t="str">
        <f>'Berechnung Gebäude'!DM9</f>
        <v>Kultur</v>
      </c>
      <c r="D78" s="411">
        <f>'Berechnung Gebäude'!DN9</f>
        <v>0</v>
      </c>
      <c r="E78" s="409">
        <f>'Berechnung Gebäude'!DO9</f>
        <v>0</v>
      </c>
      <c r="F78" s="410">
        <f>'Berechnung Gebäude'!DP9</f>
        <v>0</v>
      </c>
      <c r="G78" s="150"/>
      <c r="H78" s="139"/>
    </row>
    <row r="79" spans="2:8" x14ac:dyDescent="0.2">
      <c r="B79" s="138"/>
      <c r="C79" s="429" t="str">
        <f>'Berechnung Gebäude'!DM10</f>
        <v>Gemeinschaft</v>
      </c>
      <c r="D79" s="411">
        <f>'Berechnung Gebäude'!DN10</f>
        <v>0</v>
      </c>
      <c r="E79" s="409">
        <f>'Berechnung Gebäude'!DO10</f>
        <v>0</v>
      </c>
      <c r="F79" s="410">
        <f>'Berechnung Gebäude'!DP10</f>
        <v>0</v>
      </c>
      <c r="G79" s="150"/>
      <c r="H79" s="139"/>
    </row>
    <row r="80" spans="2:8" x14ac:dyDescent="0.2">
      <c r="B80" s="138"/>
      <c r="C80" s="429" t="str">
        <f>'Berechnung Gebäude'!DM11</f>
        <v>Handel</v>
      </c>
      <c r="D80" s="411">
        <f>'Berechnung Gebäude'!DN11</f>
        <v>0</v>
      </c>
      <c r="E80" s="409">
        <f>'Berechnung Gebäude'!DO11</f>
        <v>0</v>
      </c>
      <c r="F80" s="410">
        <f>'Berechnung Gebäude'!DP11</f>
        <v>0</v>
      </c>
      <c r="G80" s="150"/>
      <c r="H80" s="139"/>
    </row>
    <row r="81" spans="2:8" x14ac:dyDescent="0.2">
      <c r="B81" s="138"/>
      <c r="C81" s="429" t="str">
        <f>'Berechnung Gebäude'!DM12</f>
        <v>Tourismus</v>
      </c>
      <c r="D81" s="411">
        <f>'Berechnung Gebäude'!DN12</f>
        <v>0</v>
      </c>
      <c r="E81" s="409">
        <f>'Berechnung Gebäude'!DO12</f>
        <v>0</v>
      </c>
      <c r="F81" s="410">
        <f>'Berechnung Gebäude'!DP12</f>
        <v>0</v>
      </c>
      <c r="G81" s="150"/>
      <c r="H81" s="139"/>
    </row>
    <row r="82" spans="2:8" x14ac:dyDescent="0.2">
      <c r="B82" s="138"/>
      <c r="C82" s="429" t="str">
        <f>'Berechnung Gebäude'!DM13</f>
        <v>Sonstiges</v>
      </c>
      <c r="D82" s="411">
        <f>'Berechnung Gebäude'!DN13</f>
        <v>0</v>
      </c>
      <c r="E82" s="409">
        <f>'Berechnung Gebäude'!DO13</f>
        <v>0</v>
      </c>
      <c r="F82" s="410">
        <f>'Berechnung Gebäude'!DP13</f>
        <v>0</v>
      </c>
      <c r="G82" s="150"/>
      <c r="H82" s="139"/>
    </row>
    <row r="83" spans="2:8" ht="220.15" customHeight="1" x14ac:dyDescent="0.2">
      <c r="B83" s="138"/>
      <c r="C83" s="153"/>
      <c r="D83" s="148"/>
      <c r="E83" s="140"/>
      <c r="F83" s="3"/>
      <c r="G83" s="150"/>
      <c r="H83" s="139"/>
    </row>
    <row r="84" spans="2:8" ht="13.5" thickBot="1" x14ac:dyDescent="0.25">
      <c r="B84" s="138"/>
      <c r="C84" s="146"/>
      <c r="D84" s="149"/>
      <c r="E84" s="147"/>
      <c r="F84" s="158"/>
      <c r="G84" s="159"/>
      <c r="H84" s="139"/>
    </row>
    <row r="85" spans="2:8" ht="13.5" thickBot="1" x14ac:dyDescent="0.25">
      <c r="B85" s="141"/>
      <c r="C85" s="142"/>
      <c r="D85" s="142"/>
      <c r="E85" s="142"/>
      <c r="F85" s="142"/>
      <c r="G85" s="142"/>
      <c r="H85" s="143"/>
    </row>
  </sheetData>
  <sheetProtection algorithmName="SHA-512" hashValue="JxZyqiiwckrfHSszhped4tBZpltUocnjBr8JMc3giSa+4+ltb4oBS/+66sFy7OwRpJX8MWpGc44oxshdhARpsg==" saltValue="7lakcYgJjUkJ9wGQH5VjJQ==" spinCount="100000" sheet="1" objects="1" scenarios="1"/>
  <mergeCells count="5">
    <mergeCell ref="C6:G6"/>
    <mergeCell ref="C21:G21"/>
    <mergeCell ref="C41:G41"/>
    <mergeCell ref="C56:G56"/>
    <mergeCell ref="C71:G71"/>
  </mergeCells>
  <dataValidations count="1">
    <dataValidation type="list" allowBlank="1" showInputMessage="1" showErrorMessage="1" sqref="F16">
      <formula1>Auswahlliste_CO2Preise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0"/>
  <sheetViews>
    <sheetView showGridLines="0" topLeftCell="H9" zoomScale="55" zoomScaleNormal="55" workbookViewId="0">
      <selection activeCell="O15" sqref="O15"/>
    </sheetView>
  </sheetViews>
  <sheetFormatPr baseColWidth="10" defaultRowHeight="12.75" x14ac:dyDescent="0.2"/>
  <cols>
    <col min="1" max="1" width="3.25" customWidth="1"/>
    <col min="2" max="2" width="3.625" style="18" customWidth="1"/>
    <col min="3" max="3" width="30.625" customWidth="1"/>
    <col min="4" max="4" width="35.625" customWidth="1"/>
    <col min="5" max="5" width="15.25" customWidth="1"/>
    <col min="6" max="6" width="3.625" customWidth="1"/>
    <col min="7" max="15" width="13.625" customWidth="1"/>
    <col min="16" max="16" width="16.625" customWidth="1"/>
    <col min="17" max="17" width="13.625" customWidth="1"/>
    <col min="18" max="18" width="3.625" customWidth="1"/>
    <col min="19" max="26" width="13.625" customWidth="1"/>
    <col min="27" max="27" width="16.625" customWidth="1"/>
    <col min="28" max="28" width="13.625" customWidth="1"/>
    <col min="29" max="29" width="3.625" customWidth="1"/>
    <col min="30" max="37" width="13.625" customWidth="1"/>
    <col min="38" max="38" width="16.625" customWidth="1"/>
    <col min="39" max="39" width="13.625" customWidth="1"/>
    <col min="40" max="40" width="3.625" customWidth="1"/>
    <col min="41" max="41" width="4.5" customWidth="1"/>
    <col min="42" max="42" width="25" customWidth="1"/>
    <col min="43" max="43" width="18" customWidth="1"/>
    <col min="44" max="44" width="18.875" customWidth="1"/>
    <col min="45" max="45" width="5.125" customWidth="1"/>
    <col min="46" max="46" width="18.5" customWidth="1"/>
    <col min="47" max="47" width="23.125" customWidth="1"/>
    <col min="48" max="48" width="27.375" customWidth="1"/>
    <col min="49" max="49" width="18.625" customWidth="1"/>
    <col min="50" max="50" width="66.5" customWidth="1"/>
    <col min="51" max="51" width="2.125" customWidth="1"/>
    <col min="52" max="52" width="16.5" bestFit="1" customWidth="1"/>
    <col min="53" max="53" width="13.125" bestFit="1" customWidth="1"/>
    <col min="54" max="54" width="2.75" customWidth="1"/>
  </cols>
  <sheetData>
    <row r="1" spans="1:40" ht="34.9" customHeight="1" x14ac:dyDescent="0.2"/>
    <row r="2" spans="1:40" ht="36" customHeight="1" x14ac:dyDescent="0.45">
      <c r="D2" s="45" t="s">
        <v>203</v>
      </c>
      <c r="E2" s="45"/>
      <c r="AI2" s="27"/>
      <c r="AJ2" s="27"/>
      <c r="AK2" s="27"/>
      <c r="AL2" s="27"/>
      <c r="AM2" s="27"/>
    </row>
    <row r="3" spans="1:40" ht="58.15" customHeight="1" x14ac:dyDescent="0.2">
      <c r="D3" s="46" t="s">
        <v>258</v>
      </c>
      <c r="E3" s="46"/>
    </row>
    <row r="4" spans="1:40" ht="17.45" customHeight="1" thickBot="1" x14ac:dyDescent="0.25">
      <c r="F4" s="46"/>
      <c r="G4" s="46"/>
    </row>
    <row r="5" spans="1:40" ht="22.15" customHeight="1" thickTop="1" thickBot="1" x14ac:dyDescent="0.25"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348" t="s">
        <v>293</v>
      </c>
      <c r="AM5" s="1"/>
      <c r="AN5" s="2"/>
    </row>
    <row r="6" spans="1:40" ht="25.15" customHeight="1" x14ac:dyDescent="0.2">
      <c r="B6" s="20"/>
      <c r="C6" s="3"/>
      <c r="D6" s="3"/>
      <c r="E6" s="3"/>
      <c r="F6" s="3"/>
      <c r="G6" s="480" t="s">
        <v>247</v>
      </c>
      <c r="H6" s="481"/>
      <c r="I6" s="481"/>
      <c r="J6" s="481"/>
      <c r="K6" s="481"/>
      <c r="L6" s="481"/>
      <c r="M6" s="481"/>
      <c r="N6" s="481"/>
      <c r="O6" s="481"/>
      <c r="P6" s="481"/>
      <c r="Q6" s="482"/>
      <c r="R6" s="3"/>
      <c r="S6" s="474" t="s">
        <v>246</v>
      </c>
      <c r="T6" s="475"/>
      <c r="U6" s="475"/>
      <c r="V6" s="475"/>
      <c r="W6" s="475"/>
      <c r="X6" s="475"/>
      <c r="Y6" s="475"/>
      <c r="Z6" s="475"/>
      <c r="AA6" s="475"/>
      <c r="AB6" s="476"/>
      <c r="AC6" s="63"/>
      <c r="AD6" s="477" t="s">
        <v>245</v>
      </c>
      <c r="AE6" s="478"/>
      <c r="AF6" s="478"/>
      <c r="AG6" s="478"/>
      <c r="AH6" s="478"/>
      <c r="AI6" s="478"/>
      <c r="AJ6" s="478"/>
      <c r="AK6" s="478"/>
      <c r="AL6" s="478"/>
      <c r="AM6" s="479"/>
      <c r="AN6" s="4"/>
    </row>
    <row r="7" spans="1:40" ht="342" customHeight="1" thickBot="1" x14ac:dyDescent="0.25">
      <c r="B7" s="20"/>
      <c r="C7" s="3"/>
      <c r="D7" s="3"/>
      <c r="E7" s="3"/>
      <c r="F7" s="93"/>
      <c r="G7" s="442"/>
      <c r="H7" s="88"/>
      <c r="I7" s="88"/>
      <c r="J7" s="88"/>
      <c r="K7" s="88"/>
      <c r="L7" s="88"/>
      <c r="M7" s="88"/>
      <c r="N7" s="88"/>
      <c r="O7" s="88"/>
      <c r="P7" s="88"/>
      <c r="Q7" s="443"/>
      <c r="R7" s="93"/>
      <c r="S7" s="89"/>
      <c r="T7" s="88"/>
      <c r="U7" s="88"/>
      <c r="V7" s="88"/>
      <c r="W7" s="88"/>
      <c r="X7" s="88"/>
      <c r="Y7" s="88"/>
      <c r="Z7" s="88"/>
      <c r="AA7" s="88"/>
      <c r="AB7" s="96"/>
      <c r="AC7" s="93"/>
      <c r="AD7" s="90"/>
      <c r="AE7" s="88"/>
      <c r="AF7" s="88"/>
      <c r="AG7" s="88"/>
      <c r="AH7" s="88"/>
      <c r="AI7" s="88"/>
      <c r="AJ7" s="88"/>
      <c r="AK7" s="88"/>
      <c r="AL7" s="88"/>
      <c r="AM7" s="91"/>
      <c r="AN7" s="92"/>
    </row>
    <row r="8" spans="1:40" s="59" customFormat="1" ht="25.15" customHeight="1" thickBot="1" x14ac:dyDescent="0.25">
      <c r="B8" s="70"/>
      <c r="C8" s="469" t="s">
        <v>15</v>
      </c>
      <c r="D8" s="470"/>
      <c r="E8" s="370"/>
      <c r="F8" s="63"/>
      <c r="G8" s="483" t="s">
        <v>200</v>
      </c>
      <c r="H8" s="484"/>
      <c r="I8" s="484"/>
      <c r="J8" s="484"/>
      <c r="K8" s="484"/>
      <c r="L8" s="484"/>
      <c r="M8" s="484"/>
      <c r="N8" s="484"/>
      <c r="O8" s="484"/>
      <c r="P8" s="484"/>
      <c r="Q8" s="485"/>
      <c r="R8" s="71"/>
      <c r="S8" s="471" t="s">
        <v>182</v>
      </c>
      <c r="T8" s="472"/>
      <c r="U8" s="472"/>
      <c r="V8" s="472"/>
      <c r="W8" s="472"/>
      <c r="X8" s="472"/>
      <c r="Y8" s="472"/>
      <c r="Z8" s="472"/>
      <c r="AA8" s="472"/>
      <c r="AB8" s="473"/>
      <c r="AC8" s="63"/>
      <c r="AD8" s="453" t="s">
        <v>183</v>
      </c>
      <c r="AE8" s="454"/>
      <c r="AF8" s="454"/>
      <c r="AG8" s="454"/>
      <c r="AH8" s="454"/>
      <c r="AI8" s="454"/>
      <c r="AJ8" s="454"/>
      <c r="AK8" s="454"/>
      <c r="AL8" s="454"/>
      <c r="AM8" s="455"/>
      <c r="AN8" s="60"/>
    </row>
    <row r="9" spans="1:40" s="64" customFormat="1" ht="66" customHeight="1" thickBot="1" x14ac:dyDescent="0.25">
      <c r="B9" s="65"/>
      <c r="C9" s="102" t="s">
        <v>0</v>
      </c>
      <c r="D9" s="371" t="s">
        <v>1</v>
      </c>
      <c r="E9" s="369" t="s">
        <v>294</v>
      </c>
      <c r="F9" s="66"/>
      <c r="G9" s="434" t="s">
        <v>204</v>
      </c>
      <c r="H9" s="437" t="s">
        <v>235</v>
      </c>
      <c r="I9" s="437" t="s">
        <v>201</v>
      </c>
      <c r="J9" s="116" t="s">
        <v>132</v>
      </c>
      <c r="K9" s="116" t="s">
        <v>134</v>
      </c>
      <c r="L9" s="116" t="s">
        <v>138</v>
      </c>
      <c r="M9" s="115" t="s">
        <v>137</v>
      </c>
      <c r="N9" s="117" t="s">
        <v>202</v>
      </c>
      <c r="O9" s="117" t="s">
        <v>133</v>
      </c>
      <c r="P9" s="117" t="s">
        <v>292</v>
      </c>
      <c r="Q9" s="118" t="s">
        <v>139</v>
      </c>
      <c r="R9" s="67"/>
      <c r="S9" s="119" t="s">
        <v>140</v>
      </c>
      <c r="T9" s="121" t="s">
        <v>201</v>
      </c>
      <c r="U9" s="125" t="s">
        <v>132</v>
      </c>
      <c r="V9" s="125" t="s">
        <v>134</v>
      </c>
      <c r="W9" s="125" t="s">
        <v>138</v>
      </c>
      <c r="X9" s="126" t="s">
        <v>145</v>
      </c>
      <c r="Y9" s="127" t="s">
        <v>202</v>
      </c>
      <c r="Z9" s="128" t="s">
        <v>146</v>
      </c>
      <c r="AA9" s="121" t="s">
        <v>292</v>
      </c>
      <c r="AB9" s="129" t="s">
        <v>139</v>
      </c>
      <c r="AC9" s="68"/>
      <c r="AD9" s="130" t="s">
        <v>140</v>
      </c>
      <c r="AE9" s="131" t="s">
        <v>201</v>
      </c>
      <c r="AF9" s="131" t="s">
        <v>132</v>
      </c>
      <c r="AG9" s="131" t="s">
        <v>134</v>
      </c>
      <c r="AH9" s="131" t="s">
        <v>138</v>
      </c>
      <c r="AI9" s="131" t="s">
        <v>145</v>
      </c>
      <c r="AJ9" s="131" t="s">
        <v>202</v>
      </c>
      <c r="AK9" s="131" t="s">
        <v>146</v>
      </c>
      <c r="AL9" s="131" t="s">
        <v>292</v>
      </c>
      <c r="AM9" s="132" t="s">
        <v>139</v>
      </c>
      <c r="AN9" s="69"/>
    </row>
    <row r="10" spans="1:40" s="59" customFormat="1" ht="34.9" customHeight="1" x14ac:dyDescent="0.2">
      <c r="B10" s="61">
        <v>1</v>
      </c>
      <c r="C10" s="208" t="str">
        <f>IF('EINGABE Gebäude'!C11="","",'EINGABE Gebäude'!C11)</f>
        <v>Schule</v>
      </c>
      <c r="D10" s="374" t="str">
        <f>IF('EINGABE Gebäude'!E11="","",'EINGABE Gebäude'!E11)</f>
        <v>10. Schulen - Grundschule/Hauptschule</v>
      </c>
      <c r="E10" s="375">
        <f>IF('EINGABE Gebäude'!F11="","",'EINGABE Gebäude'!F11)</f>
        <v>2000</v>
      </c>
      <c r="F10" s="169"/>
      <c r="G10" s="432" t="str">
        <f>'Berechnung Gebäude'!H5</f>
        <v>Erdgas</v>
      </c>
      <c r="H10" s="435">
        <f ca="1">'Berechnung Gebäude'!N5</f>
        <v>196210.20717534111</v>
      </c>
      <c r="I10" s="436">
        <f ca="1">'Berechnung Gebäude'!O5</f>
        <v>0.51282051282051277</v>
      </c>
      <c r="J10" s="199">
        <f ca="1">'Berechnung Gebäude'!P5</f>
        <v>98.105103587670555</v>
      </c>
      <c r="K10" s="200" t="str">
        <f>'Berechnung Gebäude'!T5</f>
        <v>74 | 167 kWh/m²</v>
      </c>
      <c r="L10" s="200" t="str">
        <f ca="1">'Berechnung Gebäude'!U5</f>
        <v>mittel</v>
      </c>
      <c r="M10" s="201">
        <f ca="1">'Berechnung Gebäude'!AC5</f>
        <v>13645.5785750379</v>
      </c>
      <c r="N10" s="198">
        <f ca="1">'Berechnung Gebäude'!AD5</f>
        <v>0.59574468085106391</v>
      </c>
      <c r="O10" s="268">
        <f>'Berechnung Gebäude'!W5</f>
        <v>7</v>
      </c>
      <c r="P10" s="271" t="str">
        <f>'Berechnung Gebäude'!AA5</f>
        <v>3,2 | 5,0 | 6,5 ct/kWh</v>
      </c>
      <c r="Q10" s="202" t="str">
        <f>'Berechnung Gebäude'!AB5</f>
        <v>schlecht</v>
      </c>
      <c r="R10" s="170"/>
      <c r="S10" s="380">
        <f>'Berechnung Gebäude'!AL5</f>
        <v>154225.35211267605</v>
      </c>
      <c r="T10" s="381">
        <f>'Berechnung Gebäude'!AM5</f>
        <v>0.57692307692307687</v>
      </c>
      <c r="U10" s="382">
        <f>'Berechnung Gebäude'!AN5</f>
        <v>77.112676056338017</v>
      </c>
      <c r="V10" s="383" t="str">
        <f>'Berechnung Gebäude'!AR5</f>
        <v>13 | 75 kWh/m²</v>
      </c>
      <c r="W10" s="383" t="str">
        <f>'Berechnung Gebäude'!AS5</f>
        <v>schlecht</v>
      </c>
      <c r="X10" s="384">
        <f>'Berechnung Gebäude'!AU5</f>
        <v>41126.760563380281</v>
      </c>
      <c r="Y10" s="381">
        <f>'Berechnung Gebäude'!AV5</f>
        <v>0.53333333333333321</v>
      </c>
      <c r="Z10" s="385">
        <f>'Berechnung Gebäude'!AX5</f>
        <v>26.666666666666668</v>
      </c>
      <c r="AA10" s="385" t="str">
        <f>'Berechnung Gebäude'!BC5</f>
        <v>17,2 | 24,4 | 29,3 ct/kWh</v>
      </c>
      <c r="AB10" s="386" t="str">
        <f>'Berechnung Gebäude'!BD5</f>
        <v>mittel</v>
      </c>
      <c r="AC10" s="171"/>
      <c r="AD10" s="172" t="str">
        <f>'Berechnung Gebäude'!BK5</f>
        <v/>
      </c>
      <c r="AE10" s="188" t="str">
        <f>'Berechnung Gebäude'!BL5</f>
        <v/>
      </c>
      <c r="AF10" s="222" t="str">
        <f>'Berechnung Gebäude'!BM5</f>
        <v/>
      </c>
      <c r="AG10" s="189" t="str">
        <f>'Berechnung Gebäude'!BQ5</f>
        <v>75 | 185 l/m²</v>
      </c>
      <c r="AH10" s="189" t="str">
        <f>'Berechnung Gebäude'!BR5</f>
        <v/>
      </c>
      <c r="AI10" s="173" t="str">
        <f>'Berechnung Gebäude'!BU5</f>
        <v/>
      </c>
      <c r="AJ10" s="188" t="str">
        <f>'Berechnung Gebäude'!BV5</f>
        <v/>
      </c>
      <c r="AK10" s="274" t="str">
        <f>'Berechnung Gebäude'!BW5</f>
        <v/>
      </c>
      <c r="AL10" s="275" t="str">
        <f>'Berechnung Gebäude'!CA5</f>
        <v/>
      </c>
      <c r="AM10" s="190" t="str">
        <f>'Berechnung Gebäude'!CB5</f>
        <v/>
      </c>
      <c r="AN10" s="60"/>
    </row>
    <row r="11" spans="1:40" ht="34.9" customHeight="1" x14ac:dyDescent="0.2">
      <c r="B11" s="61">
        <v>2</v>
      </c>
      <c r="C11" s="208" t="str">
        <f>IF('EINGABE Gebäude'!C12="","",'EINGABE Gebäude'!C12)</f>
        <v>Kita</v>
      </c>
      <c r="D11" s="372" t="str">
        <f>IF('EINGABE Gebäude'!E12="","",'EINGABE Gebäude'!E12)</f>
        <v>19. Schulen - Kindergärten</v>
      </c>
      <c r="E11" s="376">
        <f>IF('EINGABE Gebäude'!F12="","",'EINGABE Gebäude'!F12)</f>
        <v>700</v>
      </c>
      <c r="F11" s="174"/>
      <c r="G11" s="433" t="str">
        <f>'Berechnung Gebäude'!H6</f>
        <v>Heizöl</v>
      </c>
      <c r="H11" s="340">
        <f ca="1">'Berechnung Gebäude'!N6</f>
        <v>39242.041435068219</v>
      </c>
      <c r="I11" s="177">
        <f ca="1">'Berechnung Gebäude'!O6</f>
        <v>0.10256410256410256</v>
      </c>
      <c r="J11" s="175">
        <f ca="1">'Berechnung Gebäude'!P6</f>
        <v>56.060059192954597</v>
      </c>
      <c r="K11" s="113" t="str">
        <f>'Berechnung Gebäude'!T6</f>
        <v>64 | 125 kWh/m²</v>
      </c>
      <c r="L11" s="113" t="str">
        <f ca="1">'Berechnung Gebäude'!U6</f>
        <v>gut</v>
      </c>
      <c r="M11" s="176">
        <f ca="1">'Berechnung Gebäude'!AC6</f>
        <v>3411.394643759475</v>
      </c>
      <c r="N11" s="177">
        <f ca="1">'Berechnung Gebäude'!AD6</f>
        <v>0.14893617021276598</v>
      </c>
      <c r="O11" s="269">
        <f>'Berechnung Gebäude'!W6</f>
        <v>8.75</v>
      </c>
      <c r="P11" s="272" t="str">
        <f>'Berechnung Gebäude'!AA6</f>
        <v>4,1 | 6,0 | 7,1 ct/kWh</v>
      </c>
      <c r="Q11" s="203" t="str">
        <f>'Berechnung Gebäude'!AB6</f>
        <v>schlecht</v>
      </c>
      <c r="R11" s="178"/>
      <c r="S11" s="387">
        <f>'Berechnung Gebäude'!AL6</f>
        <v>30845.070422535209</v>
      </c>
      <c r="T11" s="177">
        <f>'Berechnung Gebäude'!AM6</f>
        <v>0.11538461538461538</v>
      </c>
      <c r="U11" s="175">
        <f>'Berechnung Gebäude'!AN6</f>
        <v>44.064386317907442</v>
      </c>
      <c r="V11" s="113" t="str">
        <f>'Berechnung Gebäude'!AR6</f>
        <v>10 | 143 kWh/m²</v>
      </c>
      <c r="W11" s="113" t="str">
        <f>'Berechnung Gebäude'!AS6</f>
        <v>mittel</v>
      </c>
      <c r="X11" s="176">
        <f>'Berechnung Gebäude'!AU6</f>
        <v>10281.69014084507</v>
      </c>
      <c r="Y11" s="177">
        <f>'Berechnung Gebäude'!AV6</f>
        <v>0.1333333333333333</v>
      </c>
      <c r="Z11" s="269">
        <f>'Berechnung Gebäude'!AX6</f>
        <v>33.333333333333329</v>
      </c>
      <c r="AA11" s="269" t="str">
        <f>'Berechnung Gebäude'!BC6</f>
        <v>17,2 | 24,4 | 29,3 ct/kWh</v>
      </c>
      <c r="AB11" s="388" t="str">
        <f>'Berechnung Gebäude'!BD6</f>
        <v>schlecht</v>
      </c>
      <c r="AC11" s="179"/>
      <c r="AD11" s="180" t="str">
        <f>'Berechnung Gebäude'!BK6</f>
        <v/>
      </c>
      <c r="AE11" s="177" t="str">
        <f>'Berechnung Gebäude'!BL6</f>
        <v/>
      </c>
      <c r="AF11" s="221" t="str">
        <f>'Berechnung Gebäude'!BM6</f>
        <v/>
      </c>
      <c r="AG11" s="113" t="str">
        <f>'Berechnung Gebäude'!BQ6</f>
        <v>143 | 287 l/m²</v>
      </c>
      <c r="AH11" s="113" t="str">
        <f>'Berechnung Gebäude'!BR6</f>
        <v/>
      </c>
      <c r="AI11" s="176" t="str">
        <f>'Berechnung Gebäude'!BU6</f>
        <v/>
      </c>
      <c r="AJ11" s="177" t="str">
        <f>'Berechnung Gebäude'!BV6</f>
        <v/>
      </c>
      <c r="AK11" s="276" t="str">
        <f>'Berechnung Gebäude'!BW6</f>
        <v/>
      </c>
      <c r="AL11" s="277" t="str">
        <f>'Berechnung Gebäude'!CA6</f>
        <v/>
      </c>
      <c r="AM11" s="191" t="str">
        <f>'Berechnung Gebäude'!CB6</f>
        <v/>
      </c>
      <c r="AN11" s="4"/>
    </row>
    <row r="12" spans="1:40" ht="34.9" customHeight="1" x14ac:dyDescent="0.2">
      <c r="A12" s="59"/>
      <c r="B12" s="61">
        <v>3</v>
      </c>
      <c r="C12" s="208" t="str">
        <f>IF('EINGABE Gebäude'!C13="","",'EINGABE Gebäude'!C13)</f>
        <v>Rathaus</v>
      </c>
      <c r="D12" s="372" t="str">
        <f>IF('EINGABE Gebäude'!E13="","",'EINGABE Gebäude'!E13)</f>
        <v>02. Büro - Verwaltungsgebäude</v>
      </c>
      <c r="E12" s="376">
        <f>IF('EINGABE Gebäude'!F13="","",'EINGABE Gebäude'!F13)</f>
        <v>1000</v>
      </c>
      <c r="F12" s="174"/>
      <c r="G12" s="433" t="str">
        <f>'Berechnung Gebäude'!H7</f>
        <v>Pellets</v>
      </c>
      <c r="H12" s="340">
        <f ca="1">'Berechnung Gebäude'!N7</f>
        <v>147157.65538150581</v>
      </c>
      <c r="I12" s="177">
        <f ca="1">'Berechnung Gebäude'!O7</f>
        <v>0.38461538461538458</v>
      </c>
      <c r="J12" s="175">
        <f ca="1">'Berechnung Gebäude'!P7</f>
        <v>147.1576553815058</v>
      </c>
      <c r="K12" s="113" t="str">
        <f>'Berechnung Gebäude'!T7</f>
        <v>70 | 132 kWh/m²</v>
      </c>
      <c r="L12" s="113" t="str">
        <f ca="1">'Berechnung Gebäude'!U7</f>
        <v>schlecht</v>
      </c>
      <c r="M12" s="176">
        <f ca="1">'Berechnung Gebäude'!AC7</f>
        <v>5848.1051035876708</v>
      </c>
      <c r="N12" s="177">
        <f ca="1">'Berechnung Gebäude'!AD7</f>
        <v>0.25531914893617019</v>
      </c>
      <c r="O12" s="269">
        <f>'Berechnung Gebäude'!W7</f>
        <v>4</v>
      </c>
      <c r="P12" s="272" t="str">
        <f>'Berechnung Gebäude'!AA7</f>
        <v>3,6 | 4,1 | 4,7 ct/kWh</v>
      </c>
      <c r="Q12" s="203" t="str">
        <f>'Berechnung Gebäude'!AB7</f>
        <v>gut</v>
      </c>
      <c r="R12" s="178"/>
      <c r="S12" s="387">
        <f>'Berechnung Gebäude'!AL7</f>
        <v>82253.521126760563</v>
      </c>
      <c r="T12" s="177">
        <f>'Berechnung Gebäude'!AM7</f>
        <v>0.30769230769230771</v>
      </c>
      <c r="U12" s="175">
        <f>'Berechnung Gebäude'!AN7</f>
        <v>82.25352112676056</v>
      </c>
      <c r="V12" s="113" t="str">
        <f>'Berechnung Gebäude'!AR7</f>
        <v>27 | 86 kWh/m²</v>
      </c>
      <c r="W12" s="113" t="str">
        <f>'Berechnung Gebäude'!AS7</f>
        <v>mittel</v>
      </c>
      <c r="X12" s="176">
        <f>'Berechnung Gebäude'!AU7</f>
        <v>25704.225352112677</v>
      </c>
      <c r="Y12" s="177">
        <f>'Berechnung Gebäude'!AV7</f>
        <v>0.33333333333333331</v>
      </c>
      <c r="Z12" s="269">
        <f>'Berechnung Gebäude'!AX7</f>
        <v>31.25</v>
      </c>
      <c r="AA12" s="269" t="str">
        <f>'Berechnung Gebäude'!BC7</f>
        <v>17,2 | 24,4 | 29,3 ct/kWh</v>
      </c>
      <c r="AB12" s="388" t="str">
        <f>'Berechnung Gebäude'!BD7</f>
        <v>schlecht</v>
      </c>
      <c r="AC12" s="179"/>
      <c r="AD12" s="180" t="str">
        <f>'Berechnung Gebäude'!BK7</f>
        <v/>
      </c>
      <c r="AE12" s="177" t="str">
        <f>'Berechnung Gebäude'!BL7</f>
        <v/>
      </c>
      <c r="AF12" s="221" t="str">
        <f>'Berechnung Gebäude'!BM7</f>
        <v/>
      </c>
      <c r="AG12" s="113" t="str">
        <f>'Berechnung Gebäude'!BQ7</f>
        <v>86 | 240 l/m²</v>
      </c>
      <c r="AH12" s="113" t="str">
        <f>'Berechnung Gebäude'!BR7</f>
        <v/>
      </c>
      <c r="AI12" s="176" t="str">
        <f>'Berechnung Gebäude'!BU7</f>
        <v/>
      </c>
      <c r="AJ12" s="177" t="str">
        <f>'Berechnung Gebäude'!BV7</f>
        <v/>
      </c>
      <c r="AK12" s="276" t="str">
        <f>'Berechnung Gebäude'!BW7</f>
        <v/>
      </c>
      <c r="AL12" s="277" t="str">
        <f>'Berechnung Gebäude'!CA7</f>
        <v/>
      </c>
      <c r="AM12" s="191" t="str">
        <f>'Berechnung Gebäude'!CB7</f>
        <v/>
      </c>
      <c r="AN12" s="4"/>
    </row>
    <row r="13" spans="1:40" s="50" customFormat="1" ht="34.9" customHeight="1" x14ac:dyDescent="0.2">
      <c r="A13"/>
      <c r="B13" s="83">
        <v>4</v>
      </c>
      <c r="C13" s="208" t="str">
        <f>IF('EINGABE Gebäude'!C14="","",'EINGABE Gebäude'!C14)</f>
        <v/>
      </c>
      <c r="D13" s="372" t="str">
        <f>IF('EINGABE Gebäude'!E14="","",'EINGABE Gebäude'!E14)</f>
        <v/>
      </c>
      <c r="E13" s="376" t="str">
        <f>IF('EINGABE Gebäude'!F14="","",'EINGABE Gebäude'!F14)</f>
        <v/>
      </c>
      <c r="F13" s="174"/>
      <c r="G13" s="433" t="str">
        <f>'Berechnung Gebäude'!H8</f>
        <v/>
      </c>
      <c r="H13" s="340" t="str">
        <f ca="1">'Berechnung Gebäude'!N8</f>
        <v/>
      </c>
      <c r="I13" s="177" t="str">
        <f ca="1">'Berechnung Gebäude'!O8</f>
        <v/>
      </c>
      <c r="J13" s="175" t="str">
        <f ca="1">'Berechnung Gebäude'!P8</f>
        <v/>
      </c>
      <c r="K13" s="113" t="str">
        <f>'Berechnung Gebäude'!T8</f>
        <v/>
      </c>
      <c r="L13" s="113" t="str">
        <f ca="1">'Berechnung Gebäude'!U8</f>
        <v/>
      </c>
      <c r="M13" s="176" t="str">
        <f ca="1">'Berechnung Gebäude'!AC8</f>
        <v/>
      </c>
      <c r="N13" s="177" t="str">
        <f ca="1">'Berechnung Gebäude'!AD8</f>
        <v/>
      </c>
      <c r="O13" s="269" t="str">
        <f>'Berechnung Gebäude'!W8</f>
        <v/>
      </c>
      <c r="P13" s="272" t="str">
        <f>'Berechnung Gebäude'!AA8</f>
        <v/>
      </c>
      <c r="Q13" s="203" t="str">
        <f>'Berechnung Gebäude'!AB8</f>
        <v/>
      </c>
      <c r="R13" s="178"/>
      <c r="S13" s="387" t="str">
        <f>'Berechnung Gebäude'!AL8</f>
        <v/>
      </c>
      <c r="T13" s="177" t="str">
        <f>'Berechnung Gebäude'!AM8</f>
        <v/>
      </c>
      <c r="U13" s="175" t="str">
        <f>'Berechnung Gebäude'!AN8</f>
        <v/>
      </c>
      <c r="V13" s="113" t="str">
        <f>'Berechnung Gebäude'!AR8</f>
        <v/>
      </c>
      <c r="W13" s="113" t="str">
        <f>'Berechnung Gebäude'!AS8</f>
        <v/>
      </c>
      <c r="X13" s="176" t="str">
        <f>'Berechnung Gebäude'!AU8</f>
        <v/>
      </c>
      <c r="Y13" s="177" t="str">
        <f>'Berechnung Gebäude'!AV8</f>
        <v/>
      </c>
      <c r="Z13" s="269" t="str">
        <f>'Berechnung Gebäude'!AX8</f>
        <v/>
      </c>
      <c r="AA13" s="269" t="str">
        <f>'Berechnung Gebäude'!BC8</f>
        <v/>
      </c>
      <c r="AB13" s="388" t="str">
        <f>'Berechnung Gebäude'!BD8</f>
        <v/>
      </c>
      <c r="AC13" s="179"/>
      <c r="AD13" s="180" t="str">
        <f>'Berechnung Gebäude'!BK8</f>
        <v/>
      </c>
      <c r="AE13" s="177" t="str">
        <f>'Berechnung Gebäude'!BL8</f>
        <v/>
      </c>
      <c r="AF13" s="221" t="str">
        <f>'Berechnung Gebäude'!BM8</f>
        <v/>
      </c>
      <c r="AG13" s="113" t="str">
        <f>'Berechnung Gebäude'!BQ8</f>
        <v/>
      </c>
      <c r="AH13" s="113" t="str">
        <f>'Berechnung Gebäude'!BR8</f>
        <v/>
      </c>
      <c r="AI13" s="176" t="str">
        <f>'Berechnung Gebäude'!BU8</f>
        <v/>
      </c>
      <c r="AJ13" s="177" t="str">
        <f>'Berechnung Gebäude'!BV8</f>
        <v/>
      </c>
      <c r="AK13" s="276" t="str">
        <f>'Berechnung Gebäude'!BW8</f>
        <v/>
      </c>
      <c r="AL13" s="277" t="str">
        <f>'Berechnung Gebäude'!CA8</f>
        <v/>
      </c>
      <c r="AM13" s="191" t="str">
        <f>'Berechnung Gebäude'!CB8</f>
        <v/>
      </c>
      <c r="AN13" s="49"/>
    </row>
    <row r="14" spans="1:40" ht="34.9" customHeight="1" x14ac:dyDescent="0.2">
      <c r="A14" s="59"/>
      <c r="B14" s="61">
        <v>5</v>
      </c>
      <c r="C14" s="208" t="str">
        <f>IF('EINGABE Gebäude'!C15="","",'EINGABE Gebäude'!C15)</f>
        <v/>
      </c>
      <c r="D14" s="372" t="str">
        <f>IF('EINGABE Gebäude'!E15="","",'EINGABE Gebäude'!E15)</f>
        <v/>
      </c>
      <c r="E14" s="376" t="str">
        <f>IF('EINGABE Gebäude'!F15="","",'EINGABE Gebäude'!F15)</f>
        <v/>
      </c>
      <c r="F14" s="174"/>
      <c r="G14" s="433" t="str">
        <f>'Berechnung Gebäude'!H9</f>
        <v/>
      </c>
      <c r="H14" s="340" t="str">
        <f ca="1">'Berechnung Gebäude'!N9</f>
        <v/>
      </c>
      <c r="I14" s="177" t="str">
        <f ca="1">'Berechnung Gebäude'!O9</f>
        <v/>
      </c>
      <c r="J14" s="175" t="str">
        <f ca="1">'Berechnung Gebäude'!P9</f>
        <v/>
      </c>
      <c r="K14" s="113" t="str">
        <f>'Berechnung Gebäude'!T9</f>
        <v/>
      </c>
      <c r="L14" s="113" t="str">
        <f ca="1">'Berechnung Gebäude'!U9</f>
        <v/>
      </c>
      <c r="M14" s="176" t="str">
        <f ca="1">'Berechnung Gebäude'!AC9</f>
        <v/>
      </c>
      <c r="N14" s="177" t="str">
        <f ca="1">'Berechnung Gebäude'!AD9</f>
        <v/>
      </c>
      <c r="O14" s="269" t="str">
        <f>'Berechnung Gebäude'!W9</f>
        <v/>
      </c>
      <c r="P14" s="272" t="str">
        <f>'Berechnung Gebäude'!AA9</f>
        <v/>
      </c>
      <c r="Q14" s="203" t="str">
        <f>'Berechnung Gebäude'!AB9</f>
        <v/>
      </c>
      <c r="R14" s="178"/>
      <c r="S14" s="387" t="str">
        <f>'Berechnung Gebäude'!AL9</f>
        <v/>
      </c>
      <c r="T14" s="177" t="str">
        <f>'Berechnung Gebäude'!AM9</f>
        <v/>
      </c>
      <c r="U14" s="175" t="str">
        <f>'Berechnung Gebäude'!AN9</f>
        <v/>
      </c>
      <c r="V14" s="113" t="str">
        <f>'Berechnung Gebäude'!AR9</f>
        <v/>
      </c>
      <c r="W14" s="113" t="str">
        <f>'Berechnung Gebäude'!AS9</f>
        <v/>
      </c>
      <c r="X14" s="176" t="str">
        <f>'Berechnung Gebäude'!AU9</f>
        <v/>
      </c>
      <c r="Y14" s="177" t="str">
        <f>'Berechnung Gebäude'!AV9</f>
        <v/>
      </c>
      <c r="Z14" s="269" t="str">
        <f>'Berechnung Gebäude'!AX9</f>
        <v/>
      </c>
      <c r="AA14" s="269" t="str">
        <f>'Berechnung Gebäude'!BC9</f>
        <v/>
      </c>
      <c r="AB14" s="388" t="str">
        <f>'Berechnung Gebäude'!BD9</f>
        <v/>
      </c>
      <c r="AC14" s="179"/>
      <c r="AD14" s="180" t="str">
        <f>'Berechnung Gebäude'!BK9</f>
        <v/>
      </c>
      <c r="AE14" s="177" t="str">
        <f>'Berechnung Gebäude'!BL9</f>
        <v/>
      </c>
      <c r="AF14" s="221" t="str">
        <f>'Berechnung Gebäude'!BM9</f>
        <v/>
      </c>
      <c r="AG14" s="113" t="str">
        <f>'Berechnung Gebäude'!BQ9</f>
        <v/>
      </c>
      <c r="AH14" s="113" t="str">
        <f>'Berechnung Gebäude'!BR9</f>
        <v/>
      </c>
      <c r="AI14" s="176" t="str">
        <f>'Berechnung Gebäude'!BU9</f>
        <v/>
      </c>
      <c r="AJ14" s="177" t="str">
        <f>'Berechnung Gebäude'!BV9</f>
        <v/>
      </c>
      <c r="AK14" s="276" t="str">
        <f>'Berechnung Gebäude'!BW9</f>
        <v/>
      </c>
      <c r="AL14" s="277" t="str">
        <f>'Berechnung Gebäude'!CA9</f>
        <v/>
      </c>
      <c r="AM14" s="191" t="str">
        <f>'Berechnung Gebäude'!CB9</f>
        <v/>
      </c>
      <c r="AN14" s="4"/>
    </row>
    <row r="15" spans="1:40" s="38" customFormat="1" ht="34.9" customHeight="1" x14ac:dyDescent="0.2">
      <c r="A15"/>
      <c r="B15" s="84">
        <v>6</v>
      </c>
      <c r="C15" s="208" t="str">
        <f>IF('EINGABE Gebäude'!C16="","",'EINGABE Gebäude'!C16)</f>
        <v/>
      </c>
      <c r="D15" s="372" t="str">
        <f>IF('EINGABE Gebäude'!E16="","",'EINGABE Gebäude'!E16)</f>
        <v/>
      </c>
      <c r="E15" s="376" t="str">
        <f>IF('EINGABE Gebäude'!F16="","",'EINGABE Gebäude'!F16)</f>
        <v/>
      </c>
      <c r="F15" s="174"/>
      <c r="G15" s="433" t="str">
        <f>'Berechnung Gebäude'!H10</f>
        <v/>
      </c>
      <c r="H15" s="340" t="str">
        <f ca="1">'Berechnung Gebäude'!N10</f>
        <v/>
      </c>
      <c r="I15" s="177" t="str">
        <f ca="1">'Berechnung Gebäude'!O10</f>
        <v/>
      </c>
      <c r="J15" s="175" t="str">
        <f ca="1">'Berechnung Gebäude'!P10</f>
        <v/>
      </c>
      <c r="K15" s="113" t="str">
        <f>'Berechnung Gebäude'!T10</f>
        <v/>
      </c>
      <c r="L15" s="113" t="str">
        <f ca="1">'Berechnung Gebäude'!U10</f>
        <v/>
      </c>
      <c r="M15" s="176" t="str">
        <f ca="1">'Berechnung Gebäude'!AC10</f>
        <v/>
      </c>
      <c r="N15" s="177" t="str">
        <f ca="1">'Berechnung Gebäude'!AD10</f>
        <v/>
      </c>
      <c r="O15" s="269" t="str">
        <f>'Berechnung Gebäude'!W10</f>
        <v/>
      </c>
      <c r="P15" s="272" t="str">
        <f>'Berechnung Gebäude'!AA10</f>
        <v/>
      </c>
      <c r="Q15" s="203" t="str">
        <f>'Berechnung Gebäude'!AB10</f>
        <v/>
      </c>
      <c r="R15" s="178"/>
      <c r="S15" s="387" t="str">
        <f>'Berechnung Gebäude'!AL10</f>
        <v/>
      </c>
      <c r="T15" s="177" t="str">
        <f>'Berechnung Gebäude'!AM10</f>
        <v/>
      </c>
      <c r="U15" s="175" t="str">
        <f>'Berechnung Gebäude'!AN10</f>
        <v/>
      </c>
      <c r="V15" s="113" t="str">
        <f>'Berechnung Gebäude'!AR10</f>
        <v/>
      </c>
      <c r="W15" s="113" t="str">
        <f>'Berechnung Gebäude'!AS10</f>
        <v/>
      </c>
      <c r="X15" s="176" t="str">
        <f>'Berechnung Gebäude'!AU10</f>
        <v/>
      </c>
      <c r="Y15" s="177" t="str">
        <f>'Berechnung Gebäude'!AV10</f>
        <v/>
      </c>
      <c r="Z15" s="269" t="str">
        <f>'Berechnung Gebäude'!AX10</f>
        <v/>
      </c>
      <c r="AA15" s="269" t="str">
        <f>'Berechnung Gebäude'!BC10</f>
        <v/>
      </c>
      <c r="AB15" s="388" t="str">
        <f>'Berechnung Gebäude'!BD10</f>
        <v/>
      </c>
      <c r="AC15" s="179"/>
      <c r="AD15" s="180" t="str">
        <f>'Berechnung Gebäude'!BK10</f>
        <v/>
      </c>
      <c r="AE15" s="177" t="str">
        <f>'Berechnung Gebäude'!BL10</f>
        <v/>
      </c>
      <c r="AF15" s="221" t="str">
        <f>'Berechnung Gebäude'!BM10</f>
        <v/>
      </c>
      <c r="AG15" s="113" t="str">
        <f>'Berechnung Gebäude'!BQ10</f>
        <v/>
      </c>
      <c r="AH15" s="113" t="str">
        <f>'Berechnung Gebäude'!BR10</f>
        <v/>
      </c>
      <c r="AI15" s="176" t="str">
        <f>'Berechnung Gebäude'!BU10</f>
        <v/>
      </c>
      <c r="AJ15" s="177" t="str">
        <f>'Berechnung Gebäude'!BV10</f>
        <v/>
      </c>
      <c r="AK15" s="276" t="str">
        <f>'Berechnung Gebäude'!BW10</f>
        <v/>
      </c>
      <c r="AL15" s="277" t="str">
        <f>'Berechnung Gebäude'!CA10</f>
        <v/>
      </c>
      <c r="AM15" s="191" t="str">
        <f>'Berechnung Gebäude'!CB10</f>
        <v/>
      </c>
      <c r="AN15" s="48"/>
    </row>
    <row r="16" spans="1:40" ht="34.9" customHeight="1" x14ac:dyDescent="0.2">
      <c r="A16" s="59"/>
      <c r="B16" s="61">
        <v>7</v>
      </c>
      <c r="C16" s="208" t="str">
        <f>IF('EINGABE Gebäude'!C17="","",'EINGABE Gebäude'!C17)</f>
        <v/>
      </c>
      <c r="D16" s="372" t="str">
        <f>IF('EINGABE Gebäude'!E17="","",'EINGABE Gebäude'!E17)</f>
        <v/>
      </c>
      <c r="E16" s="376" t="str">
        <f>IF('EINGABE Gebäude'!F17="","",'EINGABE Gebäude'!F17)</f>
        <v/>
      </c>
      <c r="F16" s="174"/>
      <c r="G16" s="433" t="str">
        <f>'Berechnung Gebäude'!H11</f>
        <v/>
      </c>
      <c r="H16" s="340" t="str">
        <f ca="1">'Berechnung Gebäude'!N11</f>
        <v/>
      </c>
      <c r="I16" s="177" t="str">
        <f ca="1">'Berechnung Gebäude'!O11</f>
        <v/>
      </c>
      <c r="J16" s="175" t="str">
        <f ca="1">'Berechnung Gebäude'!P11</f>
        <v/>
      </c>
      <c r="K16" s="113" t="str">
        <f>'Berechnung Gebäude'!T11</f>
        <v/>
      </c>
      <c r="L16" s="113" t="str">
        <f ca="1">'Berechnung Gebäude'!U11</f>
        <v/>
      </c>
      <c r="M16" s="176" t="str">
        <f ca="1">'Berechnung Gebäude'!AC11</f>
        <v/>
      </c>
      <c r="N16" s="177" t="str">
        <f ca="1">'Berechnung Gebäude'!AD11</f>
        <v/>
      </c>
      <c r="O16" s="269" t="str">
        <f>'Berechnung Gebäude'!W11</f>
        <v/>
      </c>
      <c r="P16" s="272" t="str">
        <f>'Berechnung Gebäude'!AA11</f>
        <v/>
      </c>
      <c r="Q16" s="203" t="str">
        <f>'Berechnung Gebäude'!AB11</f>
        <v/>
      </c>
      <c r="R16" s="178"/>
      <c r="S16" s="387" t="str">
        <f>'Berechnung Gebäude'!AL11</f>
        <v/>
      </c>
      <c r="T16" s="177" t="str">
        <f>'Berechnung Gebäude'!AM11</f>
        <v/>
      </c>
      <c r="U16" s="175" t="str">
        <f>'Berechnung Gebäude'!AN11</f>
        <v/>
      </c>
      <c r="V16" s="113" t="str">
        <f>'Berechnung Gebäude'!AR11</f>
        <v/>
      </c>
      <c r="W16" s="113" t="str">
        <f>'Berechnung Gebäude'!AS11</f>
        <v/>
      </c>
      <c r="X16" s="176" t="str">
        <f>'Berechnung Gebäude'!AU11</f>
        <v/>
      </c>
      <c r="Y16" s="177" t="str">
        <f>'Berechnung Gebäude'!AV11</f>
        <v/>
      </c>
      <c r="Z16" s="269" t="str">
        <f>'Berechnung Gebäude'!AX11</f>
        <v/>
      </c>
      <c r="AA16" s="269" t="str">
        <f>'Berechnung Gebäude'!BC11</f>
        <v/>
      </c>
      <c r="AB16" s="388" t="str">
        <f>'Berechnung Gebäude'!BD11</f>
        <v/>
      </c>
      <c r="AC16" s="179"/>
      <c r="AD16" s="180" t="str">
        <f>'Berechnung Gebäude'!BK11</f>
        <v/>
      </c>
      <c r="AE16" s="177" t="str">
        <f>'Berechnung Gebäude'!BL11</f>
        <v/>
      </c>
      <c r="AF16" s="221" t="str">
        <f>'Berechnung Gebäude'!BM11</f>
        <v/>
      </c>
      <c r="AG16" s="113" t="str">
        <f>'Berechnung Gebäude'!BQ11</f>
        <v/>
      </c>
      <c r="AH16" s="113" t="str">
        <f>'Berechnung Gebäude'!BR11</f>
        <v/>
      </c>
      <c r="AI16" s="176" t="str">
        <f>'Berechnung Gebäude'!BU11</f>
        <v/>
      </c>
      <c r="AJ16" s="177" t="str">
        <f>'Berechnung Gebäude'!BV11</f>
        <v/>
      </c>
      <c r="AK16" s="276" t="str">
        <f>'Berechnung Gebäude'!BW11</f>
        <v/>
      </c>
      <c r="AL16" s="277" t="str">
        <f>'Berechnung Gebäude'!CA11</f>
        <v/>
      </c>
      <c r="AM16" s="191" t="str">
        <f>'Berechnung Gebäude'!CB11</f>
        <v/>
      </c>
      <c r="AN16" s="4"/>
    </row>
    <row r="17" spans="1:40" s="38" customFormat="1" ht="34.9" customHeight="1" x14ac:dyDescent="0.2">
      <c r="A17"/>
      <c r="B17" s="84">
        <v>8</v>
      </c>
      <c r="C17" s="208" t="str">
        <f>IF('EINGABE Gebäude'!C18="","",'EINGABE Gebäude'!C18)</f>
        <v/>
      </c>
      <c r="D17" s="372" t="str">
        <f>IF('EINGABE Gebäude'!E18="","",'EINGABE Gebäude'!E18)</f>
        <v/>
      </c>
      <c r="E17" s="376" t="str">
        <f>IF('EINGABE Gebäude'!F18="","",'EINGABE Gebäude'!F18)</f>
        <v/>
      </c>
      <c r="F17" s="174"/>
      <c r="G17" s="433" t="str">
        <f>'Berechnung Gebäude'!H12</f>
        <v/>
      </c>
      <c r="H17" s="340" t="str">
        <f ca="1">'Berechnung Gebäude'!N12</f>
        <v/>
      </c>
      <c r="I17" s="177" t="str">
        <f ca="1">'Berechnung Gebäude'!O12</f>
        <v/>
      </c>
      <c r="J17" s="175" t="str">
        <f ca="1">'Berechnung Gebäude'!P12</f>
        <v/>
      </c>
      <c r="K17" s="113" t="str">
        <f>'Berechnung Gebäude'!T12</f>
        <v/>
      </c>
      <c r="L17" s="113" t="str">
        <f ca="1">'Berechnung Gebäude'!U12</f>
        <v/>
      </c>
      <c r="M17" s="176" t="str">
        <f ca="1">'Berechnung Gebäude'!AC12</f>
        <v/>
      </c>
      <c r="N17" s="177" t="str">
        <f ca="1">'Berechnung Gebäude'!AD12</f>
        <v/>
      </c>
      <c r="O17" s="269" t="str">
        <f>'Berechnung Gebäude'!W12</f>
        <v/>
      </c>
      <c r="P17" s="272" t="str">
        <f>'Berechnung Gebäude'!AA12</f>
        <v/>
      </c>
      <c r="Q17" s="203" t="str">
        <f>'Berechnung Gebäude'!AB12</f>
        <v/>
      </c>
      <c r="R17" s="178"/>
      <c r="S17" s="387" t="str">
        <f>'Berechnung Gebäude'!AL12</f>
        <v/>
      </c>
      <c r="T17" s="177" t="str">
        <f>'Berechnung Gebäude'!AM12</f>
        <v/>
      </c>
      <c r="U17" s="175" t="str">
        <f>'Berechnung Gebäude'!AN12</f>
        <v/>
      </c>
      <c r="V17" s="113" t="str">
        <f>'Berechnung Gebäude'!AR12</f>
        <v/>
      </c>
      <c r="W17" s="113" t="str">
        <f>'Berechnung Gebäude'!AS12</f>
        <v/>
      </c>
      <c r="X17" s="176" t="str">
        <f>'Berechnung Gebäude'!AU12</f>
        <v/>
      </c>
      <c r="Y17" s="177" t="str">
        <f>'Berechnung Gebäude'!AV12</f>
        <v/>
      </c>
      <c r="Z17" s="269" t="str">
        <f>'Berechnung Gebäude'!AX12</f>
        <v/>
      </c>
      <c r="AA17" s="269" t="str">
        <f>'Berechnung Gebäude'!BC12</f>
        <v/>
      </c>
      <c r="AB17" s="388" t="str">
        <f>'Berechnung Gebäude'!BD12</f>
        <v/>
      </c>
      <c r="AC17" s="179"/>
      <c r="AD17" s="180" t="str">
        <f>'Berechnung Gebäude'!BK12</f>
        <v/>
      </c>
      <c r="AE17" s="177" t="str">
        <f>'Berechnung Gebäude'!BL12</f>
        <v/>
      </c>
      <c r="AF17" s="221" t="str">
        <f>'Berechnung Gebäude'!BM12</f>
        <v/>
      </c>
      <c r="AG17" s="113" t="str">
        <f>'Berechnung Gebäude'!BQ12</f>
        <v/>
      </c>
      <c r="AH17" s="113" t="str">
        <f>'Berechnung Gebäude'!BR12</f>
        <v/>
      </c>
      <c r="AI17" s="176" t="str">
        <f>'Berechnung Gebäude'!BU12</f>
        <v/>
      </c>
      <c r="AJ17" s="177" t="str">
        <f>'Berechnung Gebäude'!BV12</f>
        <v/>
      </c>
      <c r="AK17" s="276" t="str">
        <f>'Berechnung Gebäude'!BW12</f>
        <v/>
      </c>
      <c r="AL17" s="277" t="str">
        <f>'Berechnung Gebäude'!CA12</f>
        <v/>
      </c>
      <c r="AM17" s="191" t="str">
        <f>'Berechnung Gebäude'!CB12</f>
        <v/>
      </c>
      <c r="AN17" s="48"/>
    </row>
    <row r="18" spans="1:40" ht="34.9" customHeight="1" x14ac:dyDescent="0.2">
      <c r="A18" s="59"/>
      <c r="B18" s="61">
        <v>9</v>
      </c>
      <c r="C18" s="208" t="str">
        <f>IF('EINGABE Gebäude'!C19="","",'EINGABE Gebäude'!C19)</f>
        <v/>
      </c>
      <c r="D18" s="372" t="str">
        <f>IF('EINGABE Gebäude'!E19="","",'EINGABE Gebäude'!E19)</f>
        <v/>
      </c>
      <c r="E18" s="376" t="str">
        <f>IF('EINGABE Gebäude'!F19="","",'EINGABE Gebäude'!F19)</f>
        <v/>
      </c>
      <c r="F18" s="174"/>
      <c r="G18" s="433" t="str">
        <f>'Berechnung Gebäude'!H13</f>
        <v/>
      </c>
      <c r="H18" s="340" t="str">
        <f ca="1">'Berechnung Gebäude'!N13</f>
        <v/>
      </c>
      <c r="I18" s="177" t="str">
        <f ca="1">'Berechnung Gebäude'!O13</f>
        <v/>
      </c>
      <c r="J18" s="175" t="str">
        <f ca="1">'Berechnung Gebäude'!P13</f>
        <v/>
      </c>
      <c r="K18" s="113" t="str">
        <f>'Berechnung Gebäude'!T13</f>
        <v/>
      </c>
      <c r="L18" s="113" t="str">
        <f ca="1">'Berechnung Gebäude'!U13</f>
        <v/>
      </c>
      <c r="M18" s="176" t="str">
        <f ca="1">'Berechnung Gebäude'!AC13</f>
        <v/>
      </c>
      <c r="N18" s="177" t="str">
        <f ca="1">'Berechnung Gebäude'!AD13</f>
        <v/>
      </c>
      <c r="O18" s="269" t="str">
        <f>'Berechnung Gebäude'!W13</f>
        <v/>
      </c>
      <c r="P18" s="272" t="str">
        <f>'Berechnung Gebäude'!AA13</f>
        <v/>
      </c>
      <c r="Q18" s="203" t="str">
        <f>'Berechnung Gebäude'!AB13</f>
        <v/>
      </c>
      <c r="R18" s="178"/>
      <c r="S18" s="387" t="str">
        <f>'Berechnung Gebäude'!AL13</f>
        <v/>
      </c>
      <c r="T18" s="177" t="str">
        <f>'Berechnung Gebäude'!AM13</f>
        <v/>
      </c>
      <c r="U18" s="175" t="str">
        <f>'Berechnung Gebäude'!AN13</f>
        <v/>
      </c>
      <c r="V18" s="113" t="str">
        <f>'Berechnung Gebäude'!AR13</f>
        <v/>
      </c>
      <c r="W18" s="113" t="str">
        <f>'Berechnung Gebäude'!AS13</f>
        <v/>
      </c>
      <c r="X18" s="176" t="str">
        <f>'Berechnung Gebäude'!AU13</f>
        <v/>
      </c>
      <c r="Y18" s="177" t="str">
        <f>'Berechnung Gebäude'!AV13</f>
        <v/>
      </c>
      <c r="Z18" s="269" t="str">
        <f>'Berechnung Gebäude'!AX13</f>
        <v/>
      </c>
      <c r="AA18" s="269" t="str">
        <f>'Berechnung Gebäude'!BC13</f>
        <v/>
      </c>
      <c r="AB18" s="388" t="str">
        <f>'Berechnung Gebäude'!BD13</f>
        <v/>
      </c>
      <c r="AC18" s="179"/>
      <c r="AD18" s="180" t="str">
        <f>'Berechnung Gebäude'!BK13</f>
        <v/>
      </c>
      <c r="AE18" s="177" t="str">
        <f>'Berechnung Gebäude'!BL13</f>
        <v/>
      </c>
      <c r="AF18" s="221" t="str">
        <f>'Berechnung Gebäude'!BM13</f>
        <v/>
      </c>
      <c r="AG18" s="113" t="str">
        <f>'Berechnung Gebäude'!BQ13</f>
        <v/>
      </c>
      <c r="AH18" s="113" t="str">
        <f>'Berechnung Gebäude'!BR13</f>
        <v/>
      </c>
      <c r="AI18" s="176" t="str">
        <f>'Berechnung Gebäude'!BU13</f>
        <v/>
      </c>
      <c r="AJ18" s="177" t="str">
        <f>'Berechnung Gebäude'!BV13</f>
        <v/>
      </c>
      <c r="AK18" s="276" t="str">
        <f>'Berechnung Gebäude'!BW13</f>
        <v/>
      </c>
      <c r="AL18" s="277" t="str">
        <f>'Berechnung Gebäude'!CA13</f>
        <v/>
      </c>
      <c r="AM18" s="191" t="str">
        <f>'Berechnung Gebäude'!CB13</f>
        <v/>
      </c>
      <c r="AN18" s="4"/>
    </row>
    <row r="19" spans="1:40" s="38" customFormat="1" ht="34.9" customHeight="1" x14ac:dyDescent="0.2">
      <c r="A19"/>
      <c r="B19" s="84">
        <v>10</v>
      </c>
      <c r="C19" s="208" t="str">
        <f>IF('EINGABE Gebäude'!C20="","",'EINGABE Gebäude'!C20)</f>
        <v/>
      </c>
      <c r="D19" s="372" t="str">
        <f>IF('EINGABE Gebäude'!E20="","",'EINGABE Gebäude'!E20)</f>
        <v/>
      </c>
      <c r="E19" s="376" t="str">
        <f>IF('EINGABE Gebäude'!F20="","",'EINGABE Gebäude'!F20)</f>
        <v/>
      </c>
      <c r="F19" s="174"/>
      <c r="G19" s="433" t="str">
        <f>'Berechnung Gebäude'!H14</f>
        <v/>
      </c>
      <c r="H19" s="340" t="str">
        <f ca="1">'Berechnung Gebäude'!N14</f>
        <v/>
      </c>
      <c r="I19" s="177" t="str">
        <f ca="1">'Berechnung Gebäude'!O14</f>
        <v/>
      </c>
      <c r="J19" s="175" t="str">
        <f ca="1">'Berechnung Gebäude'!P14</f>
        <v/>
      </c>
      <c r="K19" s="113" t="str">
        <f>'Berechnung Gebäude'!T14</f>
        <v/>
      </c>
      <c r="L19" s="113" t="str">
        <f ca="1">'Berechnung Gebäude'!U14</f>
        <v/>
      </c>
      <c r="M19" s="176" t="str">
        <f ca="1">'Berechnung Gebäude'!AC14</f>
        <v/>
      </c>
      <c r="N19" s="177" t="str">
        <f ca="1">'Berechnung Gebäude'!AD14</f>
        <v/>
      </c>
      <c r="O19" s="269" t="str">
        <f>'Berechnung Gebäude'!W14</f>
        <v/>
      </c>
      <c r="P19" s="272" t="str">
        <f>'Berechnung Gebäude'!AA14</f>
        <v/>
      </c>
      <c r="Q19" s="203" t="str">
        <f>'Berechnung Gebäude'!AB14</f>
        <v/>
      </c>
      <c r="R19" s="178"/>
      <c r="S19" s="387" t="str">
        <f>'Berechnung Gebäude'!AL14</f>
        <v/>
      </c>
      <c r="T19" s="177" t="str">
        <f>'Berechnung Gebäude'!AM14</f>
        <v/>
      </c>
      <c r="U19" s="175" t="str">
        <f>'Berechnung Gebäude'!AN14</f>
        <v/>
      </c>
      <c r="V19" s="113" t="str">
        <f>'Berechnung Gebäude'!AR14</f>
        <v/>
      </c>
      <c r="W19" s="113" t="str">
        <f>'Berechnung Gebäude'!AS14</f>
        <v/>
      </c>
      <c r="X19" s="176" t="str">
        <f>'Berechnung Gebäude'!AU14</f>
        <v/>
      </c>
      <c r="Y19" s="177" t="str">
        <f>'Berechnung Gebäude'!AV14</f>
        <v/>
      </c>
      <c r="Z19" s="269" t="str">
        <f>'Berechnung Gebäude'!AX14</f>
        <v/>
      </c>
      <c r="AA19" s="269" t="str">
        <f>'Berechnung Gebäude'!BC14</f>
        <v/>
      </c>
      <c r="AB19" s="388" t="str">
        <f>'Berechnung Gebäude'!BD14</f>
        <v/>
      </c>
      <c r="AC19" s="179"/>
      <c r="AD19" s="180" t="str">
        <f>'Berechnung Gebäude'!BK14</f>
        <v/>
      </c>
      <c r="AE19" s="177" t="str">
        <f>'Berechnung Gebäude'!BL14</f>
        <v/>
      </c>
      <c r="AF19" s="221" t="str">
        <f>'Berechnung Gebäude'!BM14</f>
        <v/>
      </c>
      <c r="AG19" s="113" t="str">
        <f>'Berechnung Gebäude'!BQ14</f>
        <v/>
      </c>
      <c r="AH19" s="113" t="str">
        <f>'Berechnung Gebäude'!BR14</f>
        <v/>
      </c>
      <c r="AI19" s="176" t="str">
        <f>'Berechnung Gebäude'!BU14</f>
        <v/>
      </c>
      <c r="AJ19" s="177" t="str">
        <f>'Berechnung Gebäude'!BV14</f>
        <v/>
      </c>
      <c r="AK19" s="276" t="str">
        <f>'Berechnung Gebäude'!BW14</f>
        <v/>
      </c>
      <c r="AL19" s="277" t="str">
        <f>'Berechnung Gebäude'!CA14</f>
        <v/>
      </c>
      <c r="AM19" s="191" t="str">
        <f>'Berechnung Gebäude'!CB14</f>
        <v/>
      </c>
      <c r="AN19" s="48"/>
    </row>
    <row r="20" spans="1:40" ht="34.9" customHeight="1" x14ac:dyDescent="0.2">
      <c r="A20" s="59"/>
      <c r="B20" s="61">
        <v>11</v>
      </c>
      <c r="C20" s="208" t="str">
        <f>IF('EINGABE Gebäude'!C21="","",'EINGABE Gebäude'!C21)</f>
        <v/>
      </c>
      <c r="D20" s="372" t="str">
        <f>IF('EINGABE Gebäude'!E21="","",'EINGABE Gebäude'!E21)</f>
        <v/>
      </c>
      <c r="E20" s="376" t="str">
        <f>IF('EINGABE Gebäude'!F21="","",'EINGABE Gebäude'!F21)</f>
        <v/>
      </c>
      <c r="F20" s="174"/>
      <c r="G20" s="433" t="str">
        <f>'Berechnung Gebäude'!H15</f>
        <v/>
      </c>
      <c r="H20" s="340" t="str">
        <f ca="1">'Berechnung Gebäude'!N15</f>
        <v/>
      </c>
      <c r="I20" s="177" t="str">
        <f ca="1">'Berechnung Gebäude'!O15</f>
        <v/>
      </c>
      <c r="J20" s="175" t="str">
        <f ca="1">'Berechnung Gebäude'!P15</f>
        <v/>
      </c>
      <c r="K20" s="113" t="str">
        <f>'Berechnung Gebäude'!T15</f>
        <v/>
      </c>
      <c r="L20" s="113" t="str">
        <f ca="1">'Berechnung Gebäude'!U15</f>
        <v/>
      </c>
      <c r="M20" s="176" t="str">
        <f ca="1">'Berechnung Gebäude'!AC15</f>
        <v/>
      </c>
      <c r="N20" s="177" t="str">
        <f ca="1">'Berechnung Gebäude'!AD15</f>
        <v/>
      </c>
      <c r="O20" s="269" t="str">
        <f>'Berechnung Gebäude'!W15</f>
        <v/>
      </c>
      <c r="P20" s="272" t="str">
        <f>'Berechnung Gebäude'!AA15</f>
        <v/>
      </c>
      <c r="Q20" s="203" t="str">
        <f>'Berechnung Gebäude'!AB15</f>
        <v/>
      </c>
      <c r="R20" s="178"/>
      <c r="S20" s="387" t="str">
        <f>'Berechnung Gebäude'!AL15</f>
        <v/>
      </c>
      <c r="T20" s="177" t="str">
        <f>'Berechnung Gebäude'!AM15</f>
        <v/>
      </c>
      <c r="U20" s="175" t="str">
        <f>'Berechnung Gebäude'!AN15</f>
        <v/>
      </c>
      <c r="V20" s="113" t="str">
        <f>'Berechnung Gebäude'!AR15</f>
        <v/>
      </c>
      <c r="W20" s="113" t="str">
        <f>'Berechnung Gebäude'!AS15</f>
        <v/>
      </c>
      <c r="X20" s="176" t="str">
        <f>'Berechnung Gebäude'!AU15</f>
        <v/>
      </c>
      <c r="Y20" s="177" t="str">
        <f>'Berechnung Gebäude'!AV15</f>
        <v/>
      </c>
      <c r="Z20" s="269" t="str">
        <f>'Berechnung Gebäude'!AX15</f>
        <v/>
      </c>
      <c r="AA20" s="269" t="str">
        <f>'Berechnung Gebäude'!BC15</f>
        <v/>
      </c>
      <c r="AB20" s="388" t="str">
        <f>'Berechnung Gebäude'!BD15</f>
        <v/>
      </c>
      <c r="AC20" s="179"/>
      <c r="AD20" s="180" t="str">
        <f>'Berechnung Gebäude'!BK15</f>
        <v/>
      </c>
      <c r="AE20" s="177" t="str">
        <f>'Berechnung Gebäude'!BL15</f>
        <v/>
      </c>
      <c r="AF20" s="221" t="str">
        <f>'Berechnung Gebäude'!BM15</f>
        <v/>
      </c>
      <c r="AG20" s="113" t="str">
        <f>'Berechnung Gebäude'!BQ15</f>
        <v/>
      </c>
      <c r="AH20" s="113" t="str">
        <f>'Berechnung Gebäude'!BR15</f>
        <v/>
      </c>
      <c r="AI20" s="176" t="str">
        <f>'Berechnung Gebäude'!BU15</f>
        <v/>
      </c>
      <c r="AJ20" s="177" t="str">
        <f>'Berechnung Gebäude'!BV15</f>
        <v/>
      </c>
      <c r="AK20" s="276" t="str">
        <f>'Berechnung Gebäude'!BW15</f>
        <v/>
      </c>
      <c r="AL20" s="277" t="str">
        <f>'Berechnung Gebäude'!CA15</f>
        <v/>
      </c>
      <c r="AM20" s="191" t="str">
        <f>'Berechnung Gebäude'!CB15</f>
        <v/>
      </c>
      <c r="AN20" s="4"/>
    </row>
    <row r="21" spans="1:40" s="38" customFormat="1" ht="34.9" customHeight="1" x14ac:dyDescent="0.2">
      <c r="A21"/>
      <c r="B21" s="84">
        <v>12</v>
      </c>
      <c r="C21" s="208" t="str">
        <f>IF('EINGABE Gebäude'!C22="","",'EINGABE Gebäude'!C22)</f>
        <v/>
      </c>
      <c r="D21" s="372" t="str">
        <f>IF('EINGABE Gebäude'!E22="","",'EINGABE Gebäude'!E22)</f>
        <v/>
      </c>
      <c r="E21" s="376" t="str">
        <f>IF('EINGABE Gebäude'!F22="","",'EINGABE Gebäude'!F22)</f>
        <v/>
      </c>
      <c r="F21" s="174"/>
      <c r="G21" s="433" t="str">
        <f>'Berechnung Gebäude'!H16</f>
        <v/>
      </c>
      <c r="H21" s="340" t="str">
        <f ca="1">'Berechnung Gebäude'!N16</f>
        <v/>
      </c>
      <c r="I21" s="177" t="str">
        <f ca="1">'Berechnung Gebäude'!O16</f>
        <v/>
      </c>
      <c r="J21" s="175" t="str">
        <f ca="1">'Berechnung Gebäude'!P16</f>
        <v/>
      </c>
      <c r="K21" s="113" t="str">
        <f>'Berechnung Gebäude'!T16</f>
        <v/>
      </c>
      <c r="L21" s="113" t="str">
        <f ca="1">'Berechnung Gebäude'!U16</f>
        <v/>
      </c>
      <c r="M21" s="176" t="str">
        <f ca="1">'Berechnung Gebäude'!AC16</f>
        <v/>
      </c>
      <c r="N21" s="177" t="str">
        <f ca="1">'Berechnung Gebäude'!AD16</f>
        <v/>
      </c>
      <c r="O21" s="269" t="str">
        <f>'Berechnung Gebäude'!W16</f>
        <v/>
      </c>
      <c r="P21" s="272" t="str">
        <f>'Berechnung Gebäude'!AA16</f>
        <v/>
      </c>
      <c r="Q21" s="203" t="str">
        <f>'Berechnung Gebäude'!AB16</f>
        <v/>
      </c>
      <c r="R21" s="178"/>
      <c r="S21" s="387" t="str">
        <f>'Berechnung Gebäude'!AL16</f>
        <v/>
      </c>
      <c r="T21" s="177" t="str">
        <f>'Berechnung Gebäude'!AM16</f>
        <v/>
      </c>
      <c r="U21" s="175" t="str">
        <f>'Berechnung Gebäude'!AN16</f>
        <v/>
      </c>
      <c r="V21" s="113" t="str">
        <f>'Berechnung Gebäude'!AR16</f>
        <v/>
      </c>
      <c r="W21" s="113" t="str">
        <f>'Berechnung Gebäude'!AS16</f>
        <v/>
      </c>
      <c r="X21" s="176" t="str">
        <f>'Berechnung Gebäude'!AU16</f>
        <v/>
      </c>
      <c r="Y21" s="177" t="str">
        <f>'Berechnung Gebäude'!AV16</f>
        <v/>
      </c>
      <c r="Z21" s="269" t="str">
        <f>'Berechnung Gebäude'!AX16</f>
        <v/>
      </c>
      <c r="AA21" s="269" t="str">
        <f>'Berechnung Gebäude'!BC16</f>
        <v/>
      </c>
      <c r="AB21" s="388" t="str">
        <f>'Berechnung Gebäude'!BD16</f>
        <v/>
      </c>
      <c r="AC21" s="179"/>
      <c r="AD21" s="180" t="str">
        <f>'Berechnung Gebäude'!BK16</f>
        <v/>
      </c>
      <c r="AE21" s="177" t="str">
        <f>'Berechnung Gebäude'!BL16</f>
        <v/>
      </c>
      <c r="AF21" s="221" t="str">
        <f>'Berechnung Gebäude'!BM16</f>
        <v/>
      </c>
      <c r="AG21" s="113" t="str">
        <f>'Berechnung Gebäude'!BQ16</f>
        <v/>
      </c>
      <c r="AH21" s="113" t="str">
        <f>'Berechnung Gebäude'!BR16</f>
        <v/>
      </c>
      <c r="AI21" s="176" t="str">
        <f>'Berechnung Gebäude'!BU16</f>
        <v/>
      </c>
      <c r="AJ21" s="177" t="str">
        <f>'Berechnung Gebäude'!BV16</f>
        <v/>
      </c>
      <c r="AK21" s="276" t="str">
        <f>'Berechnung Gebäude'!BW16</f>
        <v/>
      </c>
      <c r="AL21" s="277" t="str">
        <f>'Berechnung Gebäude'!CA16</f>
        <v/>
      </c>
      <c r="AM21" s="191" t="str">
        <f>'Berechnung Gebäude'!CB16</f>
        <v/>
      </c>
      <c r="AN21" s="48"/>
    </row>
    <row r="22" spans="1:40" ht="34.9" customHeight="1" x14ac:dyDescent="0.2">
      <c r="A22" s="59"/>
      <c r="B22" s="61">
        <v>13</v>
      </c>
      <c r="C22" s="208" t="str">
        <f>IF('EINGABE Gebäude'!C23="","",'EINGABE Gebäude'!C23)</f>
        <v/>
      </c>
      <c r="D22" s="372" t="str">
        <f>IF('EINGABE Gebäude'!E23="","",'EINGABE Gebäude'!E23)</f>
        <v/>
      </c>
      <c r="E22" s="376" t="str">
        <f>IF('EINGABE Gebäude'!F23="","",'EINGABE Gebäude'!F23)</f>
        <v/>
      </c>
      <c r="F22" s="174"/>
      <c r="G22" s="433" t="str">
        <f>'Berechnung Gebäude'!H17</f>
        <v/>
      </c>
      <c r="H22" s="340" t="str">
        <f ca="1">'Berechnung Gebäude'!N17</f>
        <v/>
      </c>
      <c r="I22" s="177" t="str">
        <f ca="1">'Berechnung Gebäude'!O17</f>
        <v/>
      </c>
      <c r="J22" s="175" t="str">
        <f ca="1">'Berechnung Gebäude'!P17</f>
        <v/>
      </c>
      <c r="K22" s="113" t="str">
        <f>'Berechnung Gebäude'!T17</f>
        <v/>
      </c>
      <c r="L22" s="113" t="str">
        <f ca="1">'Berechnung Gebäude'!U17</f>
        <v/>
      </c>
      <c r="M22" s="176" t="str">
        <f ca="1">'Berechnung Gebäude'!AC17</f>
        <v/>
      </c>
      <c r="N22" s="177" t="str">
        <f ca="1">'Berechnung Gebäude'!AD17</f>
        <v/>
      </c>
      <c r="O22" s="269" t="str">
        <f>'Berechnung Gebäude'!W17</f>
        <v/>
      </c>
      <c r="P22" s="272" t="str">
        <f>'Berechnung Gebäude'!AA17</f>
        <v/>
      </c>
      <c r="Q22" s="203" t="str">
        <f>'Berechnung Gebäude'!AB17</f>
        <v/>
      </c>
      <c r="R22" s="178"/>
      <c r="S22" s="387" t="str">
        <f>'Berechnung Gebäude'!AL17</f>
        <v/>
      </c>
      <c r="T22" s="177" t="str">
        <f>'Berechnung Gebäude'!AM17</f>
        <v/>
      </c>
      <c r="U22" s="175" t="str">
        <f>'Berechnung Gebäude'!AN17</f>
        <v/>
      </c>
      <c r="V22" s="113" t="str">
        <f>'Berechnung Gebäude'!AR17</f>
        <v/>
      </c>
      <c r="W22" s="113" t="str">
        <f>'Berechnung Gebäude'!AS17</f>
        <v/>
      </c>
      <c r="X22" s="176" t="str">
        <f>'Berechnung Gebäude'!AU17</f>
        <v/>
      </c>
      <c r="Y22" s="177" t="str">
        <f>'Berechnung Gebäude'!AV17</f>
        <v/>
      </c>
      <c r="Z22" s="269" t="str">
        <f>'Berechnung Gebäude'!AX17</f>
        <v/>
      </c>
      <c r="AA22" s="269" t="str">
        <f>'Berechnung Gebäude'!BC17</f>
        <v/>
      </c>
      <c r="AB22" s="388" t="str">
        <f>'Berechnung Gebäude'!BD17</f>
        <v/>
      </c>
      <c r="AC22" s="179"/>
      <c r="AD22" s="180" t="str">
        <f>'Berechnung Gebäude'!BK17</f>
        <v/>
      </c>
      <c r="AE22" s="177" t="str">
        <f>'Berechnung Gebäude'!BL17</f>
        <v/>
      </c>
      <c r="AF22" s="221" t="str">
        <f>'Berechnung Gebäude'!BM17</f>
        <v/>
      </c>
      <c r="AG22" s="113" t="str">
        <f>'Berechnung Gebäude'!BQ17</f>
        <v/>
      </c>
      <c r="AH22" s="113" t="str">
        <f>'Berechnung Gebäude'!BR17</f>
        <v/>
      </c>
      <c r="AI22" s="176" t="str">
        <f>'Berechnung Gebäude'!BU17</f>
        <v/>
      </c>
      <c r="AJ22" s="177" t="str">
        <f>'Berechnung Gebäude'!BV17</f>
        <v/>
      </c>
      <c r="AK22" s="276" t="str">
        <f>'Berechnung Gebäude'!BW17</f>
        <v/>
      </c>
      <c r="AL22" s="277" t="str">
        <f>'Berechnung Gebäude'!CA17</f>
        <v/>
      </c>
      <c r="AM22" s="191" t="str">
        <f>'Berechnung Gebäude'!CB17</f>
        <v/>
      </c>
      <c r="AN22" s="4"/>
    </row>
    <row r="23" spans="1:40" s="38" customFormat="1" ht="34.9" customHeight="1" x14ac:dyDescent="0.2">
      <c r="A23"/>
      <c r="B23" s="84">
        <v>14</v>
      </c>
      <c r="C23" s="208" t="str">
        <f>IF('EINGABE Gebäude'!C24="","",'EINGABE Gebäude'!C24)</f>
        <v/>
      </c>
      <c r="D23" s="372" t="str">
        <f>IF('EINGABE Gebäude'!E24="","",'EINGABE Gebäude'!E24)</f>
        <v/>
      </c>
      <c r="E23" s="376" t="str">
        <f>IF('EINGABE Gebäude'!F24="","",'EINGABE Gebäude'!F24)</f>
        <v/>
      </c>
      <c r="F23" s="174"/>
      <c r="G23" s="433" t="str">
        <f>'Berechnung Gebäude'!H18</f>
        <v/>
      </c>
      <c r="H23" s="340" t="str">
        <f ca="1">'Berechnung Gebäude'!N18</f>
        <v/>
      </c>
      <c r="I23" s="177" t="str">
        <f ca="1">'Berechnung Gebäude'!O18</f>
        <v/>
      </c>
      <c r="J23" s="175" t="str">
        <f ca="1">'Berechnung Gebäude'!P18</f>
        <v/>
      </c>
      <c r="K23" s="113" t="str">
        <f>'Berechnung Gebäude'!T18</f>
        <v/>
      </c>
      <c r="L23" s="113" t="str">
        <f ca="1">'Berechnung Gebäude'!U18</f>
        <v/>
      </c>
      <c r="M23" s="176" t="str">
        <f ca="1">'Berechnung Gebäude'!AC18</f>
        <v/>
      </c>
      <c r="N23" s="177" t="str">
        <f ca="1">'Berechnung Gebäude'!AD18</f>
        <v/>
      </c>
      <c r="O23" s="269" t="str">
        <f>'Berechnung Gebäude'!W18</f>
        <v/>
      </c>
      <c r="P23" s="272" t="str">
        <f>'Berechnung Gebäude'!AA18</f>
        <v/>
      </c>
      <c r="Q23" s="203" t="str">
        <f>'Berechnung Gebäude'!AB18</f>
        <v/>
      </c>
      <c r="R23" s="178"/>
      <c r="S23" s="387" t="str">
        <f>'Berechnung Gebäude'!AL18</f>
        <v/>
      </c>
      <c r="T23" s="177" t="str">
        <f>'Berechnung Gebäude'!AM18</f>
        <v/>
      </c>
      <c r="U23" s="175" t="str">
        <f>'Berechnung Gebäude'!AN18</f>
        <v/>
      </c>
      <c r="V23" s="113" t="str">
        <f>'Berechnung Gebäude'!AR18</f>
        <v/>
      </c>
      <c r="W23" s="113" t="str">
        <f>'Berechnung Gebäude'!AS18</f>
        <v/>
      </c>
      <c r="X23" s="176" t="str">
        <f>'Berechnung Gebäude'!AU18</f>
        <v/>
      </c>
      <c r="Y23" s="177" t="str">
        <f>'Berechnung Gebäude'!AV18</f>
        <v/>
      </c>
      <c r="Z23" s="269" t="str">
        <f>'Berechnung Gebäude'!AX18</f>
        <v/>
      </c>
      <c r="AA23" s="269" t="str">
        <f>'Berechnung Gebäude'!BC18</f>
        <v/>
      </c>
      <c r="AB23" s="388" t="str">
        <f>'Berechnung Gebäude'!BD18</f>
        <v/>
      </c>
      <c r="AC23" s="179"/>
      <c r="AD23" s="180" t="str">
        <f>'Berechnung Gebäude'!BK18</f>
        <v/>
      </c>
      <c r="AE23" s="177" t="str">
        <f>'Berechnung Gebäude'!BL18</f>
        <v/>
      </c>
      <c r="AF23" s="221" t="str">
        <f>'Berechnung Gebäude'!BM18</f>
        <v/>
      </c>
      <c r="AG23" s="113" t="str">
        <f>'Berechnung Gebäude'!BQ18</f>
        <v/>
      </c>
      <c r="AH23" s="113" t="str">
        <f>'Berechnung Gebäude'!BR18</f>
        <v/>
      </c>
      <c r="AI23" s="176" t="str">
        <f>'Berechnung Gebäude'!BU18</f>
        <v/>
      </c>
      <c r="AJ23" s="177" t="str">
        <f>'Berechnung Gebäude'!BV18</f>
        <v/>
      </c>
      <c r="AK23" s="276" t="str">
        <f>'Berechnung Gebäude'!BW18</f>
        <v/>
      </c>
      <c r="AL23" s="277" t="str">
        <f>'Berechnung Gebäude'!CA18</f>
        <v/>
      </c>
      <c r="AM23" s="191" t="str">
        <f>'Berechnung Gebäude'!CB18</f>
        <v/>
      </c>
      <c r="AN23" s="48"/>
    </row>
    <row r="24" spans="1:40" ht="34.9" customHeight="1" x14ac:dyDescent="0.2">
      <c r="A24" s="59"/>
      <c r="B24" s="61">
        <v>15</v>
      </c>
      <c r="C24" s="208" t="str">
        <f>IF('EINGABE Gebäude'!C25="","",'EINGABE Gebäude'!C25)</f>
        <v/>
      </c>
      <c r="D24" s="372" t="str">
        <f>IF('EINGABE Gebäude'!E25="","",'EINGABE Gebäude'!E25)</f>
        <v/>
      </c>
      <c r="E24" s="376" t="str">
        <f>IF('EINGABE Gebäude'!F25="","",'EINGABE Gebäude'!F25)</f>
        <v/>
      </c>
      <c r="F24" s="174"/>
      <c r="G24" s="433" t="str">
        <f>'Berechnung Gebäude'!H19</f>
        <v/>
      </c>
      <c r="H24" s="340" t="str">
        <f ca="1">'Berechnung Gebäude'!N19</f>
        <v/>
      </c>
      <c r="I24" s="177" t="str">
        <f ca="1">'Berechnung Gebäude'!O19</f>
        <v/>
      </c>
      <c r="J24" s="175" t="str">
        <f ca="1">'Berechnung Gebäude'!P19</f>
        <v/>
      </c>
      <c r="K24" s="113" t="str">
        <f>'Berechnung Gebäude'!T19</f>
        <v/>
      </c>
      <c r="L24" s="113" t="str">
        <f ca="1">'Berechnung Gebäude'!U19</f>
        <v/>
      </c>
      <c r="M24" s="176" t="str">
        <f ca="1">'Berechnung Gebäude'!AC19</f>
        <v/>
      </c>
      <c r="N24" s="177" t="str">
        <f ca="1">'Berechnung Gebäude'!AD19</f>
        <v/>
      </c>
      <c r="O24" s="269" t="str">
        <f>'Berechnung Gebäude'!W19</f>
        <v/>
      </c>
      <c r="P24" s="272" t="str">
        <f>'Berechnung Gebäude'!AA19</f>
        <v/>
      </c>
      <c r="Q24" s="203" t="str">
        <f>'Berechnung Gebäude'!AB19</f>
        <v/>
      </c>
      <c r="R24" s="178"/>
      <c r="S24" s="387" t="str">
        <f>'Berechnung Gebäude'!AL19</f>
        <v/>
      </c>
      <c r="T24" s="177" t="str">
        <f>'Berechnung Gebäude'!AM19</f>
        <v/>
      </c>
      <c r="U24" s="175" t="str">
        <f>'Berechnung Gebäude'!AN19</f>
        <v/>
      </c>
      <c r="V24" s="113" t="str">
        <f>'Berechnung Gebäude'!AR19</f>
        <v/>
      </c>
      <c r="W24" s="113" t="str">
        <f>'Berechnung Gebäude'!AS19</f>
        <v/>
      </c>
      <c r="X24" s="176" t="str">
        <f>'Berechnung Gebäude'!AU19</f>
        <v/>
      </c>
      <c r="Y24" s="177" t="str">
        <f>'Berechnung Gebäude'!AV19</f>
        <v/>
      </c>
      <c r="Z24" s="269" t="str">
        <f>'Berechnung Gebäude'!AX19</f>
        <v/>
      </c>
      <c r="AA24" s="269" t="str">
        <f>'Berechnung Gebäude'!BC19</f>
        <v/>
      </c>
      <c r="AB24" s="388" t="str">
        <f>'Berechnung Gebäude'!BD19</f>
        <v/>
      </c>
      <c r="AC24" s="179"/>
      <c r="AD24" s="180" t="str">
        <f>'Berechnung Gebäude'!BK19</f>
        <v/>
      </c>
      <c r="AE24" s="177" t="str">
        <f>'Berechnung Gebäude'!BL19</f>
        <v/>
      </c>
      <c r="AF24" s="221" t="str">
        <f>'Berechnung Gebäude'!BM19</f>
        <v/>
      </c>
      <c r="AG24" s="113" t="str">
        <f>'Berechnung Gebäude'!BQ19</f>
        <v/>
      </c>
      <c r="AH24" s="113" t="str">
        <f>'Berechnung Gebäude'!BR19</f>
        <v/>
      </c>
      <c r="AI24" s="176" t="str">
        <f>'Berechnung Gebäude'!BU19</f>
        <v/>
      </c>
      <c r="AJ24" s="177" t="str">
        <f>'Berechnung Gebäude'!BV19</f>
        <v/>
      </c>
      <c r="AK24" s="276" t="str">
        <f>'Berechnung Gebäude'!BW19</f>
        <v/>
      </c>
      <c r="AL24" s="277" t="str">
        <f>'Berechnung Gebäude'!CA19</f>
        <v/>
      </c>
      <c r="AM24" s="191" t="str">
        <f>'Berechnung Gebäude'!CB19</f>
        <v/>
      </c>
      <c r="AN24" s="4"/>
    </row>
    <row r="25" spans="1:40" s="38" customFormat="1" ht="34.9" customHeight="1" x14ac:dyDescent="0.2">
      <c r="A25"/>
      <c r="B25" s="84">
        <v>16</v>
      </c>
      <c r="C25" s="208" t="str">
        <f>IF('EINGABE Gebäude'!C26="","",'EINGABE Gebäude'!C26)</f>
        <v/>
      </c>
      <c r="D25" s="372" t="str">
        <f>IF('EINGABE Gebäude'!E26="","",'EINGABE Gebäude'!E26)</f>
        <v/>
      </c>
      <c r="E25" s="376" t="str">
        <f>IF('EINGABE Gebäude'!F26="","",'EINGABE Gebäude'!F26)</f>
        <v/>
      </c>
      <c r="F25" s="174"/>
      <c r="G25" s="433" t="str">
        <f>'Berechnung Gebäude'!H20</f>
        <v/>
      </c>
      <c r="H25" s="340" t="str">
        <f ca="1">'Berechnung Gebäude'!N20</f>
        <v/>
      </c>
      <c r="I25" s="177" t="str">
        <f ca="1">'Berechnung Gebäude'!O20</f>
        <v/>
      </c>
      <c r="J25" s="175" t="str">
        <f ca="1">'Berechnung Gebäude'!P20</f>
        <v/>
      </c>
      <c r="K25" s="113" t="str">
        <f>'Berechnung Gebäude'!T20</f>
        <v/>
      </c>
      <c r="L25" s="113" t="str">
        <f ca="1">'Berechnung Gebäude'!U20</f>
        <v/>
      </c>
      <c r="M25" s="176" t="str">
        <f ca="1">'Berechnung Gebäude'!AC20</f>
        <v/>
      </c>
      <c r="N25" s="177" t="str">
        <f ca="1">'Berechnung Gebäude'!AD20</f>
        <v/>
      </c>
      <c r="O25" s="269" t="str">
        <f>'Berechnung Gebäude'!W20</f>
        <v/>
      </c>
      <c r="P25" s="272" t="str">
        <f>'Berechnung Gebäude'!AA20</f>
        <v/>
      </c>
      <c r="Q25" s="203" t="str">
        <f>'Berechnung Gebäude'!AB20</f>
        <v/>
      </c>
      <c r="R25" s="178"/>
      <c r="S25" s="387" t="str">
        <f>'Berechnung Gebäude'!AL20</f>
        <v/>
      </c>
      <c r="T25" s="177" t="str">
        <f>'Berechnung Gebäude'!AM20</f>
        <v/>
      </c>
      <c r="U25" s="175" t="str">
        <f>'Berechnung Gebäude'!AN20</f>
        <v/>
      </c>
      <c r="V25" s="113" t="str">
        <f>'Berechnung Gebäude'!AR20</f>
        <v/>
      </c>
      <c r="W25" s="113" t="str">
        <f>'Berechnung Gebäude'!AS20</f>
        <v/>
      </c>
      <c r="X25" s="176" t="str">
        <f>'Berechnung Gebäude'!AU20</f>
        <v/>
      </c>
      <c r="Y25" s="177" t="str">
        <f>'Berechnung Gebäude'!AV20</f>
        <v/>
      </c>
      <c r="Z25" s="269" t="str">
        <f>'Berechnung Gebäude'!AX20</f>
        <v/>
      </c>
      <c r="AA25" s="269" t="str">
        <f>'Berechnung Gebäude'!BC20</f>
        <v/>
      </c>
      <c r="AB25" s="388" t="str">
        <f>'Berechnung Gebäude'!BD20</f>
        <v/>
      </c>
      <c r="AC25" s="179"/>
      <c r="AD25" s="180" t="str">
        <f>'Berechnung Gebäude'!BK20</f>
        <v/>
      </c>
      <c r="AE25" s="177" t="str">
        <f>'Berechnung Gebäude'!BL20</f>
        <v/>
      </c>
      <c r="AF25" s="221" t="str">
        <f>'Berechnung Gebäude'!BM20</f>
        <v/>
      </c>
      <c r="AG25" s="113" t="str">
        <f>'Berechnung Gebäude'!BQ20</f>
        <v/>
      </c>
      <c r="AH25" s="113" t="str">
        <f>'Berechnung Gebäude'!BR20</f>
        <v/>
      </c>
      <c r="AI25" s="176" t="str">
        <f>'Berechnung Gebäude'!BU20</f>
        <v/>
      </c>
      <c r="AJ25" s="177" t="str">
        <f>'Berechnung Gebäude'!BV20</f>
        <v/>
      </c>
      <c r="AK25" s="276" t="str">
        <f>'Berechnung Gebäude'!BW20</f>
        <v/>
      </c>
      <c r="AL25" s="277" t="str">
        <f>'Berechnung Gebäude'!CA20</f>
        <v/>
      </c>
      <c r="AM25" s="191" t="str">
        <f>'Berechnung Gebäude'!CB20</f>
        <v/>
      </c>
      <c r="AN25" s="48"/>
    </row>
    <row r="26" spans="1:40" ht="34.9" customHeight="1" x14ac:dyDescent="0.2">
      <c r="A26" s="59"/>
      <c r="B26" s="61">
        <v>17</v>
      </c>
      <c r="C26" s="208" t="str">
        <f>IF('EINGABE Gebäude'!C27="","",'EINGABE Gebäude'!C27)</f>
        <v/>
      </c>
      <c r="D26" s="372" t="str">
        <f>IF('EINGABE Gebäude'!E27="","",'EINGABE Gebäude'!E27)</f>
        <v/>
      </c>
      <c r="E26" s="376" t="str">
        <f>IF('EINGABE Gebäude'!F27="","",'EINGABE Gebäude'!F27)</f>
        <v/>
      </c>
      <c r="F26" s="174"/>
      <c r="G26" s="433" t="str">
        <f>'Berechnung Gebäude'!H21</f>
        <v/>
      </c>
      <c r="H26" s="340" t="str">
        <f ca="1">'Berechnung Gebäude'!N21</f>
        <v/>
      </c>
      <c r="I26" s="177" t="str">
        <f ca="1">'Berechnung Gebäude'!O21</f>
        <v/>
      </c>
      <c r="J26" s="175" t="str">
        <f ca="1">'Berechnung Gebäude'!P21</f>
        <v/>
      </c>
      <c r="K26" s="113" t="str">
        <f>'Berechnung Gebäude'!T21</f>
        <v/>
      </c>
      <c r="L26" s="113" t="str">
        <f ca="1">'Berechnung Gebäude'!U21</f>
        <v/>
      </c>
      <c r="M26" s="176" t="str">
        <f ca="1">'Berechnung Gebäude'!AC21</f>
        <v/>
      </c>
      <c r="N26" s="177" t="str">
        <f ca="1">'Berechnung Gebäude'!AD21</f>
        <v/>
      </c>
      <c r="O26" s="269" t="str">
        <f>'Berechnung Gebäude'!W21</f>
        <v/>
      </c>
      <c r="P26" s="272" t="str">
        <f>'Berechnung Gebäude'!AA21</f>
        <v/>
      </c>
      <c r="Q26" s="203" t="str">
        <f>'Berechnung Gebäude'!AB21</f>
        <v/>
      </c>
      <c r="R26" s="178"/>
      <c r="S26" s="387" t="str">
        <f>'Berechnung Gebäude'!AL21</f>
        <v/>
      </c>
      <c r="T26" s="177" t="str">
        <f>'Berechnung Gebäude'!AM21</f>
        <v/>
      </c>
      <c r="U26" s="175" t="str">
        <f>'Berechnung Gebäude'!AN21</f>
        <v/>
      </c>
      <c r="V26" s="113" t="str">
        <f>'Berechnung Gebäude'!AR21</f>
        <v/>
      </c>
      <c r="W26" s="113" t="str">
        <f>'Berechnung Gebäude'!AS21</f>
        <v/>
      </c>
      <c r="X26" s="176" t="str">
        <f>'Berechnung Gebäude'!AU21</f>
        <v/>
      </c>
      <c r="Y26" s="177" t="str">
        <f>'Berechnung Gebäude'!AV21</f>
        <v/>
      </c>
      <c r="Z26" s="269" t="str">
        <f>'Berechnung Gebäude'!AX21</f>
        <v/>
      </c>
      <c r="AA26" s="269" t="str">
        <f>'Berechnung Gebäude'!BC21</f>
        <v/>
      </c>
      <c r="AB26" s="388" t="str">
        <f>'Berechnung Gebäude'!BD21</f>
        <v/>
      </c>
      <c r="AC26" s="179"/>
      <c r="AD26" s="180" t="str">
        <f>'Berechnung Gebäude'!BK21</f>
        <v/>
      </c>
      <c r="AE26" s="177" t="str">
        <f>'Berechnung Gebäude'!BL21</f>
        <v/>
      </c>
      <c r="AF26" s="221" t="str">
        <f>'Berechnung Gebäude'!BM21</f>
        <v/>
      </c>
      <c r="AG26" s="113" t="str">
        <f>'Berechnung Gebäude'!BQ21</f>
        <v/>
      </c>
      <c r="AH26" s="113" t="str">
        <f>'Berechnung Gebäude'!BR21</f>
        <v/>
      </c>
      <c r="AI26" s="176" t="str">
        <f>'Berechnung Gebäude'!BU21</f>
        <v/>
      </c>
      <c r="AJ26" s="177" t="str">
        <f>'Berechnung Gebäude'!BV21</f>
        <v/>
      </c>
      <c r="AK26" s="276" t="str">
        <f>'Berechnung Gebäude'!BW21</f>
        <v/>
      </c>
      <c r="AL26" s="277" t="str">
        <f>'Berechnung Gebäude'!CA21</f>
        <v/>
      </c>
      <c r="AM26" s="191" t="str">
        <f>'Berechnung Gebäude'!CB21</f>
        <v/>
      </c>
      <c r="AN26" s="4"/>
    </row>
    <row r="27" spans="1:40" s="38" customFormat="1" ht="34.9" customHeight="1" x14ac:dyDescent="0.2">
      <c r="A27"/>
      <c r="B27" s="84">
        <v>18</v>
      </c>
      <c r="C27" s="208" t="str">
        <f>IF('EINGABE Gebäude'!C28="","",'EINGABE Gebäude'!C28)</f>
        <v/>
      </c>
      <c r="D27" s="372" t="str">
        <f>IF('EINGABE Gebäude'!E28="","",'EINGABE Gebäude'!E28)</f>
        <v/>
      </c>
      <c r="E27" s="376" t="str">
        <f>IF('EINGABE Gebäude'!F28="","",'EINGABE Gebäude'!F28)</f>
        <v/>
      </c>
      <c r="F27" s="174"/>
      <c r="G27" s="433" t="str">
        <f>'Berechnung Gebäude'!H22</f>
        <v/>
      </c>
      <c r="H27" s="340" t="str">
        <f ca="1">'Berechnung Gebäude'!N22</f>
        <v/>
      </c>
      <c r="I27" s="177" t="str">
        <f ca="1">'Berechnung Gebäude'!O22</f>
        <v/>
      </c>
      <c r="J27" s="175" t="str">
        <f ca="1">'Berechnung Gebäude'!P22</f>
        <v/>
      </c>
      <c r="K27" s="113" t="str">
        <f>'Berechnung Gebäude'!T22</f>
        <v/>
      </c>
      <c r="L27" s="113" t="str">
        <f ca="1">'Berechnung Gebäude'!U22</f>
        <v/>
      </c>
      <c r="M27" s="176" t="str">
        <f ca="1">'Berechnung Gebäude'!AC22</f>
        <v/>
      </c>
      <c r="N27" s="177" t="str">
        <f ca="1">'Berechnung Gebäude'!AD22</f>
        <v/>
      </c>
      <c r="O27" s="269" t="str">
        <f>'Berechnung Gebäude'!W22</f>
        <v/>
      </c>
      <c r="P27" s="272" t="str">
        <f>'Berechnung Gebäude'!AA22</f>
        <v/>
      </c>
      <c r="Q27" s="203" t="str">
        <f>'Berechnung Gebäude'!AB22</f>
        <v/>
      </c>
      <c r="R27" s="178"/>
      <c r="S27" s="387" t="str">
        <f>'Berechnung Gebäude'!AL22</f>
        <v/>
      </c>
      <c r="T27" s="177" t="str">
        <f>'Berechnung Gebäude'!AM22</f>
        <v/>
      </c>
      <c r="U27" s="175" t="str">
        <f>'Berechnung Gebäude'!AN22</f>
        <v/>
      </c>
      <c r="V27" s="113" t="str">
        <f>'Berechnung Gebäude'!AR22</f>
        <v/>
      </c>
      <c r="W27" s="113" t="str">
        <f>'Berechnung Gebäude'!AS22</f>
        <v/>
      </c>
      <c r="X27" s="176" t="str">
        <f>'Berechnung Gebäude'!AU22</f>
        <v/>
      </c>
      <c r="Y27" s="177" t="str">
        <f>'Berechnung Gebäude'!AV22</f>
        <v/>
      </c>
      <c r="Z27" s="269" t="str">
        <f>'Berechnung Gebäude'!AX22</f>
        <v/>
      </c>
      <c r="AA27" s="269" t="str">
        <f>'Berechnung Gebäude'!BC22</f>
        <v/>
      </c>
      <c r="AB27" s="388" t="str">
        <f>'Berechnung Gebäude'!BD22</f>
        <v/>
      </c>
      <c r="AC27" s="179"/>
      <c r="AD27" s="180" t="str">
        <f>'Berechnung Gebäude'!BK22</f>
        <v/>
      </c>
      <c r="AE27" s="177" t="str">
        <f>'Berechnung Gebäude'!BL22</f>
        <v/>
      </c>
      <c r="AF27" s="221" t="str">
        <f>'Berechnung Gebäude'!BM22</f>
        <v/>
      </c>
      <c r="AG27" s="113" t="str">
        <f>'Berechnung Gebäude'!BQ22</f>
        <v/>
      </c>
      <c r="AH27" s="113" t="str">
        <f>'Berechnung Gebäude'!BR22</f>
        <v/>
      </c>
      <c r="AI27" s="176" t="str">
        <f>'Berechnung Gebäude'!BU22</f>
        <v/>
      </c>
      <c r="AJ27" s="177" t="str">
        <f>'Berechnung Gebäude'!BV22</f>
        <v/>
      </c>
      <c r="AK27" s="276" t="str">
        <f>'Berechnung Gebäude'!BW22</f>
        <v/>
      </c>
      <c r="AL27" s="277" t="str">
        <f>'Berechnung Gebäude'!CA22</f>
        <v/>
      </c>
      <c r="AM27" s="191" t="str">
        <f>'Berechnung Gebäude'!CB22</f>
        <v/>
      </c>
      <c r="AN27" s="48"/>
    </row>
    <row r="28" spans="1:40" ht="34.9" customHeight="1" x14ac:dyDescent="0.2">
      <c r="A28" s="59"/>
      <c r="B28" s="61">
        <v>19</v>
      </c>
      <c r="C28" s="208" t="str">
        <f>IF('EINGABE Gebäude'!C29="","",'EINGABE Gebäude'!C29)</f>
        <v/>
      </c>
      <c r="D28" s="372" t="str">
        <f>IF('EINGABE Gebäude'!E29="","",'EINGABE Gebäude'!E29)</f>
        <v/>
      </c>
      <c r="E28" s="376" t="str">
        <f>IF('EINGABE Gebäude'!F29="","",'EINGABE Gebäude'!F29)</f>
        <v/>
      </c>
      <c r="F28" s="174"/>
      <c r="G28" s="433" t="str">
        <f>'Berechnung Gebäude'!H23</f>
        <v/>
      </c>
      <c r="H28" s="340" t="str">
        <f ca="1">'Berechnung Gebäude'!N23</f>
        <v/>
      </c>
      <c r="I28" s="177" t="str">
        <f ca="1">'Berechnung Gebäude'!O23</f>
        <v/>
      </c>
      <c r="J28" s="175" t="str">
        <f ca="1">'Berechnung Gebäude'!P23</f>
        <v/>
      </c>
      <c r="K28" s="113" t="str">
        <f>'Berechnung Gebäude'!T23</f>
        <v/>
      </c>
      <c r="L28" s="113" t="str">
        <f ca="1">'Berechnung Gebäude'!U23</f>
        <v/>
      </c>
      <c r="M28" s="176" t="str">
        <f ca="1">'Berechnung Gebäude'!AC23</f>
        <v/>
      </c>
      <c r="N28" s="177" t="str">
        <f ca="1">'Berechnung Gebäude'!AD23</f>
        <v/>
      </c>
      <c r="O28" s="269" t="str">
        <f>'Berechnung Gebäude'!W23</f>
        <v/>
      </c>
      <c r="P28" s="272" t="str">
        <f>'Berechnung Gebäude'!AA23</f>
        <v/>
      </c>
      <c r="Q28" s="203" t="str">
        <f>'Berechnung Gebäude'!AB23</f>
        <v/>
      </c>
      <c r="R28" s="178"/>
      <c r="S28" s="387" t="str">
        <f>'Berechnung Gebäude'!AL23</f>
        <v/>
      </c>
      <c r="T28" s="177" t="str">
        <f>'Berechnung Gebäude'!AM23</f>
        <v/>
      </c>
      <c r="U28" s="175" t="str">
        <f>'Berechnung Gebäude'!AN23</f>
        <v/>
      </c>
      <c r="V28" s="113" t="str">
        <f>'Berechnung Gebäude'!AR23</f>
        <v/>
      </c>
      <c r="W28" s="113" t="str">
        <f>'Berechnung Gebäude'!AS23</f>
        <v/>
      </c>
      <c r="X28" s="176" t="str">
        <f>'Berechnung Gebäude'!AU23</f>
        <v/>
      </c>
      <c r="Y28" s="177" t="str">
        <f>'Berechnung Gebäude'!AV23</f>
        <v/>
      </c>
      <c r="Z28" s="269" t="str">
        <f>'Berechnung Gebäude'!AX23</f>
        <v/>
      </c>
      <c r="AA28" s="269" t="str">
        <f>'Berechnung Gebäude'!BC23</f>
        <v/>
      </c>
      <c r="AB28" s="388" t="str">
        <f>'Berechnung Gebäude'!BD23</f>
        <v/>
      </c>
      <c r="AC28" s="179"/>
      <c r="AD28" s="180" t="str">
        <f>'Berechnung Gebäude'!BK23</f>
        <v/>
      </c>
      <c r="AE28" s="177" t="str">
        <f>'Berechnung Gebäude'!BL23</f>
        <v/>
      </c>
      <c r="AF28" s="221" t="str">
        <f>'Berechnung Gebäude'!BM23</f>
        <v/>
      </c>
      <c r="AG28" s="113" t="str">
        <f>'Berechnung Gebäude'!BQ23</f>
        <v/>
      </c>
      <c r="AH28" s="113" t="str">
        <f>'Berechnung Gebäude'!BR23</f>
        <v/>
      </c>
      <c r="AI28" s="176" t="str">
        <f>'Berechnung Gebäude'!BU23</f>
        <v/>
      </c>
      <c r="AJ28" s="177" t="str">
        <f>'Berechnung Gebäude'!BV23</f>
        <v/>
      </c>
      <c r="AK28" s="276" t="str">
        <f>'Berechnung Gebäude'!BW23</f>
        <v/>
      </c>
      <c r="AL28" s="277" t="str">
        <f>'Berechnung Gebäude'!CA23</f>
        <v/>
      </c>
      <c r="AM28" s="191" t="str">
        <f>'Berechnung Gebäude'!CB23</f>
        <v/>
      </c>
      <c r="AN28" s="4"/>
    </row>
    <row r="29" spans="1:40" s="38" customFormat="1" ht="34.9" customHeight="1" x14ac:dyDescent="0.2">
      <c r="A29"/>
      <c r="B29" s="84">
        <v>20</v>
      </c>
      <c r="C29" s="208" t="str">
        <f>IF('EINGABE Gebäude'!C30="","",'EINGABE Gebäude'!C30)</f>
        <v/>
      </c>
      <c r="D29" s="372" t="str">
        <f>IF('EINGABE Gebäude'!E30="","",'EINGABE Gebäude'!E30)</f>
        <v/>
      </c>
      <c r="E29" s="376" t="str">
        <f>IF('EINGABE Gebäude'!F30="","",'EINGABE Gebäude'!F30)</f>
        <v/>
      </c>
      <c r="F29" s="174"/>
      <c r="G29" s="433" t="str">
        <f>'Berechnung Gebäude'!H24</f>
        <v/>
      </c>
      <c r="H29" s="340" t="str">
        <f ca="1">'Berechnung Gebäude'!N24</f>
        <v/>
      </c>
      <c r="I29" s="177" t="str">
        <f ca="1">'Berechnung Gebäude'!O24</f>
        <v/>
      </c>
      <c r="J29" s="175" t="str">
        <f ca="1">'Berechnung Gebäude'!P24</f>
        <v/>
      </c>
      <c r="K29" s="113" t="str">
        <f>'Berechnung Gebäude'!T24</f>
        <v/>
      </c>
      <c r="L29" s="113" t="str">
        <f ca="1">'Berechnung Gebäude'!U24</f>
        <v/>
      </c>
      <c r="M29" s="176" t="str">
        <f ca="1">'Berechnung Gebäude'!AC24</f>
        <v/>
      </c>
      <c r="N29" s="177" t="str">
        <f ca="1">'Berechnung Gebäude'!AD24</f>
        <v/>
      </c>
      <c r="O29" s="269" t="str">
        <f>'Berechnung Gebäude'!W24</f>
        <v/>
      </c>
      <c r="P29" s="272" t="str">
        <f>'Berechnung Gebäude'!AA24</f>
        <v/>
      </c>
      <c r="Q29" s="203" t="str">
        <f>'Berechnung Gebäude'!AB24</f>
        <v/>
      </c>
      <c r="R29" s="178"/>
      <c r="S29" s="387" t="str">
        <f>'Berechnung Gebäude'!AL24</f>
        <v/>
      </c>
      <c r="T29" s="177" t="str">
        <f>'Berechnung Gebäude'!AM24</f>
        <v/>
      </c>
      <c r="U29" s="175" t="str">
        <f>'Berechnung Gebäude'!AN24</f>
        <v/>
      </c>
      <c r="V29" s="113" t="str">
        <f>'Berechnung Gebäude'!AR24</f>
        <v/>
      </c>
      <c r="W29" s="113" t="str">
        <f>'Berechnung Gebäude'!AS24</f>
        <v/>
      </c>
      <c r="X29" s="176" t="str">
        <f>'Berechnung Gebäude'!AU24</f>
        <v/>
      </c>
      <c r="Y29" s="177" t="str">
        <f>'Berechnung Gebäude'!AV24</f>
        <v/>
      </c>
      <c r="Z29" s="269" t="str">
        <f>'Berechnung Gebäude'!AX24</f>
        <v/>
      </c>
      <c r="AA29" s="269" t="str">
        <f>'Berechnung Gebäude'!BC24</f>
        <v/>
      </c>
      <c r="AB29" s="388" t="str">
        <f>'Berechnung Gebäude'!BD24</f>
        <v/>
      </c>
      <c r="AC29" s="179"/>
      <c r="AD29" s="180" t="str">
        <f>'Berechnung Gebäude'!BK24</f>
        <v/>
      </c>
      <c r="AE29" s="177" t="str">
        <f>'Berechnung Gebäude'!BL24</f>
        <v/>
      </c>
      <c r="AF29" s="221" t="str">
        <f>'Berechnung Gebäude'!BM24</f>
        <v/>
      </c>
      <c r="AG29" s="113" t="str">
        <f>'Berechnung Gebäude'!BQ24</f>
        <v/>
      </c>
      <c r="AH29" s="113" t="str">
        <f>'Berechnung Gebäude'!BR24</f>
        <v/>
      </c>
      <c r="AI29" s="176" t="str">
        <f>'Berechnung Gebäude'!BU24</f>
        <v/>
      </c>
      <c r="AJ29" s="177" t="str">
        <f>'Berechnung Gebäude'!BV24</f>
        <v/>
      </c>
      <c r="AK29" s="276" t="str">
        <f>'Berechnung Gebäude'!BW24</f>
        <v/>
      </c>
      <c r="AL29" s="277" t="str">
        <f>'Berechnung Gebäude'!CA24</f>
        <v/>
      </c>
      <c r="AM29" s="191" t="str">
        <f>'Berechnung Gebäude'!CB24</f>
        <v/>
      </c>
      <c r="AN29" s="48"/>
    </row>
    <row r="30" spans="1:40" ht="34.9" customHeight="1" x14ac:dyDescent="0.2">
      <c r="A30" s="59"/>
      <c r="B30" s="61">
        <v>21</v>
      </c>
      <c r="C30" s="208" t="str">
        <f>IF('EINGABE Gebäude'!C31="","",'EINGABE Gebäude'!C31)</f>
        <v/>
      </c>
      <c r="D30" s="372" t="str">
        <f>IF('EINGABE Gebäude'!E31="","",'EINGABE Gebäude'!E31)</f>
        <v/>
      </c>
      <c r="E30" s="376" t="str">
        <f>IF('EINGABE Gebäude'!F31="","",'EINGABE Gebäude'!F31)</f>
        <v/>
      </c>
      <c r="F30" s="174"/>
      <c r="G30" s="433" t="str">
        <f>'Berechnung Gebäude'!H25</f>
        <v/>
      </c>
      <c r="H30" s="340" t="str">
        <f ca="1">'Berechnung Gebäude'!N25</f>
        <v/>
      </c>
      <c r="I30" s="177" t="str">
        <f ca="1">'Berechnung Gebäude'!O25</f>
        <v/>
      </c>
      <c r="J30" s="175" t="str">
        <f ca="1">'Berechnung Gebäude'!P25</f>
        <v/>
      </c>
      <c r="K30" s="113" t="str">
        <f>'Berechnung Gebäude'!T25</f>
        <v/>
      </c>
      <c r="L30" s="113" t="str">
        <f ca="1">'Berechnung Gebäude'!U25</f>
        <v/>
      </c>
      <c r="M30" s="176" t="str">
        <f ca="1">'Berechnung Gebäude'!AC25</f>
        <v/>
      </c>
      <c r="N30" s="177" t="str">
        <f ca="1">'Berechnung Gebäude'!AD25</f>
        <v/>
      </c>
      <c r="O30" s="269" t="str">
        <f>'Berechnung Gebäude'!W25</f>
        <v/>
      </c>
      <c r="P30" s="272" t="str">
        <f>'Berechnung Gebäude'!AA25</f>
        <v/>
      </c>
      <c r="Q30" s="203" t="str">
        <f>'Berechnung Gebäude'!AB25</f>
        <v/>
      </c>
      <c r="R30" s="178"/>
      <c r="S30" s="387" t="str">
        <f>'Berechnung Gebäude'!AL25</f>
        <v/>
      </c>
      <c r="T30" s="177" t="str">
        <f>'Berechnung Gebäude'!AM25</f>
        <v/>
      </c>
      <c r="U30" s="175" t="str">
        <f>'Berechnung Gebäude'!AN25</f>
        <v/>
      </c>
      <c r="V30" s="113" t="str">
        <f>'Berechnung Gebäude'!AR25</f>
        <v/>
      </c>
      <c r="W30" s="113" t="str">
        <f>'Berechnung Gebäude'!AS25</f>
        <v/>
      </c>
      <c r="X30" s="176" t="str">
        <f>'Berechnung Gebäude'!AU25</f>
        <v/>
      </c>
      <c r="Y30" s="177" t="str">
        <f>'Berechnung Gebäude'!AV25</f>
        <v/>
      </c>
      <c r="Z30" s="269" t="str">
        <f>'Berechnung Gebäude'!AX25</f>
        <v/>
      </c>
      <c r="AA30" s="269" t="str">
        <f>'Berechnung Gebäude'!BC25</f>
        <v/>
      </c>
      <c r="AB30" s="388" t="str">
        <f>'Berechnung Gebäude'!BD25</f>
        <v/>
      </c>
      <c r="AC30" s="179"/>
      <c r="AD30" s="180" t="str">
        <f>'Berechnung Gebäude'!BK25</f>
        <v/>
      </c>
      <c r="AE30" s="177" t="str">
        <f>'Berechnung Gebäude'!BL25</f>
        <v/>
      </c>
      <c r="AF30" s="221" t="str">
        <f>'Berechnung Gebäude'!BM25</f>
        <v/>
      </c>
      <c r="AG30" s="113" t="str">
        <f>'Berechnung Gebäude'!BQ25</f>
        <v/>
      </c>
      <c r="AH30" s="113" t="str">
        <f>'Berechnung Gebäude'!BR25</f>
        <v/>
      </c>
      <c r="AI30" s="176" t="str">
        <f>'Berechnung Gebäude'!BU25</f>
        <v/>
      </c>
      <c r="AJ30" s="177" t="str">
        <f>'Berechnung Gebäude'!BV25</f>
        <v/>
      </c>
      <c r="AK30" s="276" t="str">
        <f>'Berechnung Gebäude'!BW25</f>
        <v/>
      </c>
      <c r="AL30" s="277" t="str">
        <f>'Berechnung Gebäude'!CA25</f>
        <v/>
      </c>
      <c r="AM30" s="191" t="str">
        <f>'Berechnung Gebäude'!CB25</f>
        <v/>
      </c>
      <c r="AN30" s="4"/>
    </row>
    <row r="31" spans="1:40" s="38" customFormat="1" ht="34.9" customHeight="1" x14ac:dyDescent="0.2">
      <c r="A31"/>
      <c r="B31" s="84">
        <v>22</v>
      </c>
      <c r="C31" s="208" t="str">
        <f>IF('EINGABE Gebäude'!C32="","",'EINGABE Gebäude'!C32)</f>
        <v/>
      </c>
      <c r="D31" s="372" t="str">
        <f>IF('EINGABE Gebäude'!E32="","",'EINGABE Gebäude'!E32)</f>
        <v/>
      </c>
      <c r="E31" s="376" t="str">
        <f>IF('EINGABE Gebäude'!F32="","",'EINGABE Gebäude'!F32)</f>
        <v/>
      </c>
      <c r="F31" s="174"/>
      <c r="G31" s="433" t="str">
        <f>'Berechnung Gebäude'!H26</f>
        <v/>
      </c>
      <c r="H31" s="340" t="str">
        <f ca="1">'Berechnung Gebäude'!N26</f>
        <v/>
      </c>
      <c r="I31" s="177" t="str">
        <f ca="1">'Berechnung Gebäude'!O26</f>
        <v/>
      </c>
      <c r="J31" s="175" t="str">
        <f ca="1">'Berechnung Gebäude'!P26</f>
        <v/>
      </c>
      <c r="K31" s="113" t="str">
        <f>'Berechnung Gebäude'!T26</f>
        <v/>
      </c>
      <c r="L31" s="113" t="str">
        <f ca="1">'Berechnung Gebäude'!U26</f>
        <v/>
      </c>
      <c r="M31" s="176" t="str">
        <f ca="1">'Berechnung Gebäude'!AC26</f>
        <v/>
      </c>
      <c r="N31" s="177" t="str">
        <f ca="1">'Berechnung Gebäude'!AD26</f>
        <v/>
      </c>
      <c r="O31" s="269" t="str">
        <f>'Berechnung Gebäude'!W26</f>
        <v/>
      </c>
      <c r="P31" s="272" t="str">
        <f>'Berechnung Gebäude'!AA26</f>
        <v/>
      </c>
      <c r="Q31" s="203" t="str">
        <f>'Berechnung Gebäude'!AB26</f>
        <v/>
      </c>
      <c r="R31" s="178"/>
      <c r="S31" s="387" t="str">
        <f>'Berechnung Gebäude'!AL26</f>
        <v/>
      </c>
      <c r="T31" s="177" t="str">
        <f>'Berechnung Gebäude'!AM26</f>
        <v/>
      </c>
      <c r="U31" s="175" t="str">
        <f>'Berechnung Gebäude'!AN26</f>
        <v/>
      </c>
      <c r="V31" s="113" t="str">
        <f>'Berechnung Gebäude'!AR26</f>
        <v/>
      </c>
      <c r="W31" s="113" t="str">
        <f>'Berechnung Gebäude'!AS26</f>
        <v/>
      </c>
      <c r="X31" s="176" t="str">
        <f>'Berechnung Gebäude'!AU26</f>
        <v/>
      </c>
      <c r="Y31" s="177" t="str">
        <f>'Berechnung Gebäude'!AV26</f>
        <v/>
      </c>
      <c r="Z31" s="269" t="str">
        <f>'Berechnung Gebäude'!AX26</f>
        <v/>
      </c>
      <c r="AA31" s="269" t="str">
        <f>'Berechnung Gebäude'!BC26</f>
        <v/>
      </c>
      <c r="AB31" s="388" t="str">
        <f>'Berechnung Gebäude'!BD26</f>
        <v/>
      </c>
      <c r="AC31" s="179"/>
      <c r="AD31" s="180" t="str">
        <f>'Berechnung Gebäude'!BK26</f>
        <v/>
      </c>
      <c r="AE31" s="177" t="str">
        <f>'Berechnung Gebäude'!BL26</f>
        <v/>
      </c>
      <c r="AF31" s="221" t="str">
        <f>'Berechnung Gebäude'!BM26</f>
        <v/>
      </c>
      <c r="AG31" s="113" t="str">
        <f>'Berechnung Gebäude'!BQ26</f>
        <v/>
      </c>
      <c r="AH31" s="113" t="str">
        <f>'Berechnung Gebäude'!BR26</f>
        <v/>
      </c>
      <c r="AI31" s="176" t="str">
        <f>'Berechnung Gebäude'!BU26</f>
        <v/>
      </c>
      <c r="AJ31" s="177" t="str">
        <f>'Berechnung Gebäude'!BV26</f>
        <v/>
      </c>
      <c r="AK31" s="276" t="str">
        <f>'Berechnung Gebäude'!BW26</f>
        <v/>
      </c>
      <c r="AL31" s="277" t="str">
        <f>'Berechnung Gebäude'!CA26</f>
        <v/>
      </c>
      <c r="AM31" s="191" t="str">
        <f>'Berechnung Gebäude'!CB26</f>
        <v/>
      </c>
      <c r="AN31" s="48"/>
    </row>
    <row r="32" spans="1:40" ht="34.9" customHeight="1" x14ac:dyDescent="0.2">
      <c r="A32" s="59"/>
      <c r="B32" s="61">
        <v>23</v>
      </c>
      <c r="C32" s="208" t="str">
        <f>IF('EINGABE Gebäude'!C33="","",'EINGABE Gebäude'!C33)</f>
        <v/>
      </c>
      <c r="D32" s="372" t="str">
        <f>IF('EINGABE Gebäude'!E33="","",'EINGABE Gebäude'!E33)</f>
        <v/>
      </c>
      <c r="E32" s="376" t="str">
        <f>IF('EINGABE Gebäude'!F33="","",'EINGABE Gebäude'!F33)</f>
        <v/>
      </c>
      <c r="F32" s="174"/>
      <c r="G32" s="433" t="str">
        <f>'Berechnung Gebäude'!H27</f>
        <v/>
      </c>
      <c r="H32" s="340" t="str">
        <f ca="1">'Berechnung Gebäude'!N27</f>
        <v/>
      </c>
      <c r="I32" s="177" t="str">
        <f ca="1">'Berechnung Gebäude'!O27</f>
        <v/>
      </c>
      <c r="J32" s="175" t="str">
        <f ca="1">'Berechnung Gebäude'!P27</f>
        <v/>
      </c>
      <c r="K32" s="113" t="str">
        <f>'Berechnung Gebäude'!T27</f>
        <v/>
      </c>
      <c r="L32" s="113" t="str">
        <f ca="1">'Berechnung Gebäude'!U27</f>
        <v/>
      </c>
      <c r="M32" s="176" t="str">
        <f ca="1">'Berechnung Gebäude'!AC27</f>
        <v/>
      </c>
      <c r="N32" s="177" t="str">
        <f ca="1">'Berechnung Gebäude'!AD27</f>
        <v/>
      </c>
      <c r="O32" s="269" t="str">
        <f>'Berechnung Gebäude'!W27</f>
        <v/>
      </c>
      <c r="P32" s="272" t="str">
        <f>'Berechnung Gebäude'!AA27</f>
        <v/>
      </c>
      <c r="Q32" s="203" t="str">
        <f>'Berechnung Gebäude'!AB27</f>
        <v/>
      </c>
      <c r="R32" s="178"/>
      <c r="S32" s="387" t="str">
        <f>'Berechnung Gebäude'!AL27</f>
        <v/>
      </c>
      <c r="T32" s="177" t="str">
        <f>'Berechnung Gebäude'!AM27</f>
        <v/>
      </c>
      <c r="U32" s="175" t="str">
        <f>'Berechnung Gebäude'!AN27</f>
        <v/>
      </c>
      <c r="V32" s="113" t="str">
        <f>'Berechnung Gebäude'!AR27</f>
        <v/>
      </c>
      <c r="W32" s="113" t="str">
        <f>'Berechnung Gebäude'!AS27</f>
        <v/>
      </c>
      <c r="X32" s="176" t="str">
        <f>'Berechnung Gebäude'!AU27</f>
        <v/>
      </c>
      <c r="Y32" s="177" t="str">
        <f>'Berechnung Gebäude'!AV27</f>
        <v/>
      </c>
      <c r="Z32" s="269" t="str">
        <f>'Berechnung Gebäude'!AX27</f>
        <v/>
      </c>
      <c r="AA32" s="269" t="str">
        <f>'Berechnung Gebäude'!BC27</f>
        <v/>
      </c>
      <c r="AB32" s="388" t="str">
        <f>'Berechnung Gebäude'!BD27</f>
        <v/>
      </c>
      <c r="AC32" s="179"/>
      <c r="AD32" s="180" t="str">
        <f>'Berechnung Gebäude'!BK27</f>
        <v/>
      </c>
      <c r="AE32" s="177" t="str">
        <f>'Berechnung Gebäude'!BL27</f>
        <v/>
      </c>
      <c r="AF32" s="221" t="str">
        <f>'Berechnung Gebäude'!BM27</f>
        <v/>
      </c>
      <c r="AG32" s="113" t="str">
        <f>'Berechnung Gebäude'!BQ27</f>
        <v/>
      </c>
      <c r="AH32" s="113" t="str">
        <f>'Berechnung Gebäude'!BR27</f>
        <v/>
      </c>
      <c r="AI32" s="176" t="str">
        <f>'Berechnung Gebäude'!BU27</f>
        <v/>
      </c>
      <c r="AJ32" s="177" t="str">
        <f>'Berechnung Gebäude'!BV27</f>
        <v/>
      </c>
      <c r="AK32" s="276" t="str">
        <f>'Berechnung Gebäude'!BW27</f>
        <v/>
      </c>
      <c r="AL32" s="277" t="str">
        <f>'Berechnung Gebäude'!CA27</f>
        <v/>
      </c>
      <c r="AM32" s="191" t="str">
        <f>'Berechnung Gebäude'!CB27</f>
        <v/>
      </c>
      <c r="AN32" s="4"/>
    </row>
    <row r="33" spans="1:40" s="38" customFormat="1" ht="34.9" customHeight="1" x14ac:dyDescent="0.2">
      <c r="A33"/>
      <c r="B33" s="84">
        <v>24</v>
      </c>
      <c r="C33" s="208" t="str">
        <f>IF('EINGABE Gebäude'!C34="","",'EINGABE Gebäude'!C34)</f>
        <v/>
      </c>
      <c r="D33" s="372" t="str">
        <f>IF('EINGABE Gebäude'!E34="","",'EINGABE Gebäude'!E34)</f>
        <v/>
      </c>
      <c r="E33" s="376" t="str">
        <f>IF('EINGABE Gebäude'!F34="","",'EINGABE Gebäude'!F34)</f>
        <v/>
      </c>
      <c r="F33" s="174"/>
      <c r="G33" s="433" t="str">
        <f>'Berechnung Gebäude'!H28</f>
        <v/>
      </c>
      <c r="H33" s="340" t="str">
        <f ca="1">'Berechnung Gebäude'!N28</f>
        <v/>
      </c>
      <c r="I33" s="177" t="str">
        <f ca="1">'Berechnung Gebäude'!O28</f>
        <v/>
      </c>
      <c r="J33" s="175" t="str">
        <f ca="1">'Berechnung Gebäude'!P28</f>
        <v/>
      </c>
      <c r="K33" s="113" t="str">
        <f>'Berechnung Gebäude'!T28</f>
        <v/>
      </c>
      <c r="L33" s="113" t="str">
        <f ca="1">'Berechnung Gebäude'!U28</f>
        <v/>
      </c>
      <c r="M33" s="176" t="str">
        <f ca="1">'Berechnung Gebäude'!AC28</f>
        <v/>
      </c>
      <c r="N33" s="177" t="str">
        <f ca="1">'Berechnung Gebäude'!AD28</f>
        <v/>
      </c>
      <c r="O33" s="269" t="str">
        <f>'Berechnung Gebäude'!W28</f>
        <v/>
      </c>
      <c r="P33" s="272" t="str">
        <f>'Berechnung Gebäude'!AA28</f>
        <v/>
      </c>
      <c r="Q33" s="203" t="str">
        <f>'Berechnung Gebäude'!AB28</f>
        <v/>
      </c>
      <c r="R33" s="178"/>
      <c r="S33" s="387" t="str">
        <f>'Berechnung Gebäude'!AL28</f>
        <v/>
      </c>
      <c r="T33" s="177" t="str">
        <f>'Berechnung Gebäude'!AM28</f>
        <v/>
      </c>
      <c r="U33" s="175" t="str">
        <f>'Berechnung Gebäude'!AN28</f>
        <v/>
      </c>
      <c r="V33" s="113" t="str">
        <f>'Berechnung Gebäude'!AR28</f>
        <v/>
      </c>
      <c r="W33" s="113" t="str">
        <f>'Berechnung Gebäude'!AS28</f>
        <v/>
      </c>
      <c r="X33" s="176" t="str">
        <f>'Berechnung Gebäude'!AU28</f>
        <v/>
      </c>
      <c r="Y33" s="177" t="str">
        <f>'Berechnung Gebäude'!AV28</f>
        <v/>
      </c>
      <c r="Z33" s="269" t="str">
        <f>'Berechnung Gebäude'!AX28</f>
        <v/>
      </c>
      <c r="AA33" s="269" t="str">
        <f>'Berechnung Gebäude'!BC28</f>
        <v/>
      </c>
      <c r="AB33" s="388" t="str">
        <f>'Berechnung Gebäude'!BD28</f>
        <v/>
      </c>
      <c r="AC33" s="179"/>
      <c r="AD33" s="180" t="str">
        <f>'Berechnung Gebäude'!BK28</f>
        <v/>
      </c>
      <c r="AE33" s="177" t="str">
        <f>'Berechnung Gebäude'!BL28</f>
        <v/>
      </c>
      <c r="AF33" s="221" t="str">
        <f>'Berechnung Gebäude'!BM28</f>
        <v/>
      </c>
      <c r="AG33" s="113" t="str">
        <f>'Berechnung Gebäude'!BQ28</f>
        <v/>
      </c>
      <c r="AH33" s="113" t="str">
        <f>'Berechnung Gebäude'!BR28</f>
        <v/>
      </c>
      <c r="AI33" s="176" t="str">
        <f>'Berechnung Gebäude'!BU28</f>
        <v/>
      </c>
      <c r="AJ33" s="177" t="str">
        <f>'Berechnung Gebäude'!BV28</f>
        <v/>
      </c>
      <c r="AK33" s="276" t="str">
        <f>'Berechnung Gebäude'!BW28</f>
        <v/>
      </c>
      <c r="AL33" s="277" t="str">
        <f>'Berechnung Gebäude'!CA28</f>
        <v/>
      </c>
      <c r="AM33" s="191" t="str">
        <f>'Berechnung Gebäude'!CB28</f>
        <v/>
      </c>
      <c r="AN33" s="48"/>
    </row>
    <row r="34" spans="1:40" ht="34.9" customHeight="1" x14ac:dyDescent="0.2">
      <c r="A34" s="59"/>
      <c r="B34" s="61">
        <v>25</v>
      </c>
      <c r="C34" s="208"/>
      <c r="D34" s="372" t="str">
        <f>IF('EINGABE Gebäude'!E35="","",'EINGABE Gebäude'!E35)</f>
        <v/>
      </c>
      <c r="E34" s="376" t="str">
        <f>IF('EINGABE Gebäude'!F35="","",'EINGABE Gebäude'!F35)</f>
        <v/>
      </c>
      <c r="F34" s="174"/>
      <c r="G34" s="433" t="str">
        <f>'Berechnung Gebäude'!H29</f>
        <v/>
      </c>
      <c r="H34" s="340" t="str">
        <f ca="1">'Berechnung Gebäude'!N29</f>
        <v/>
      </c>
      <c r="I34" s="177" t="str">
        <f ca="1">'Berechnung Gebäude'!O29</f>
        <v/>
      </c>
      <c r="J34" s="175" t="str">
        <f ca="1">'Berechnung Gebäude'!P29</f>
        <v/>
      </c>
      <c r="K34" s="113" t="str">
        <f>'Berechnung Gebäude'!T29</f>
        <v/>
      </c>
      <c r="L34" s="113" t="str">
        <f ca="1">'Berechnung Gebäude'!U29</f>
        <v/>
      </c>
      <c r="M34" s="176" t="str">
        <f ca="1">'Berechnung Gebäude'!AC29</f>
        <v/>
      </c>
      <c r="N34" s="177" t="str">
        <f ca="1">'Berechnung Gebäude'!AD29</f>
        <v/>
      </c>
      <c r="O34" s="269" t="str">
        <f>'Berechnung Gebäude'!W29</f>
        <v/>
      </c>
      <c r="P34" s="272" t="str">
        <f>'Berechnung Gebäude'!AA29</f>
        <v/>
      </c>
      <c r="Q34" s="203" t="str">
        <f>'Berechnung Gebäude'!AB29</f>
        <v/>
      </c>
      <c r="R34" s="178"/>
      <c r="S34" s="387" t="str">
        <f>'Berechnung Gebäude'!AL29</f>
        <v/>
      </c>
      <c r="T34" s="177" t="str">
        <f>'Berechnung Gebäude'!AM29</f>
        <v/>
      </c>
      <c r="U34" s="175" t="str">
        <f>'Berechnung Gebäude'!AN29</f>
        <v/>
      </c>
      <c r="V34" s="113" t="str">
        <f>'Berechnung Gebäude'!AR29</f>
        <v/>
      </c>
      <c r="W34" s="113" t="str">
        <f>'Berechnung Gebäude'!AS29</f>
        <v/>
      </c>
      <c r="X34" s="176" t="str">
        <f>'Berechnung Gebäude'!AU29</f>
        <v/>
      </c>
      <c r="Y34" s="177" t="str">
        <f>'Berechnung Gebäude'!AV29</f>
        <v/>
      </c>
      <c r="Z34" s="269" t="str">
        <f>'Berechnung Gebäude'!AX29</f>
        <v/>
      </c>
      <c r="AA34" s="269" t="str">
        <f>'Berechnung Gebäude'!BC29</f>
        <v/>
      </c>
      <c r="AB34" s="388" t="str">
        <f>'Berechnung Gebäude'!BD29</f>
        <v/>
      </c>
      <c r="AC34" s="179"/>
      <c r="AD34" s="180" t="str">
        <f>'Berechnung Gebäude'!BK29</f>
        <v/>
      </c>
      <c r="AE34" s="177" t="str">
        <f>'Berechnung Gebäude'!BL29</f>
        <v/>
      </c>
      <c r="AF34" s="221" t="str">
        <f>'Berechnung Gebäude'!BM29</f>
        <v/>
      </c>
      <c r="AG34" s="113" t="str">
        <f>'Berechnung Gebäude'!BQ29</f>
        <v/>
      </c>
      <c r="AH34" s="113" t="str">
        <f>'Berechnung Gebäude'!BR29</f>
        <v/>
      </c>
      <c r="AI34" s="176" t="str">
        <f>'Berechnung Gebäude'!BU29</f>
        <v/>
      </c>
      <c r="AJ34" s="177" t="str">
        <f>'Berechnung Gebäude'!BV29</f>
        <v/>
      </c>
      <c r="AK34" s="276" t="str">
        <f>'Berechnung Gebäude'!BW29</f>
        <v/>
      </c>
      <c r="AL34" s="277" t="str">
        <f>'Berechnung Gebäude'!CA29</f>
        <v/>
      </c>
      <c r="AM34" s="191" t="str">
        <f>'Berechnung Gebäude'!CB29</f>
        <v/>
      </c>
      <c r="AN34" s="4"/>
    </row>
    <row r="35" spans="1:40" s="38" customFormat="1" ht="34.9" customHeight="1" x14ac:dyDescent="0.2">
      <c r="A35"/>
      <c r="B35" s="84">
        <v>26</v>
      </c>
      <c r="C35" s="208" t="str">
        <f>IF('EINGABE Gebäude'!C36="","",'EINGABE Gebäude'!C36)</f>
        <v/>
      </c>
      <c r="D35" s="372" t="str">
        <f>IF('EINGABE Gebäude'!E36="","",'EINGABE Gebäude'!E36)</f>
        <v/>
      </c>
      <c r="E35" s="376" t="str">
        <f>IF('EINGABE Gebäude'!F36="","",'EINGABE Gebäude'!F36)</f>
        <v/>
      </c>
      <c r="F35" s="174"/>
      <c r="G35" s="433" t="str">
        <f>'Berechnung Gebäude'!H30</f>
        <v/>
      </c>
      <c r="H35" s="340" t="str">
        <f ca="1">'Berechnung Gebäude'!N30</f>
        <v/>
      </c>
      <c r="I35" s="177" t="str">
        <f ca="1">'Berechnung Gebäude'!O30</f>
        <v/>
      </c>
      <c r="J35" s="175" t="str">
        <f ca="1">'Berechnung Gebäude'!P30</f>
        <v/>
      </c>
      <c r="K35" s="113" t="str">
        <f>'Berechnung Gebäude'!T30</f>
        <v/>
      </c>
      <c r="L35" s="113" t="str">
        <f ca="1">'Berechnung Gebäude'!U30</f>
        <v/>
      </c>
      <c r="M35" s="176" t="str">
        <f ca="1">'Berechnung Gebäude'!AC30</f>
        <v/>
      </c>
      <c r="N35" s="177" t="str">
        <f ca="1">'Berechnung Gebäude'!AD30</f>
        <v/>
      </c>
      <c r="O35" s="269" t="str">
        <f>'Berechnung Gebäude'!W30</f>
        <v/>
      </c>
      <c r="P35" s="272" t="str">
        <f>'Berechnung Gebäude'!AA30</f>
        <v/>
      </c>
      <c r="Q35" s="203" t="str">
        <f>'Berechnung Gebäude'!AB30</f>
        <v/>
      </c>
      <c r="R35" s="178"/>
      <c r="S35" s="387" t="str">
        <f>'Berechnung Gebäude'!AL30</f>
        <v/>
      </c>
      <c r="T35" s="177" t="str">
        <f>'Berechnung Gebäude'!AM30</f>
        <v/>
      </c>
      <c r="U35" s="175" t="str">
        <f>'Berechnung Gebäude'!AN30</f>
        <v/>
      </c>
      <c r="V35" s="113" t="str">
        <f>'Berechnung Gebäude'!AR30</f>
        <v/>
      </c>
      <c r="W35" s="113" t="str">
        <f>'Berechnung Gebäude'!AS30</f>
        <v/>
      </c>
      <c r="X35" s="176" t="str">
        <f>'Berechnung Gebäude'!AU30</f>
        <v/>
      </c>
      <c r="Y35" s="177" t="str">
        <f>'Berechnung Gebäude'!AV30</f>
        <v/>
      </c>
      <c r="Z35" s="269" t="str">
        <f>'Berechnung Gebäude'!AX30</f>
        <v/>
      </c>
      <c r="AA35" s="269" t="str">
        <f>'Berechnung Gebäude'!BC30</f>
        <v/>
      </c>
      <c r="AB35" s="388" t="str">
        <f>'Berechnung Gebäude'!BD30</f>
        <v/>
      </c>
      <c r="AC35" s="179"/>
      <c r="AD35" s="180" t="str">
        <f>'Berechnung Gebäude'!BK30</f>
        <v/>
      </c>
      <c r="AE35" s="177" t="str">
        <f>'Berechnung Gebäude'!BL30</f>
        <v/>
      </c>
      <c r="AF35" s="221" t="str">
        <f>'Berechnung Gebäude'!BM30</f>
        <v/>
      </c>
      <c r="AG35" s="113" t="str">
        <f>'Berechnung Gebäude'!BQ30</f>
        <v/>
      </c>
      <c r="AH35" s="113" t="str">
        <f>'Berechnung Gebäude'!BR30</f>
        <v/>
      </c>
      <c r="AI35" s="176" t="str">
        <f>'Berechnung Gebäude'!BU30</f>
        <v/>
      </c>
      <c r="AJ35" s="177" t="str">
        <f>'Berechnung Gebäude'!BV30</f>
        <v/>
      </c>
      <c r="AK35" s="276" t="str">
        <f>'Berechnung Gebäude'!BW30</f>
        <v/>
      </c>
      <c r="AL35" s="277" t="str">
        <f>'Berechnung Gebäude'!CA30</f>
        <v/>
      </c>
      <c r="AM35" s="191" t="str">
        <f>'Berechnung Gebäude'!CB30</f>
        <v/>
      </c>
      <c r="AN35" s="48"/>
    </row>
    <row r="36" spans="1:40" ht="34.9" customHeight="1" x14ac:dyDescent="0.2">
      <c r="A36" s="59"/>
      <c r="B36" s="61">
        <v>27</v>
      </c>
      <c r="C36" s="208" t="str">
        <f>IF('EINGABE Gebäude'!C37="","",'EINGABE Gebäude'!C37)</f>
        <v/>
      </c>
      <c r="D36" s="372" t="str">
        <f>IF('EINGABE Gebäude'!E37="","",'EINGABE Gebäude'!E37)</f>
        <v/>
      </c>
      <c r="E36" s="376" t="str">
        <f>IF('EINGABE Gebäude'!F37="","",'EINGABE Gebäude'!F37)</f>
        <v/>
      </c>
      <c r="F36" s="174"/>
      <c r="G36" s="433" t="str">
        <f>'Berechnung Gebäude'!H31</f>
        <v/>
      </c>
      <c r="H36" s="340" t="str">
        <f ca="1">'Berechnung Gebäude'!N31</f>
        <v/>
      </c>
      <c r="I36" s="177" t="str">
        <f ca="1">'Berechnung Gebäude'!O31</f>
        <v/>
      </c>
      <c r="J36" s="175" t="str">
        <f ca="1">'Berechnung Gebäude'!P31</f>
        <v/>
      </c>
      <c r="K36" s="113" t="str">
        <f>'Berechnung Gebäude'!T31</f>
        <v/>
      </c>
      <c r="L36" s="113" t="str">
        <f ca="1">'Berechnung Gebäude'!U31</f>
        <v/>
      </c>
      <c r="M36" s="176" t="str">
        <f ca="1">'Berechnung Gebäude'!AC31</f>
        <v/>
      </c>
      <c r="N36" s="177" t="str">
        <f ca="1">'Berechnung Gebäude'!AD31</f>
        <v/>
      </c>
      <c r="O36" s="269" t="str">
        <f>'Berechnung Gebäude'!W31</f>
        <v/>
      </c>
      <c r="P36" s="272" t="str">
        <f>'Berechnung Gebäude'!AA31</f>
        <v/>
      </c>
      <c r="Q36" s="203" t="str">
        <f>'Berechnung Gebäude'!AB31</f>
        <v/>
      </c>
      <c r="R36" s="178"/>
      <c r="S36" s="387" t="str">
        <f>'Berechnung Gebäude'!AL31</f>
        <v/>
      </c>
      <c r="T36" s="177" t="str">
        <f>'Berechnung Gebäude'!AM31</f>
        <v/>
      </c>
      <c r="U36" s="175" t="str">
        <f>'Berechnung Gebäude'!AN31</f>
        <v/>
      </c>
      <c r="V36" s="113" t="str">
        <f>'Berechnung Gebäude'!AR31</f>
        <v/>
      </c>
      <c r="W36" s="113" t="str">
        <f>'Berechnung Gebäude'!AS31</f>
        <v/>
      </c>
      <c r="X36" s="176" t="str">
        <f>'Berechnung Gebäude'!AU31</f>
        <v/>
      </c>
      <c r="Y36" s="177" t="str">
        <f>'Berechnung Gebäude'!AV31</f>
        <v/>
      </c>
      <c r="Z36" s="269" t="str">
        <f>'Berechnung Gebäude'!AX31</f>
        <v/>
      </c>
      <c r="AA36" s="269" t="str">
        <f>'Berechnung Gebäude'!BC31</f>
        <v/>
      </c>
      <c r="AB36" s="388" t="str">
        <f>'Berechnung Gebäude'!BD31</f>
        <v/>
      </c>
      <c r="AC36" s="179"/>
      <c r="AD36" s="180" t="str">
        <f>'Berechnung Gebäude'!BK31</f>
        <v/>
      </c>
      <c r="AE36" s="177" t="str">
        <f>'Berechnung Gebäude'!BL31</f>
        <v/>
      </c>
      <c r="AF36" s="221" t="str">
        <f>'Berechnung Gebäude'!BM31</f>
        <v/>
      </c>
      <c r="AG36" s="113" t="str">
        <f>'Berechnung Gebäude'!BQ31</f>
        <v/>
      </c>
      <c r="AH36" s="113" t="str">
        <f>'Berechnung Gebäude'!BR31</f>
        <v/>
      </c>
      <c r="AI36" s="176" t="str">
        <f>'Berechnung Gebäude'!BU31</f>
        <v/>
      </c>
      <c r="AJ36" s="177" t="str">
        <f>'Berechnung Gebäude'!BV31</f>
        <v/>
      </c>
      <c r="AK36" s="276" t="str">
        <f>'Berechnung Gebäude'!BW31</f>
        <v/>
      </c>
      <c r="AL36" s="277" t="str">
        <f>'Berechnung Gebäude'!CA31</f>
        <v/>
      </c>
      <c r="AM36" s="191" t="str">
        <f>'Berechnung Gebäude'!CB31</f>
        <v/>
      </c>
      <c r="AN36" s="4"/>
    </row>
    <row r="37" spans="1:40" s="38" customFormat="1" ht="34.9" customHeight="1" x14ac:dyDescent="0.2">
      <c r="A37"/>
      <c r="B37" s="84">
        <v>28</v>
      </c>
      <c r="C37" s="208" t="str">
        <f>IF('EINGABE Gebäude'!C38="","",'EINGABE Gebäude'!C38)</f>
        <v/>
      </c>
      <c r="D37" s="372" t="str">
        <f>IF('EINGABE Gebäude'!E38="","",'EINGABE Gebäude'!E38)</f>
        <v/>
      </c>
      <c r="E37" s="376" t="str">
        <f>IF('EINGABE Gebäude'!F38="","",'EINGABE Gebäude'!F38)</f>
        <v/>
      </c>
      <c r="F37" s="174"/>
      <c r="G37" s="433" t="str">
        <f>'Berechnung Gebäude'!H32</f>
        <v/>
      </c>
      <c r="H37" s="340" t="str">
        <f ca="1">'Berechnung Gebäude'!N32</f>
        <v/>
      </c>
      <c r="I37" s="177" t="str">
        <f ca="1">'Berechnung Gebäude'!O32</f>
        <v/>
      </c>
      <c r="J37" s="175" t="str">
        <f ca="1">'Berechnung Gebäude'!P32</f>
        <v/>
      </c>
      <c r="K37" s="113" t="str">
        <f>'Berechnung Gebäude'!T32</f>
        <v/>
      </c>
      <c r="L37" s="113" t="str">
        <f ca="1">'Berechnung Gebäude'!U32</f>
        <v/>
      </c>
      <c r="M37" s="176" t="str">
        <f ca="1">'Berechnung Gebäude'!AC32</f>
        <v/>
      </c>
      <c r="N37" s="177" t="str">
        <f ca="1">'Berechnung Gebäude'!AD32</f>
        <v/>
      </c>
      <c r="O37" s="269" t="str">
        <f>'Berechnung Gebäude'!W32</f>
        <v/>
      </c>
      <c r="P37" s="272" t="str">
        <f>'Berechnung Gebäude'!AA32</f>
        <v/>
      </c>
      <c r="Q37" s="203" t="str">
        <f>'Berechnung Gebäude'!AB32</f>
        <v/>
      </c>
      <c r="R37" s="178"/>
      <c r="S37" s="387" t="str">
        <f>'Berechnung Gebäude'!AL32</f>
        <v/>
      </c>
      <c r="T37" s="177" t="str">
        <f>'Berechnung Gebäude'!AM32</f>
        <v/>
      </c>
      <c r="U37" s="175" t="str">
        <f>'Berechnung Gebäude'!AN32</f>
        <v/>
      </c>
      <c r="V37" s="113" t="str">
        <f>'Berechnung Gebäude'!AR32</f>
        <v/>
      </c>
      <c r="W37" s="113" t="str">
        <f>'Berechnung Gebäude'!AS32</f>
        <v/>
      </c>
      <c r="X37" s="176" t="str">
        <f>'Berechnung Gebäude'!AU32</f>
        <v/>
      </c>
      <c r="Y37" s="177" t="str">
        <f>'Berechnung Gebäude'!AV32</f>
        <v/>
      </c>
      <c r="Z37" s="269" t="str">
        <f>'Berechnung Gebäude'!AX32</f>
        <v/>
      </c>
      <c r="AA37" s="269" t="str">
        <f>'Berechnung Gebäude'!BC32</f>
        <v/>
      </c>
      <c r="AB37" s="388" t="str">
        <f>'Berechnung Gebäude'!BD32</f>
        <v/>
      </c>
      <c r="AC37" s="179"/>
      <c r="AD37" s="180" t="str">
        <f>'Berechnung Gebäude'!BK32</f>
        <v/>
      </c>
      <c r="AE37" s="177" t="str">
        <f>'Berechnung Gebäude'!BL32</f>
        <v/>
      </c>
      <c r="AF37" s="221" t="str">
        <f>'Berechnung Gebäude'!BM32</f>
        <v/>
      </c>
      <c r="AG37" s="113" t="str">
        <f>'Berechnung Gebäude'!BQ32</f>
        <v/>
      </c>
      <c r="AH37" s="113" t="str">
        <f>'Berechnung Gebäude'!BR32</f>
        <v/>
      </c>
      <c r="AI37" s="176" t="str">
        <f>'Berechnung Gebäude'!BU32</f>
        <v/>
      </c>
      <c r="AJ37" s="177" t="str">
        <f>'Berechnung Gebäude'!BV32</f>
        <v/>
      </c>
      <c r="AK37" s="276" t="str">
        <f>'Berechnung Gebäude'!BW32</f>
        <v/>
      </c>
      <c r="AL37" s="277" t="str">
        <f>'Berechnung Gebäude'!CA32</f>
        <v/>
      </c>
      <c r="AM37" s="191" t="str">
        <f>'Berechnung Gebäude'!CB32</f>
        <v/>
      </c>
      <c r="AN37" s="48"/>
    </row>
    <row r="38" spans="1:40" ht="34.9" customHeight="1" x14ac:dyDescent="0.2">
      <c r="A38" s="59"/>
      <c r="B38" s="61">
        <v>29</v>
      </c>
      <c r="C38" s="208" t="str">
        <f>IF('EINGABE Gebäude'!C39="","",'EINGABE Gebäude'!C39)</f>
        <v/>
      </c>
      <c r="D38" s="372" t="str">
        <f>IF('EINGABE Gebäude'!E39="","",'EINGABE Gebäude'!E39)</f>
        <v/>
      </c>
      <c r="E38" s="376" t="str">
        <f>IF('EINGABE Gebäude'!F39="","",'EINGABE Gebäude'!F39)</f>
        <v/>
      </c>
      <c r="F38" s="174"/>
      <c r="G38" s="433" t="str">
        <f>'Berechnung Gebäude'!H33</f>
        <v/>
      </c>
      <c r="H38" s="340" t="str">
        <f ca="1">'Berechnung Gebäude'!N33</f>
        <v/>
      </c>
      <c r="I38" s="177" t="str">
        <f ca="1">'Berechnung Gebäude'!O33</f>
        <v/>
      </c>
      <c r="J38" s="175" t="str">
        <f ca="1">'Berechnung Gebäude'!P33</f>
        <v/>
      </c>
      <c r="K38" s="113" t="str">
        <f>'Berechnung Gebäude'!T33</f>
        <v/>
      </c>
      <c r="L38" s="113" t="str">
        <f ca="1">'Berechnung Gebäude'!U33</f>
        <v/>
      </c>
      <c r="M38" s="176" t="str">
        <f ca="1">'Berechnung Gebäude'!AC33</f>
        <v/>
      </c>
      <c r="N38" s="177" t="str">
        <f ca="1">'Berechnung Gebäude'!AD33</f>
        <v/>
      </c>
      <c r="O38" s="269" t="str">
        <f>'Berechnung Gebäude'!W33</f>
        <v/>
      </c>
      <c r="P38" s="272" t="str">
        <f>'Berechnung Gebäude'!AA33</f>
        <v/>
      </c>
      <c r="Q38" s="203" t="str">
        <f>'Berechnung Gebäude'!AB33</f>
        <v/>
      </c>
      <c r="R38" s="178"/>
      <c r="S38" s="387" t="str">
        <f>'Berechnung Gebäude'!AL33</f>
        <v/>
      </c>
      <c r="T38" s="177" t="str">
        <f>'Berechnung Gebäude'!AM33</f>
        <v/>
      </c>
      <c r="U38" s="175" t="str">
        <f>'Berechnung Gebäude'!AN33</f>
        <v/>
      </c>
      <c r="V38" s="113" t="str">
        <f>'Berechnung Gebäude'!AR33</f>
        <v/>
      </c>
      <c r="W38" s="113" t="str">
        <f>'Berechnung Gebäude'!AS33</f>
        <v/>
      </c>
      <c r="X38" s="176" t="str">
        <f>'Berechnung Gebäude'!AU33</f>
        <v/>
      </c>
      <c r="Y38" s="177" t="str">
        <f>'Berechnung Gebäude'!AV33</f>
        <v/>
      </c>
      <c r="Z38" s="269" t="str">
        <f>'Berechnung Gebäude'!AX33</f>
        <v/>
      </c>
      <c r="AA38" s="269" t="str">
        <f>'Berechnung Gebäude'!BC33</f>
        <v/>
      </c>
      <c r="AB38" s="388" t="str">
        <f>'Berechnung Gebäude'!BD33</f>
        <v/>
      </c>
      <c r="AC38" s="179"/>
      <c r="AD38" s="180" t="str">
        <f>'Berechnung Gebäude'!BK33</f>
        <v/>
      </c>
      <c r="AE38" s="177" t="str">
        <f>'Berechnung Gebäude'!BL33</f>
        <v/>
      </c>
      <c r="AF38" s="221" t="str">
        <f>'Berechnung Gebäude'!BM33</f>
        <v/>
      </c>
      <c r="AG38" s="113" t="str">
        <f>'Berechnung Gebäude'!BQ33</f>
        <v/>
      </c>
      <c r="AH38" s="113" t="str">
        <f>'Berechnung Gebäude'!BR33</f>
        <v/>
      </c>
      <c r="AI38" s="176" t="str">
        <f>'Berechnung Gebäude'!BU33</f>
        <v/>
      </c>
      <c r="AJ38" s="177" t="str">
        <f>'Berechnung Gebäude'!BV33</f>
        <v/>
      </c>
      <c r="AK38" s="276" t="str">
        <f>'Berechnung Gebäude'!BW33</f>
        <v/>
      </c>
      <c r="AL38" s="277" t="str">
        <f>'Berechnung Gebäude'!CA33</f>
        <v/>
      </c>
      <c r="AM38" s="191" t="str">
        <f>'Berechnung Gebäude'!CB33</f>
        <v/>
      </c>
      <c r="AN38" s="4"/>
    </row>
    <row r="39" spans="1:40" s="38" customFormat="1" ht="34.9" customHeight="1" x14ac:dyDescent="0.2">
      <c r="A39"/>
      <c r="B39" s="84">
        <v>30</v>
      </c>
      <c r="C39" s="208" t="str">
        <f>IF('EINGABE Gebäude'!C40="","",'EINGABE Gebäude'!C40)</f>
        <v/>
      </c>
      <c r="D39" s="372" t="str">
        <f>IF('EINGABE Gebäude'!E40="","",'EINGABE Gebäude'!E40)</f>
        <v/>
      </c>
      <c r="E39" s="376" t="str">
        <f>IF('EINGABE Gebäude'!F40="","",'EINGABE Gebäude'!F40)</f>
        <v/>
      </c>
      <c r="F39" s="174"/>
      <c r="G39" s="433" t="str">
        <f>'Berechnung Gebäude'!H34</f>
        <v/>
      </c>
      <c r="H39" s="340" t="str">
        <f ca="1">'Berechnung Gebäude'!N34</f>
        <v/>
      </c>
      <c r="I39" s="177" t="str">
        <f ca="1">'Berechnung Gebäude'!O34</f>
        <v/>
      </c>
      <c r="J39" s="175" t="str">
        <f ca="1">'Berechnung Gebäude'!P34</f>
        <v/>
      </c>
      <c r="K39" s="113" t="str">
        <f>'Berechnung Gebäude'!T34</f>
        <v/>
      </c>
      <c r="L39" s="113" t="str">
        <f ca="1">'Berechnung Gebäude'!U34</f>
        <v/>
      </c>
      <c r="M39" s="176" t="str">
        <f ca="1">'Berechnung Gebäude'!AC34</f>
        <v/>
      </c>
      <c r="N39" s="177" t="str">
        <f ca="1">'Berechnung Gebäude'!AD34</f>
        <v/>
      </c>
      <c r="O39" s="269" t="str">
        <f>'Berechnung Gebäude'!W34</f>
        <v/>
      </c>
      <c r="P39" s="272" t="str">
        <f>'Berechnung Gebäude'!AA34</f>
        <v/>
      </c>
      <c r="Q39" s="203" t="str">
        <f>'Berechnung Gebäude'!AB34</f>
        <v/>
      </c>
      <c r="R39" s="178"/>
      <c r="S39" s="387" t="str">
        <f>'Berechnung Gebäude'!AL34</f>
        <v/>
      </c>
      <c r="T39" s="177" t="str">
        <f>'Berechnung Gebäude'!AM34</f>
        <v/>
      </c>
      <c r="U39" s="175" t="str">
        <f>'Berechnung Gebäude'!AN34</f>
        <v/>
      </c>
      <c r="V39" s="113" t="str">
        <f>'Berechnung Gebäude'!AR34</f>
        <v/>
      </c>
      <c r="W39" s="113" t="str">
        <f>'Berechnung Gebäude'!AS34</f>
        <v/>
      </c>
      <c r="X39" s="176" t="str">
        <f>'Berechnung Gebäude'!AU34</f>
        <v/>
      </c>
      <c r="Y39" s="177" t="str">
        <f>'Berechnung Gebäude'!AV34</f>
        <v/>
      </c>
      <c r="Z39" s="269" t="str">
        <f>'Berechnung Gebäude'!AX34</f>
        <v/>
      </c>
      <c r="AA39" s="269" t="str">
        <f>'Berechnung Gebäude'!BC34</f>
        <v/>
      </c>
      <c r="AB39" s="388" t="str">
        <f>'Berechnung Gebäude'!BD34</f>
        <v/>
      </c>
      <c r="AC39" s="179"/>
      <c r="AD39" s="180" t="str">
        <f>'Berechnung Gebäude'!BK34</f>
        <v/>
      </c>
      <c r="AE39" s="177" t="str">
        <f>'Berechnung Gebäude'!BL34</f>
        <v/>
      </c>
      <c r="AF39" s="221" t="str">
        <f>'Berechnung Gebäude'!BM34</f>
        <v/>
      </c>
      <c r="AG39" s="113" t="str">
        <f>'Berechnung Gebäude'!BQ34</f>
        <v/>
      </c>
      <c r="AH39" s="113" t="str">
        <f>'Berechnung Gebäude'!BR34</f>
        <v/>
      </c>
      <c r="AI39" s="176" t="str">
        <f>'Berechnung Gebäude'!BU34</f>
        <v/>
      </c>
      <c r="AJ39" s="177" t="str">
        <f>'Berechnung Gebäude'!BV34</f>
        <v/>
      </c>
      <c r="AK39" s="276" t="str">
        <f>'Berechnung Gebäude'!BW34</f>
        <v/>
      </c>
      <c r="AL39" s="277" t="str">
        <f>'Berechnung Gebäude'!CA34</f>
        <v/>
      </c>
      <c r="AM39" s="191" t="str">
        <f>'Berechnung Gebäude'!CB34</f>
        <v/>
      </c>
      <c r="AN39" s="48"/>
    </row>
    <row r="40" spans="1:40" ht="35.450000000000003" customHeight="1" x14ac:dyDescent="0.2">
      <c r="B40" s="61">
        <v>31</v>
      </c>
      <c r="C40" s="208" t="str">
        <f>IF('EINGABE Gebäude'!C41="","",'EINGABE Gebäude'!C41)</f>
        <v/>
      </c>
      <c r="D40" s="372" t="str">
        <f>IF('EINGABE Gebäude'!E41="","",'EINGABE Gebäude'!E41)</f>
        <v/>
      </c>
      <c r="E40" s="376" t="str">
        <f>IF('EINGABE Gebäude'!F41="","",'EINGABE Gebäude'!F41)</f>
        <v/>
      </c>
      <c r="F40" s="161"/>
      <c r="G40" s="433" t="str">
        <f>'Berechnung Gebäude'!H35</f>
        <v/>
      </c>
      <c r="H40" s="340" t="str">
        <f ca="1">'Berechnung Gebäude'!N35</f>
        <v/>
      </c>
      <c r="I40" s="177" t="str">
        <f ca="1">'Berechnung Gebäude'!O35</f>
        <v/>
      </c>
      <c r="J40" s="175" t="str">
        <f ca="1">'Berechnung Gebäude'!P35</f>
        <v/>
      </c>
      <c r="K40" s="113" t="str">
        <f>'Berechnung Gebäude'!T35</f>
        <v/>
      </c>
      <c r="L40" s="113" t="str">
        <f ca="1">'Berechnung Gebäude'!U35</f>
        <v/>
      </c>
      <c r="M40" s="176" t="str">
        <f ca="1">'Berechnung Gebäude'!AC35</f>
        <v/>
      </c>
      <c r="N40" s="177" t="str">
        <f ca="1">'Berechnung Gebäude'!AD35</f>
        <v/>
      </c>
      <c r="O40" s="269" t="str">
        <f>'Berechnung Gebäude'!W35</f>
        <v/>
      </c>
      <c r="P40" s="272" t="str">
        <f>'Berechnung Gebäude'!AA35</f>
        <v/>
      </c>
      <c r="Q40" s="203" t="str">
        <f>'Berechnung Gebäude'!AB35</f>
        <v/>
      </c>
      <c r="R40" s="161"/>
      <c r="S40" s="387" t="str">
        <f>'Berechnung Gebäude'!AL35</f>
        <v/>
      </c>
      <c r="T40" s="177" t="str">
        <f>'Berechnung Gebäude'!AM35</f>
        <v/>
      </c>
      <c r="U40" s="175" t="str">
        <f>'Berechnung Gebäude'!AN35</f>
        <v/>
      </c>
      <c r="V40" s="113" t="str">
        <f>'Berechnung Gebäude'!AR35</f>
        <v/>
      </c>
      <c r="W40" s="113" t="str">
        <f>'Berechnung Gebäude'!AS35</f>
        <v/>
      </c>
      <c r="X40" s="176" t="str">
        <f>'Berechnung Gebäude'!AU35</f>
        <v/>
      </c>
      <c r="Y40" s="177" t="str">
        <f>'Berechnung Gebäude'!AV35</f>
        <v/>
      </c>
      <c r="Z40" s="269" t="str">
        <f>'Berechnung Gebäude'!AX35</f>
        <v/>
      </c>
      <c r="AA40" s="269" t="str">
        <f>'Berechnung Gebäude'!BC35</f>
        <v/>
      </c>
      <c r="AB40" s="388" t="str">
        <f>'Berechnung Gebäude'!BD35</f>
        <v/>
      </c>
      <c r="AC40" s="181"/>
      <c r="AD40" s="180" t="str">
        <f>'Berechnung Gebäude'!BK35</f>
        <v/>
      </c>
      <c r="AE40" s="177" t="str">
        <f>'Berechnung Gebäude'!BL35</f>
        <v/>
      </c>
      <c r="AF40" s="221" t="str">
        <f>'Berechnung Gebäude'!BM35</f>
        <v/>
      </c>
      <c r="AG40" s="113" t="str">
        <f>'Berechnung Gebäude'!BQ35</f>
        <v/>
      </c>
      <c r="AH40" s="113" t="str">
        <f>'Berechnung Gebäude'!BR35</f>
        <v/>
      </c>
      <c r="AI40" s="176" t="str">
        <f>'Berechnung Gebäude'!BU35</f>
        <v/>
      </c>
      <c r="AJ40" s="177" t="str">
        <f>'Berechnung Gebäude'!BV35</f>
        <v/>
      </c>
      <c r="AK40" s="276" t="str">
        <f>'Berechnung Gebäude'!BW35</f>
        <v/>
      </c>
      <c r="AL40" s="277" t="str">
        <f>'Berechnung Gebäude'!CA35</f>
        <v/>
      </c>
      <c r="AM40" s="191" t="str">
        <f>'Berechnung Gebäude'!CB35</f>
        <v/>
      </c>
      <c r="AN40" s="4"/>
    </row>
    <row r="41" spans="1:40" ht="35.450000000000003" customHeight="1" x14ac:dyDescent="0.2">
      <c r="B41" s="84">
        <v>32</v>
      </c>
      <c r="C41" s="208" t="str">
        <f>IF('EINGABE Gebäude'!C42="","",'EINGABE Gebäude'!C42)</f>
        <v/>
      </c>
      <c r="D41" s="372" t="str">
        <f>IF('EINGABE Gebäude'!E42="","",'EINGABE Gebäude'!E42)</f>
        <v/>
      </c>
      <c r="E41" s="376" t="str">
        <f>IF('EINGABE Gebäude'!F42="","",'EINGABE Gebäude'!F42)</f>
        <v/>
      </c>
      <c r="F41" s="161"/>
      <c r="G41" s="433" t="str">
        <f>'Berechnung Gebäude'!H36</f>
        <v/>
      </c>
      <c r="H41" s="340" t="str">
        <f ca="1">'Berechnung Gebäude'!N36</f>
        <v/>
      </c>
      <c r="I41" s="177" t="str">
        <f ca="1">'Berechnung Gebäude'!O36</f>
        <v/>
      </c>
      <c r="J41" s="175" t="str">
        <f ca="1">'Berechnung Gebäude'!P36</f>
        <v/>
      </c>
      <c r="K41" s="113" t="str">
        <f>'Berechnung Gebäude'!T36</f>
        <v/>
      </c>
      <c r="L41" s="113" t="str">
        <f ca="1">'Berechnung Gebäude'!U36</f>
        <v/>
      </c>
      <c r="M41" s="176" t="str">
        <f ca="1">'Berechnung Gebäude'!AC36</f>
        <v/>
      </c>
      <c r="N41" s="177" t="str">
        <f ca="1">'Berechnung Gebäude'!AD36</f>
        <v/>
      </c>
      <c r="O41" s="269" t="str">
        <f>'Berechnung Gebäude'!W36</f>
        <v/>
      </c>
      <c r="P41" s="272" t="str">
        <f>'Berechnung Gebäude'!AA36</f>
        <v/>
      </c>
      <c r="Q41" s="203" t="str">
        <f>'Berechnung Gebäude'!AB36</f>
        <v/>
      </c>
      <c r="R41" s="161"/>
      <c r="S41" s="387" t="str">
        <f>'Berechnung Gebäude'!AL36</f>
        <v/>
      </c>
      <c r="T41" s="177" t="str">
        <f>'Berechnung Gebäude'!AM36</f>
        <v/>
      </c>
      <c r="U41" s="175" t="str">
        <f>'Berechnung Gebäude'!AN36</f>
        <v/>
      </c>
      <c r="V41" s="113" t="str">
        <f>'Berechnung Gebäude'!AR36</f>
        <v/>
      </c>
      <c r="W41" s="113" t="str">
        <f>'Berechnung Gebäude'!AS36</f>
        <v/>
      </c>
      <c r="X41" s="176" t="str">
        <f>'Berechnung Gebäude'!AU36</f>
        <v/>
      </c>
      <c r="Y41" s="177" t="str">
        <f>'Berechnung Gebäude'!AV36</f>
        <v/>
      </c>
      <c r="Z41" s="269" t="str">
        <f>'Berechnung Gebäude'!AX36</f>
        <v/>
      </c>
      <c r="AA41" s="269" t="str">
        <f>'Berechnung Gebäude'!BC36</f>
        <v/>
      </c>
      <c r="AB41" s="388" t="str">
        <f>'Berechnung Gebäude'!BD36</f>
        <v/>
      </c>
      <c r="AC41" s="181"/>
      <c r="AD41" s="180" t="str">
        <f>'Berechnung Gebäude'!BK36</f>
        <v/>
      </c>
      <c r="AE41" s="177" t="str">
        <f>'Berechnung Gebäude'!BL36</f>
        <v/>
      </c>
      <c r="AF41" s="221" t="str">
        <f>'Berechnung Gebäude'!BM36</f>
        <v/>
      </c>
      <c r="AG41" s="113" t="str">
        <f>'Berechnung Gebäude'!BQ36</f>
        <v/>
      </c>
      <c r="AH41" s="113" t="str">
        <f>'Berechnung Gebäude'!BR36</f>
        <v/>
      </c>
      <c r="AI41" s="176" t="str">
        <f>'Berechnung Gebäude'!BU36</f>
        <v/>
      </c>
      <c r="AJ41" s="177" t="str">
        <f>'Berechnung Gebäude'!BV36</f>
        <v/>
      </c>
      <c r="AK41" s="276" t="str">
        <f>'Berechnung Gebäude'!BW36</f>
        <v/>
      </c>
      <c r="AL41" s="277" t="str">
        <f>'Berechnung Gebäude'!CA36</f>
        <v/>
      </c>
      <c r="AM41" s="191" t="str">
        <f>'Berechnung Gebäude'!CB36</f>
        <v/>
      </c>
      <c r="AN41" s="4"/>
    </row>
    <row r="42" spans="1:40" s="26" customFormat="1" ht="35.450000000000003" customHeight="1" x14ac:dyDescent="0.2">
      <c r="B42" s="61">
        <v>33</v>
      </c>
      <c r="C42" s="208" t="str">
        <f>IF('EINGABE Gebäude'!C43="","",'EINGABE Gebäude'!C43)</f>
        <v/>
      </c>
      <c r="D42" s="372" t="str">
        <f>IF('EINGABE Gebäude'!E43="","",'EINGABE Gebäude'!E43)</f>
        <v/>
      </c>
      <c r="E42" s="376" t="str">
        <f>IF('EINGABE Gebäude'!F43="","",'EINGABE Gebäude'!F43)</f>
        <v/>
      </c>
      <c r="F42" s="182"/>
      <c r="G42" s="433" t="str">
        <f>'Berechnung Gebäude'!H37</f>
        <v/>
      </c>
      <c r="H42" s="340" t="str">
        <f ca="1">'Berechnung Gebäude'!N37</f>
        <v/>
      </c>
      <c r="I42" s="177" t="str">
        <f ca="1">'Berechnung Gebäude'!O37</f>
        <v/>
      </c>
      <c r="J42" s="175" t="str">
        <f ca="1">'Berechnung Gebäude'!P37</f>
        <v/>
      </c>
      <c r="K42" s="113" t="str">
        <f>'Berechnung Gebäude'!T37</f>
        <v/>
      </c>
      <c r="L42" s="113" t="str">
        <f ca="1">'Berechnung Gebäude'!U37</f>
        <v/>
      </c>
      <c r="M42" s="176" t="str">
        <f ca="1">'Berechnung Gebäude'!AC37</f>
        <v/>
      </c>
      <c r="N42" s="177" t="str">
        <f ca="1">'Berechnung Gebäude'!AD37</f>
        <v/>
      </c>
      <c r="O42" s="269" t="str">
        <f>'Berechnung Gebäude'!W37</f>
        <v/>
      </c>
      <c r="P42" s="272" t="str">
        <f>'Berechnung Gebäude'!AA37</f>
        <v/>
      </c>
      <c r="Q42" s="203" t="str">
        <f>'Berechnung Gebäude'!AB37</f>
        <v/>
      </c>
      <c r="R42" s="182"/>
      <c r="S42" s="387" t="str">
        <f>'Berechnung Gebäude'!AL37</f>
        <v/>
      </c>
      <c r="T42" s="177" t="str">
        <f>'Berechnung Gebäude'!AM37</f>
        <v/>
      </c>
      <c r="U42" s="175" t="str">
        <f>'Berechnung Gebäude'!AN37</f>
        <v/>
      </c>
      <c r="V42" s="113" t="str">
        <f>'Berechnung Gebäude'!AR37</f>
        <v/>
      </c>
      <c r="W42" s="113" t="str">
        <f>'Berechnung Gebäude'!AS37</f>
        <v/>
      </c>
      <c r="X42" s="176" t="str">
        <f>'Berechnung Gebäude'!AU37</f>
        <v/>
      </c>
      <c r="Y42" s="177" t="str">
        <f>'Berechnung Gebäude'!AV37</f>
        <v/>
      </c>
      <c r="Z42" s="269" t="str">
        <f>'Berechnung Gebäude'!AX37</f>
        <v/>
      </c>
      <c r="AA42" s="269" t="str">
        <f>'Berechnung Gebäude'!BC37</f>
        <v/>
      </c>
      <c r="AB42" s="388" t="str">
        <f>'Berechnung Gebäude'!BD37</f>
        <v/>
      </c>
      <c r="AC42" s="183"/>
      <c r="AD42" s="180" t="str">
        <f>'Berechnung Gebäude'!BK37</f>
        <v/>
      </c>
      <c r="AE42" s="177" t="str">
        <f>'Berechnung Gebäude'!BL37</f>
        <v/>
      </c>
      <c r="AF42" s="221" t="str">
        <f>'Berechnung Gebäude'!BM37</f>
        <v/>
      </c>
      <c r="AG42" s="113" t="str">
        <f>'Berechnung Gebäude'!BQ37</f>
        <v/>
      </c>
      <c r="AH42" s="113" t="str">
        <f>'Berechnung Gebäude'!BR37</f>
        <v/>
      </c>
      <c r="AI42" s="176" t="str">
        <f>'Berechnung Gebäude'!BU37</f>
        <v/>
      </c>
      <c r="AJ42" s="177" t="str">
        <f>'Berechnung Gebäude'!BV37</f>
        <v/>
      </c>
      <c r="AK42" s="276" t="str">
        <f>'Berechnung Gebäude'!BW37</f>
        <v/>
      </c>
      <c r="AL42" s="277" t="str">
        <f>'Berechnung Gebäude'!CA37</f>
        <v/>
      </c>
      <c r="AM42" s="191" t="str">
        <f>'Berechnung Gebäude'!CB37</f>
        <v/>
      </c>
      <c r="AN42" s="210"/>
    </row>
    <row r="43" spans="1:40" s="97" customFormat="1" ht="35.450000000000003" customHeight="1" x14ac:dyDescent="0.2">
      <c r="B43" s="84">
        <v>34</v>
      </c>
      <c r="C43" s="208" t="str">
        <f>IF('EINGABE Gebäude'!C44="","",'EINGABE Gebäude'!C44)</f>
        <v/>
      </c>
      <c r="D43" s="372" t="str">
        <f>IF('EINGABE Gebäude'!E44="","",'EINGABE Gebäude'!E44)</f>
        <v/>
      </c>
      <c r="E43" s="376" t="str">
        <f>IF('EINGABE Gebäude'!F44="","",'EINGABE Gebäude'!F44)</f>
        <v/>
      </c>
      <c r="F43" s="184"/>
      <c r="G43" s="433" t="str">
        <f>'Berechnung Gebäude'!H38</f>
        <v/>
      </c>
      <c r="H43" s="340" t="str">
        <f ca="1">'Berechnung Gebäude'!N38</f>
        <v/>
      </c>
      <c r="I43" s="177" t="str">
        <f ca="1">'Berechnung Gebäude'!O38</f>
        <v/>
      </c>
      <c r="J43" s="175" t="str">
        <f ca="1">'Berechnung Gebäude'!P38</f>
        <v/>
      </c>
      <c r="K43" s="113" t="str">
        <f>'Berechnung Gebäude'!T38</f>
        <v/>
      </c>
      <c r="L43" s="113" t="str">
        <f ca="1">'Berechnung Gebäude'!U38</f>
        <v/>
      </c>
      <c r="M43" s="176" t="str">
        <f ca="1">'Berechnung Gebäude'!AC38</f>
        <v/>
      </c>
      <c r="N43" s="177" t="str">
        <f ca="1">'Berechnung Gebäude'!AD38</f>
        <v/>
      </c>
      <c r="O43" s="269" t="str">
        <f>'Berechnung Gebäude'!W38</f>
        <v/>
      </c>
      <c r="P43" s="272" t="str">
        <f>'Berechnung Gebäude'!AA38</f>
        <v/>
      </c>
      <c r="Q43" s="203" t="str">
        <f>'Berechnung Gebäude'!AB38</f>
        <v/>
      </c>
      <c r="R43" s="184"/>
      <c r="S43" s="387" t="str">
        <f>'Berechnung Gebäude'!AL38</f>
        <v/>
      </c>
      <c r="T43" s="177" t="str">
        <f>'Berechnung Gebäude'!AM38</f>
        <v/>
      </c>
      <c r="U43" s="175" t="str">
        <f>'Berechnung Gebäude'!AN38</f>
        <v/>
      </c>
      <c r="V43" s="113" t="str">
        <f>'Berechnung Gebäude'!AR38</f>
        <v/>
      </c>
      <c r="W43" s="113" t="str">
        <f>'Berechnung Gebäude'!AS38</f>
        <v/>
      </c>
      <c r="X43" s="176" t="str">
        <f>'Berechnung Gebäude'!AU38</f>
        <v/>
      </c>
      <c r="Y43" s="177" t="str">
        <f>'Berechnung Gebäude'!AV38</f>
        <v/>
      </c>
      <c r="Z43" s="269" t="str">
        <f>'Berechnung Gebäude'!AX38</f>
        <v/>
      </c>
      <c r="AA43" s="269" t="str">
        <f>'Berechnung Gebäude'!BC38</f>
        <v/>
      </c>
      <c r="AB43" s="388" t="str">
        <f>'Berechnung Gebäude'!BD38</f>
        <v/>
      </c>
      <c r="AC43" s="184"/>
      <c r="AD43" s="180" t="str">
        <f>'Berechnung Gebäude'!BK38</f>
        <v/>
      </c>
      <c r="AE43" s="177" t="str">
        <f>'Berechnung Gebäude'!BL38</f>
        <v/>
      </c>
      <c r="AF43" s="221" t="str">
        <f>'Berechnung Gebäude'!BM38</f>
        <v/>
      </c>
      <c r="AG43" s="113" t="str">
        <f>'Berechnung Gebäude'!BQ38</f>
        <v/>
      </c>
      <c r="AH43" s="113" t="str">
        <f>'Berechnung Gebäude'!BR38</f>
        <v/>
      </c>
      <c r="AI43" s="176" t="str">
        <f>'Berechnung Gebäude'!BU38</f>
        <v/>
      </c>
      <c r="AJ43" s="177" t="str">
        <f>'Berechnung Gebäude'!BV38</f>
        <v/>
      </c>
      <c r="AK43" s="276" t="str">
        <f>'Berechnung Gebäude'!BW38</f>
        <v/>
      </c>
      <c r="AL43" s="277" t="str">
        <f>'Berechnung Gebäude'!CA38</f>
        <v/>
      </c>
      <c r="AM43" s="191" t="str">
        <f>'Berechnung Gebäude'!CB38</f>
        <v/>
      </c>
      <c r="AN43" s="211"/>
    </row>
    <row r="44" spans="1:40" s="97" customFormat="1" ht="35.450000000000003" customHeight="1" x14ac:dyDescent="0.2">
      <c r="B44" s="61">
        <v>35</v>
      </c>
      <c r="C44" s="208" t="str">
        <f>IF('EINGABE Gebäude'!C45="","",'EINGABE Gebäude'!C45)</f>
        <v/>
      </c>
      <c r="D44" s="372" t="str">
        <f>IF('EINGABE Gebäude'!E45="","",'EINGABE Gebäude'!E45)</f>
        <v/>
      </c>
      <c r="E44" s="376" t="str">
        <f>IF('EINGABE Gebäude'!F45="","",'EINGABE Gebäude'!F45)</f>
        <v/>
      </c>
      <c r="F44" s="184"/>
      <c r="G44" s="433" t="str">
        <f>'Berechnung Gebäude'!H39</f>
        <v/>
      </c>
      <c r="H44" s="340" t="str">
        <f ca="1">'Berechnung Gebäude'!N39</f>
        <v/>
      </c>
      <c r="I44" s="177" t="str">
        <f ca="1">'Berechnung Gebäude'!O39</f>
        <v/>
      </c>
      <c r="J44" s="175" t="str">
        <f ca="1">'Berechnung Gebäude'!P39</f>
        <v/>
      </c>
      <c r="K44" s="113" t="str">
        <f>'Berechnung Gebäude'!T39</f>
        <v/>
      </c>
      <c r="L44" s="113" t="str">
        <f ca="1">'Berechnung Gebäude'!U39</f>
        <v/>
      </c>
      <c r="M44" s="176" t="str">
        <f ca="1">'Berechnung Gebäude'!AC39</f>
        <v/>
      </c>
      <c r="N44" s="177" t="str">
        <f ca="1">'Berechnung Gebäude'!AD39</f>
        <v/>
      </c>
      <c r="O44" s="269" t="str">
        <f>'Berechnung Gebäude'!W39</f>
        <v/>
      </c>
      <c r="P44" s="272" t="str">
        <f>'Berechnung Gebäude'!AA39</f>
        <v/>
      </c>
      <c r="Q44" s="203" t="str">
        <f>'Berechnung Gebäude'!AB39</f>
        <v/>
      </c>
      <c r="R44" s="185"/>
      <c r="S44" s="387" t="str">
        <f>'Berechnung Gebäude'!AL39</f>
        <v/>
      </c>
      <c r="T44" s="177" t="str">
        <f>'Berechnung Gebäude'!AM39</f>
        <v/>
      </c>
      <c r="U44" s="175" t="str">
        <f>'Berechnung Gebäude'!AN39</f>
        <v/>
      </c>
      <c r="V44" s="113" t="str">
        <f>'Berechnung Gebäude'!AR39</f>
        <v/>
      </c>
      <c r="W44" s="113" t="str">
        <f>'Berechnung Gebäude'!AS39</f>
        <v/>
      </c>
      <c r="X44" s="176" t="str">
        <f>'Berechnung Gebäude'!AU39</f>
        <v/>
      </c>
      <c r="Y44" s="177" t="str">
        <f>'Berechnung Gebäude'!AV39</f>
        <v/>
      </c>
      <c r="Z44" s="269" t="str">
        <f>'Berechnung Gebäude'!AX39</f>
        <v/>
      </c>
      <c r="AA44" s="269" t="str">
        <f>'Berechnung Gebäude'!BC39</f>
        <v/>
      </c>
      <c r="AB44" s="388" t="str">
        <f>'Berechnung Gebäude'!BD39</f>
        <v/>
      </c>
      <c r="AC44" s="185"/>
      <c r="AD44" s="180" t="str">
        <f>'Berechnung Gebäude'!BK39</f>
        <v/>
      </c>
      <c r="AE44" s="177" t="str">
        <f>'Berechnung Gebäude'!BL39</f>
        <v/>
      </c>
      <c r="AF44" s="221" t="str">
        <f>'Berechnung Gebäude'!BM39</f>
        <v/>
      </c>
      <c r="AG44" s="113" t="str">
        <f>'Berechnung Gebäude'!BQ39</f>
        <v/>
      </c>
      <c r="AH44" s="113" t="str">
        <f>'Berechnung Gebäude'!BR39</f>
        <v/>
      </c>
      <c r="AI44" s="176" t="str">
        <f>'Berechnung Gebäude'!BU39</f>
        <v/>
      </c>
      <c r="AJ44" s="177" t="str">
        <f>'Berechnung Gebäude'!BV39</f>
        <v/>
      </c>
      <c r="AK44" s="276" t="str">
        <f>'Berechnung Gebäude'!BW39</f>
        <v/>
      </c>
      <c r="AL44" s="277" t="str">
        <f>'Berechnung Gebäude'!CA39</f>
        <v/>
      </c>
      <c r="AM44" s="191" t="str">
        <f>'Berechnung Gebäude'!CB39</f>
        <v/>
      </c>
      <c r="AN44" s="211"/>
    </row>
    <row r="45" spans="1:40" s="97" customFormat="1" ht="35.450000000000003" customHeight="1" x14ac:dyDescent="0.2">
      <c r="B45" s="84">
        <v>36</v>
      </c>
      <c r="C45" s="208" t="str">
        <f>IF('EINGABE Gebäude'!C46="","",'EINGABE Gebäude'!C46)</f>
        <v/>
      </c>
      <c r="D45" s="372" t="str">
        <f>IF('EINGABE Gebäude'!E46="","",'EINGABE Gebäude'!E46)</f>
        <v/>
      </c>
      <c r="E45" s="376" t="str">
        <f>IF('EINGABE Gebäude'!F46="","",'EINGABE Gebäude'!F46)</f>
        <v/>
      </c>
      <c r="F45" s="184"/>
      <c r="G45" s="433" t="str">
        <f>'Berechnung Gebäude'!H40</f>
        <v/>
      </c>
      <c r="H45" s="340" t="str">
        <f ca="1">'Berechnung Gebäude'!N40</f>
        <v/>
      </c>
      <c r="I45" s="177" t="str">
        <f ca="1">'Berechnung Gebäude'!O40</f>
        <v/>
      </c>
      <c r="J45" s="175" t="str">
        <f ca="1">'Berechnung Gebäude'!P40</f>
        <v/>
      </c>
      <c r="K45" s="113" t="str">
        <f>'Berechnung Gebäude'!T40</f>
        <v/>
      </c>
      <c r="L45" s="113" t="str">
        <f ca="1">'Berechnung Gebäude'!U40</f>
        <v/>
      </c>
      <c r="M45" s="176" t="str">
        <f ca="1">'Berechnung Gebäude'!AC40</f>
        <v/>
      </c>
      <c r="N45" s="177" t="str">
        <f ca="1">'Berechnung Gebäude'!AD40</f>
        <v/>
      </c>
      <c r="O45" s="269" t="str">
        <f>'Berechnung Gebäude'!W40</f>
        <v/>
      </c>
      <c r="P45" s="272" t="str">
        <f>'Berechnung Gebäude'!AA40</f>
        <v/>
      </c>
      <c r="Q45" s="203" t="str">
        <f>'Berechnung Gebäude'!AB40</f>
        <v/>
      </c>
      <c r="R45" s="185"/>
      <c r="S45" s="387" t="str">
        <f>'Berechnung Gebäude'!AL40</f>
        <v/>
      </c>
      <c r="T45" s="177" t="str">
        <f>'Berechnung Gebäude'!AM40</f>
        <v/>
      </c>
      <c r="U45" s="175" t="str">
        <f>'Berechnung Gebäude'!AN40</f>
        <v/>
      </c>
      <c r="V45" s="113" t="str">
        <f>'Berechnung Gebäude'!AR40</f>
        <v/>
      </c>
      <c r="W45" s="113" t="str">
        <f>'Berechnung Gebäude'!AS40</f>
        <v/>
      </c>
      <c r="X45" s="176" t="str">
        <f>'Berechnung Gebäude'!AU40</f>
        <v/>
      </c>
      <c r="Y45" s="177" t="str">
        <f>'Berechnung Gebäude'!AV40</f>
        <v/>
      </c>
      <c r="Z45" s="269" t="str">
        <f>'Berechnung Gebäude'!AX40</f>
        <v/>
      </c>
      <c r="AA45" s="269" t="str">
        <f>'Berechnung Gebäude'!BC40</f>
        <v/>
      </c>
      <c r="AB45" s="388" t="str">
        <f>'Berechnung Gebäude'!BD40</f>
        <v/>
      </c>
      <c r="AC45" s="186"/>
      <c r="AD45" s="180" t="str">
        <f>'Berechnung Gebäude'!BK40</f>
        <v/>
      </c>
      <c r="AE45" s="177" t="str">
        <f>'Berechnung Gebäude'!BL40</f>
        <v/>
      </c>
      <c r="AF45" s="221" t="str">
        <f>'Berechnung Gebäude'!BM40</f>
        <v/>
      </c>
      <c r="AG45" s="113" t="str">
        <f>'Berechnung Gebäude'!BQ40</f>
        <v/>
      </c>
      <c r="AH45" s="113" t="str">
        <f>'Berechnung Gebäude'!BR40</f>
        <v/>
      </c>
      <c r="AI45" s="176" t="str">
        <f>'Berechnung Gebäude'!BU40</f>
        <v/>
      </c>
      <c r="AJ45" s="177" t="str">
        <f>'Berechnung Gebäude'!BV40</f>
        <v/>
      </c>
      <c r="AK45" s="276" t="str">
        <f>'Berechnung Gebäude'!BW40</f>
        <v/>
      </c>
      <c r="AL45" s="277" t="str">
        <f>'Berechnung Gebäude'!CA40</f>
        <v/>
      </c>
      <c r="AM45" s="191" t="str">
        <f>'Berechnung Gebäude'!CB40</f>
        <v/>
      </c>
      <c r="AN45" s="211"/>
    </row>
    <row r="46" spans="1:40" s="97" customFormat="1" ht="35.450000000000003" customHeight="1" x14ac:dyDescent="0.2">
      <c r="B46" s="61">
        <v>37</v>
      </c>
      <c r="C46" s="208" t="str">
        <f>IF('EINGABE Gebäude'!C47="","",'EINGABE Gebäude'!C47)</f>
        <v/>
      </c>
      <c r="D46" s="372" t="str">
        <f>IF('EINGABE Gebäude'!E47="","",'EINGABE Gebäude'!E47)</f>
        <v/>
      </c>
      <c r="E46" s="376" t="str">
        <f>IF('EINGABE Gebäude'!F47="","",'EINGABE Gebäude'!F47)</f>
        <v/>
      </c>
      <c r="F46" s="184"/>
      <c r="G46" s="433" t="str">
        <f>'Berechnung Gebäude'!H41</f>
        <v/>
      </c>
      <c r="H46" s="340" t="str">
        <f ca="1">'Berechnung Gebäude'!N41</f>
        <v/>
      </c>
      <c r="I46" s="177" t="str">
        <f ca="1">'Berechnung Gebäude'!O41</f>
        <v/>
      </c>
      <c r="J46" s="175" t="str">
        <f ca="1">'Berechnung Gebäude'!P41</f>
        <v/>
      </c>
      <c r="K46" s="113" t="str">
        <f>'Berechnung Gebäude'!T41</f>
        <v/>
      </c>
      <c r="L46" s="113" t="str">
        <f ca="1">'Berechnung Gebäude'!U41</f>
        <v/>
      </c>
      <c r="M46" s="176" t="str">
        <f ca="1">'Berechnung Gebäude'!AC41</f>
        <v/>
      </c>
      <c r="N46" s="177" t="str">
        <f ca="1">'Berechnung Gebäude'!AD41</f>
        <v/>
      </c>
      <c r="O46" s="269" t="str">
        <f>'Berechnung Gebäude'!W41</f>
        <v/>
      </c>
      <c r="P46" s="272" t="str">
        <f>'Berechnung Gebäude'!AA41</f>
        <v/>
      </c>
      <c r="Q46" s="203" t="str">
        <f>'Berechnung Gebäude'!AB41</f>
        <v/>
      </c>
      <c r="R46" s="186"/>
      <c r="S46" s="387" t="str">
        <f>'Berechnung Gebäude'!AL41</f>
        <v/>
      </c>
      <c r="T46" s="177" t="str">
        <f>'Berechnung Gebäude'!AM41</f>
        <v/>
      </c>
      <c r="U46" s="175" t="str">
        <f>'Berechnung Gebäude'!AN41</f>
        <v/>
      </c>
      <c r="V46" s="113" t="str">
        <f>'Berechnung Gebäude'!AR41</f>
        <v/>
      </c>
      <c r="W46" s="113" t="str">
        <f>'Berechnung Gebäude'!AS41</f>
        <v/>
      </c>
      <c r="X46" s="176" t="str">
        <f>'Berechnung Gebäude'!AU41</f>
        <v/>
      </c>
      <c r="Y46" s="177" t="str">
        <f>'Berechnung Gebäude'!AV41</f>
        <v/>
      </c>
      <c r="Z46" s="269" t="str">
        <f>'Berechnung Gebäude'!AX41</f>
        <v/>
      </c>
      <c r="AA46" s="269" t="str">
        <f>'Berechnung Gebäude'!BC41</f>
        <v/>
      </c>
      <c r="AB46" s="388" t="str">
        <f>'Berechnung Gebäude'!BD41</f>
        <v/>
      </c>
      <c r="AC46" s="186"/>
      <c r="AD46" s="180" t="str">
        <f>'Berechnung Gebäude'!BK41</f>
        <v/>
      </c>
      <c r="AE46" s="177" t="str">
        <f>'Berechnung Gebäude'!BL41</f>
        <v/>
      </c>
      <c r="AF46" s="221" t="str">
        <f>'Berechnung Gebäude'!BM41</f>
        <v/>
      </c>
      <c r="AG46" s="113" t="str">
        <f>'Berechnung Gebäude'!BQ41</f>
        <v/>
      </c>
      <c r="AH46" s="113" t="str">
        <f>'Berechnung Gebäude'!BR41</f>
        <v/>
      </c>
      <c r="AI46" s="176" t="str">
        <f>'Berechnung Gebäude'!BU41</f>
        <v/>
      </c>
      <c r="AJ46" s="177" t="str">
        <f>'Berechnung Gebäude'!BV41</f>
        <v/>
      </c>
      <c r="AK46" s="276" t="str">
        <f>'Berechnung Gebäude'!BW41</f>
        <v/>
      </c>
      <c r="AL46" s="277" t="str">
        <f>'Berechnung Gebäude'!CA41</f>
        <v/>
      </c>
      <c r="AM46" s="191" t="str">
        <f>'Berechnung Gebäude'!CB41</f>
        <v/>
      </c>
      <c r="AN46" s="211"/>
    </row>
    <row r="47" spans="1:40" s="97" customFormat="1" ht="35.450000000000003" customHeight="1" x14ac:dyDescent="0.2">
      <c r="B47" s="84">
        <v>38</v>
      </c>
      <c r="C47" s="208" t="str">
        <f>IF('EINGABE Gebäude'!C48="","",'EINGABE Gebäude'!C48)</f>
        <v/>
      </c>
      <c r="D47" s="372" t="str">
        <f>IF('EINGABE Gebäude'!E48="","",'EINGABE Gebäude'!E48)</f>
        <v/>
      </c>
      <c r="E47" s="376" t="str">
        <f>IF('EINGABE Gebäude'!F48="","",'EINGABE Gebäude'!F48)</f>
        <v/>
      </c>
      <c r="F47" s="184"/>
      <c r="G47" s="433" t="str">
        <f>'Berechnung Gebäude'!H42</f>
        <v/>
      </c>
      <c r="H47" s="340" t="str">
        <f ca="1">'Berechnung Gebäude'!N42</f>
        <v/>
      </c>
      <c r="I47" s="177" t="str">
        <f ca="1">'Berechnung Gebäude'!O42</f>
        <v/>
      </c>
      <c r="J47" s="175" t="str">
        <f ca="1">'Berechnung Gebäude'!P42</f>
        <v/>
      </c>
      <c r="K47" s="113" t="str">
        <f>'Berechnung Gebäude'!T42</f>
        <v/>
      </c>
      <c r="L47" s="113" t="str">
        <f ca="1">'Berechnung Gebäude'!U42</f>
        <v/>
      </c>
      <c r="M47" s="176" t="str">
        <f ca="1">'Berechnung Gebäude'!AC42</f>
        <v/>
      </c>
      <c r="N47" s="177" t="str">
        <f ca="1">'Berechnung Gebäude'!AD42</f>
        <v/>
      </c>
      <c r="O47" s="269" t="str">
        <f>'Berechnung Gebäude'!W42</f>
        <v/>
      </c>
      <c r="P47" s="272" t="str">
        <f>'Berechnung Gebäude'!AA42</f>
        <v/>
      </c>
      <c r="Q47" s="203" t="str">
        <f>'Berechnung Gebäude'!AB42</f>
        <v/>
      </c>
      <c r="R47" s="184"/>
      <c r="S47" s="387" t="str">
        <f>'Berechnung Gebäude'!AL42</f>
        <v/>
      </c>
      <c r="T47" s="177" t="str">
        <f>'Berechnung Gebäude'!AM42</f>
        <v/>
      </c>
      <c r="U47" s="175" t="str">
        <f>'Berechnung Gebäude'!AN42</f>
        <v/>
      </c>
      <c r="V47" s="113" t="str">
        <f>'Berechnung Gebäude'!AR42</f>
        <v/>
      </c>
      <c r="W47" s="113" t="str">
        <f>'Berechnung Gebäude'!AS42</f>
        <v/>
      </c>
      <c r="X47" s="176" t="str">
        <f>'Berechnung Gebäude'!AU42</f>
        <v/>
      </c>
      <c r="Y47" s="177" t="str">
        <f>'Berechnung Gebäude'!AV42</f>
        <v/>
      </c>
      <c r="Z47" s="269" t="str">
        <f>'Berechnung Gebäude'!AX42</f>
        <v/>
      </c>
      <c r="AA47" s="269" t="str">
        <f>'Berechnung Gebäude'!BC42</f>
        <v/>
      </c>
      <c r="AB47" s="388" t="str">
        <f>'Berechnung Gebäude'!BD42</f>
        <v/>
      </c>
      <c r="AC47" s="186"/>
      <c r="AD47" s="180" t="str">
        <f>'Berechnung Gebäude'!BK42</f>
        <v/>
      </c>
      <c r="AE47" s="177" t="str">
        <f>'Berechnung Gebäude'!BL42</f>
        <v/>
      </c>
      <c r="AF47" s="221" t="str">
        <f>'Berechnung Gebäude'!BM42</f>
        <v/>
      </c>
      <c r="AG47" s="113" t="str">
        <f>'Berechnung Gebäude'!BQ42</f>
        <v/>
      </c>
      <c r="AH47" s="113" t="str">
        <f>'Berechnung Gebäude'!BR42</f>
        <v/>
      </c>
      <c r="AI47" s="176" t="str">
        <f>'Berechnung Gebäude'!BU42</f>
        <v/>
      </c>
      <c r="AJ47" s="177" t="str">
        <f>'Berechnung Gebäude'!BV42</f>
        <v/>
      </c>
      <c r="AK47" s="276" t="str">
        <f>'Berechnung Gebäude'!BW42</f>
        <v/>
      </c>
      <c r="AL47" s="277" t="str">
        <f>'Berechnung Gebäude'!CA42</f>
        <v/>
      </c>
      <c r="AM47" s="191" t="str">
        <f>'Berechnung Gebäude'!CB42</f>
        <v/>
      </c>
      <c r="AN47" s="211"/>
    </row>
    <row r="48" spans="1:40" s="97" customFormat="1" ht="35.450000000000003" customHeight="1" x14ac:dyDescent="0.2">
      <c r="B48" s="61">
        <v>39</v>
      </c>
      <c r="C48" s="208" t="str">
        <f>IF('EINGABE Gebäude'!C49="","",'EINGABE Gebäude'!C49)</f>
        <v/>
      </c>
      <c r="D48" s="372" t="str">
        <f>IF('EINGABE Gebäude'!E49="","",'EINGABE Gebäude'!E49)</f>
        <v/>
      </c>
      <c r="E48" s="376" t="str">
        <f>IF('EINGABE Gebäude'!F49="","",'EINGABE Gebäude'!F49)</f>
        <v/>
      </c>
      <c r="F48" s="184"/>
      <c r="G48" s="433" t="str">
        <f>'Berechnung Gebäude'!H43</f>
        <v/>
      </c>
      <c r="H48" s="340" t="str">
        <f ca="1">'Berechnung Gebäude'!N43</f>
        <v/>
      </c>
      <c r="I48" s="177" t="str">
        <f ca="1">'Berechnung Gebäude'!O43</f>
        <v/>
      </c>
      <c r="J48" s="175" t="str">
        <f ca="1">'Berechnung Gebäude'!P43</f>
        <v/>
      </c>
      <c r="K48" s="113" t="str">
        <f>'Berechnung Gebäude'!T43</f>
        <v/>
      </c>
      <c r="L48" s="113" t="str">
        <f ca="1">'Berechnung Gebäude'!U43</f>
        <v/>
      </c>
      <c r="M48" s="176" t="str">
        <f ca="1">'Berechnung Gebäude'!AC43</f>
        <v/>
      </c>
      <c r="N48" s="177" t="str">
        <f ca="1">'Berechnung Gebäude'!AD43</f>
        <v/>
      </c>
      <c r="O48" s="269" t="str">
        <f>'Berechnung Gebäude'!W43</f>
        <v/>
      </c>
      <c r="P48" s="272" t="str">
        <f>'Berechnung Gebäude'!AA43</f>
        <v/>
      </c>
      <c r="Q48" s="203" t="str">
        <f>'Berechnung Gebäude'!AB43</f>
        <v/>
      </c>
      <c r="R48" s="184"/>
      <c r="S48" s="387" t="str">
        <f>'Berechnung Gebäude'!AL43</f>
        <v/>
      </c>
      <c r="T48" s="177" t="str">
        <f>'Berechnung Gebäude'!AM43</f>
        <v/>
      </c>
      <c r="U48" s="175" t="str">
        <f>'Berechnung Gebäude'!AN43</f>
        <v/>
      </c>
      <c r="V48" s="113" t="str">
        <f>'Berechnung Gebäude'!AR43</f>
        <v/>
      </c>
      <c r="W48" s="113" t="str">
        <f>'Berechnung Gebäude'!AS43</f>
        <v/>
      </c>
      <c r="X48" s="176" t="str">
        <f>'Berechnung Gebäude'!AU43</f>
        <v/>
      </c>
      <c r="Y48" s="177" t="str">
        <f>'Berechnung Gebäude'!AV43</f>
        <v/>
      </c>
      <c r="Z48" s="269" t="str">
        <f>'Berechnung Gebäude'!AX43</f>
        <v/>
      </c>
      <c r="AA48" s="269" t="str">
        <f>'Berechnung Gebäude'!BC43</f>
        <v/>
      </c>
      <c r="AB48" s="388" t="str">
        <f>'Berechnung Gebäude'!BD43</f>
        <v/>
      </c>
      <c r="AC48" s="184"/>
      <c r="AD48" s="180" t="str">
        <f>'Berechnung Gebäude'!BK43</f>
        <v/>
      </c>
      <c r="AE48" s="177" t="str">
        <f>'Berechnung Gebäude'!BL43</f>
        <v/>
      </c>
      <c r="AF48" s="221" t="str">
        <f>'Berechnung Gebäude'!BM43</f>
        <v/>
      </c>
      <c r="AG48" s="113" t="str">
        <f>'Berechnung Gebäude'!BQ43</f>
        <v/>
      </c>
      <c r="AH48" s="113" t="str">
        <f>'Berechnung Gebäude'!BR43</f>
        <v/>
      </c>
      <c r="AI48" s="176" t="str">
        <f>'Berechnung Gebäude'!BU43</f>
        <v/>
      </c>
      <c r="AJ48" s="177" t="str">
        <f>'Berechnung Gebäude'!BV43</f>
        <v/>
      </c>
      <c r="AK48" s="276" t="str">
        <f>'Berechnung Gebäude'!BW43</f>
        <v/>
      </c>
      <c r="AL48" s="277" t="str">
        <f>'Berechnung Gebäude'!CA43</f>
        <v/>
      </c>
      <c r="AM48" s="191" t="str">
        <f>'Berechnung Gebäude'!CB43</f>
        <v/>
      </c>
      <c r="AN48" s="211"/>
    </row>
    <row r="49" spans="2:40" s="97" customFormat="1" ht="35.450000000000003" customHeight="1" x14ac:dyDescent="0.2">
      <c r="B49" s="84">
        <v>40</v>
      </c>
      <c r="C49" s="208" t="str">
        <f>IF('EINGABE Gebäude'!C50="","",'EINGABE Gebäude'!C50)</f>
        <v/>
      </c>
      <c r="D49" s="372" t="str">
        <f>IF('EINGABE Gebäude'!E50="","",'EINGABE Gebäude'!E50)</f>
        <v/>
      </c>
      <c r="E49" s="376" t="str">
        <f>IF('EINGABE Gebäude'!F50="","",'EINGABE Gebäude'!F50)</f>
        <v/>
      </c>
      <c r="F49" s="184"/>
      <c r="G49" s="433" t="str">
        <f>'Berechnung Gebäude'!H44</f>
        <v/>
      </c>
      <c r="H49" s="340" t="str">
        <f ca="1">'Berechnung Gebäude'!N44</f>
        <v/>
      </c>
      <c r="I49" s="177" t="str">
        <f ca="1">'Berechnung Gebäude'!O44</f>
        <v/>
      </c>
      <c r="J49" s="175" t="str">
        <f ca="1">'Berechnung Gebäude'!P44</f>
        <v/>
      </c>
      <c r="K49" s="113" t="str">
        <f>'Berechnung Gebäude'!T44</f>
        <v/>
      </c>
      <c r="L49" s="113" t="str">
        <f ca="1">'Berechnung Gebäude'!U44</f>
        <v/>
      </c>
      <c r="M49" s="176" t="str">
        <f ca="1">'Berechnung Gebäude'!AC44</f>
        <v/>
      </c>
      <c r="N49" s="177" t="str">
        <f ca="1">'Berechnung Gebäude'!AD44</f>
        <v/>
      </c>
      <c r="O49" s="269" t="str">
        <f>'Berechnung Gebäude'!W44</f>
        <v/>
      </c>
      <c r="P49" s="272" t="str">
        <f>'Berechnung Gebäude'!AA44</f>
        <v/>
      </c>
      <c r="Q49" s="203" t="str">
        <f>'Berechnung Gebäude'!AB44</f>
        <v/>
      </c>
      <c r="R49" s="184"/>
      <c r="S49" s="387" t="str">
        <f>'Berechnung Gebäude'!AL44</f>
        <v/>
      </c>
      <c r="T49" s="177" t="str">
        <f>'Berechnung Gebäude'!AM44</f>
        <v/>
      </c>
      <c r="U49" s="175" t="str">
        <f>'Berechnung Gebäude'!AN44</f>
        <v/>
      </c>
      <c r="V49" s="113" t="str">
        <f>'Berechnung Gebäude'!AR44</f>
        <v/>
      </c>
      <c r="W49" s="113" t="str">
        <f>'Berechnung Gebäude'!AS44</f>
        <v/>
      </c>
      <c r="X49" s="176" t="str">
        <f>'Berechnung Gebäude'!AU44</f>
        <v/>
      </c>
      <c r="Y49" s="177" t="str">
        <f>'Berechnung Gebäude'!AV44</f>
        <v/>
      </c>
      <c r="Z49" s="269" t="str">
        <f>'Berechnung Gebäude'!AX44</f>
        <v/>
      </c>
      <c r="AA49" s="269" t="str">
        <f>'Berechnung Gebäude'!BC44</f>
        <v/>
      </c>
      <c r="AB49" s="388" t="str">
        <f>'Berechnung Gebäude'!BD44</f>
        <v/>
      </c>
      <c r="AC49" s="184"/>
      <c r="AD49" s="180" t="str">
        <f>'Berechnung Gebäude'!BK44</f>
        <v/>
      </c>
      <c r="AE49" s="177" t="str">
        <f>'Berechnung Gebäude'!BL44</f>
        <v/>
      </c>
      <c r="AF49" s="221" t="str">
        <f>'Berechnung Gebäude'!BM44</f>
        <v/>
      </c>
      <c r="AG49" s="113" t="str">
        <f>'Berechnung Gebäude'!BQ44</f>
        <v/>
      </c>
      <c r="AH49" s="113" t="str">
        <f>'Berechnung Gebäude'!BR44</f>
        <v/>
      </c>
      <c r="AI49" s="176" t="str">
        <f>'Berechnung Gebäude'!BU44</f>
        <v/>
      </c>
      <c r="AJ49" s="177" t="str">
        <f>'Berechnung Gebäude'!BV44</f>
        <v/>
      </c>
      <c r="AK49" s="276" t="str">
        <f>'Berechnung Gebäude'!BW44</f>
        <v/>
      </c>
      <c r="AL49" s="277" t="str">
        <f>'Berechnung Gebäude'!CA44</f>
        <v/>
      </c>
      <c r="AM49" s="191" t="str">
        <f>'Berechnung Gebäude'!CB44</f>
        <v/>
      </c>
      <c r="AN49" s="211"/>
    </row>
    <row r="50" spans="2:40" s="97" customFormat="1" ht="35.450000000000003" customHeight="1" x14ac:dyDescent="0.2">
      <c r="B50" s="61">
        <v>41</v>
      </c>
      <c r="C50" s="208" t="str">
        <f>IF('EINGABE Gebäude'!C51="","",'EINGABE Gebäude'!C51)</f>
        <v/>
      </c>
      <c r="D50" s="372" t="str">
        <f>IF('EINGABE Gebäude'!E51="","",'EINGABE Gebäude'!E51)</f>
        <v/>
      </c>
      <c r="E50" s="376" t="str">
        <f>IF('EINGABE Gebäude'!F51="","",'EINGABE Gebäude'!F51)</f>
        <v/>
      </c>
      <c r="F50" s="184"/>
      <c r="G50" s="433" t="str">
        <f>'Berechnung Gebäude'!H45</f>
        <v/>
      </c>
      <c r="H50" s="340" t="str">
        <f ca="1">'Berechnung Gebäude'!N45</f>
        <v/>
      </c>
      <c r="I50" s="177" t="str">
        <f ca="1">'Berechnung Gebäude'!O45</f>
        <v/>
      </c>
      <c r="J50" s="175" t="str">
        <f ca="1">'Berechnung Gebäude'!P45</f>
        <v/>
      </c>
      <c r="K50" s="113" t="str">
        <f>'Berechnung Gebäude'!T45</f>
        <v/>
      </c>
      <c r="L50" s="113" t="str">
        <f ca="1">'Berechnung Gebäude'!U45</f>
        <v/>
      </c>
      <c r="M50" s="176" t="str">
        <f ca="1">'Berechnung Gebäude'!AC45</f>
        <v/>
      </c>
      <c r="N50" s="177" t="str">
        <f ca="1">'Berechnung Gebäude'!AD45</f>
        <v/>
      </c>
      <c r="O50" s="269" t="str">
        <f>'Berechnung Gebäude'!W45</f>
        <v/>
      </c>
      <c r="P50" s="272" t="str">
        <f>'Berechnung Gebäude'!AA45</f>
        <v/>
      </c>
      <c r="Q50" s="203" t="str">
        <f>'Berechnung Gebäude'!AB45</f>
        <v/>
      </c>
      <c r="R50" s="184"/>
      <c r="S50" s="387" t="str">
        <f>'Berechnung Gebäude'!AL45</f>
        <v/>
      </c>
      <c r="T50" s="177" t="str">
        <f>'Berechnung Gebäude'!AM45</f>
        <v/>
      </c>
      <c r="U50" s="175" t="str">
        <f>'Berechnung Gebäude'!AN45</f>
        <v/>
      </c>
      <c r="V50" s="113" t="str">
        <f>'Berechnung Gebäude'!AR45</f>
        <v/>
      </c>
      <c r="W50" s="113" t="str">
        <f>'Berechnung Gebäude'!AS45</f>
        <v/>
      </c>
      <c r="X50" s="176" t="str">
        <f>'Berechnung Gebäude'!AU45</f>
        <v/>
      </c>
      <c r="Y50" s="177" t="str">
        <f>'Berechnung Gebäude'!AV45</f>
        <v/>
      </c>
      <c r="Z50" s="269" t="str">
        <f>'Berechnung Gebäude'!AX45</f>
        <v/>
      </c>
      <c r="AA50" s="269" t="str">
        <f>'Berechnung Gebäude'!BC45</f>
        <v/>
      </c>
      <c r="AB50" s="388" t="str">
        <f>'Berechnung Gebäude'!BD45</f>
        <v/>
      </c>
      <c r="AC50" s="184"/>
      <c r="AD50" s="180" t="str">
        <f>'Berechnung Gebäude'!BK45</f>
        <v/>
      </c>
      <c r="AE50" s="177" t="str">
        <f>'Berechnung Gebäude'!BL45</f>
        <v/>
      </c>
      <c r="AF50" s="221" t="str">
        <f>'Berechnung Gebäude'!BM45</f>
        <v/>
      </c>
      <c r="AG50" s="113" t="str">
        <f>'Berechnung Gebäude'!BQ45</f>
        <v/>
      </c>
      <c r="AH50" s="113" t="str">
        <f>'Berechnung Gebäude'!BR45</f>
        <v/>
      </c>
      <c r="AI50" s="176" t="str">
        <f>'Berechnung Gebäude'!BU45</f>
        <v/>
      </c>
      <c r="AJ50" s="177" t="str">
        <f>'Berechnung Gebäude'!BV45</f>
        <v/>
      </c>
      <c r="AK50" s="276" t="str">
        <f>'Berechnung Gebäude'!BW45</f>
        <v/>
      </c>
      <c r="AL50" s="277" t="str">
        <f>'Berechnung Gebäude'!CA45</f>
        <v/>
      </c>
      <c r="AM50" s="191" t="str">
        <f>'Berechnung Gebäude'!CB45</f>
        <v/>
      </c>
      <c r="AN50" s="211"/>
    </row>
    <row r="51" spans="2:40" s="97" customFormat="1" ht="35.450000000000003" customHeight="1" x14ac:dyDescent="0.2">
      <c r="B51" s="84">
        <v>42</v>
      </c>
      <c r="C51" s="208" t="str">
        <f>IF('EINGABE Gebäude'!C52="","",'EINGABE Gebäude'!C52)</f>
        <v/>
      </c>
      <c r="D51" s="372" t="str">
        <f>IF('EINGABE Gebäude'!E52="","",'EINGABE Gebäude'!E52)</f>
        <v/>
      </c>
      <c r="E51" s="376" t="str">
        <f>IF('EINGABE Gebäude'!F52="","",'EINGABE Gebäude'!F52)</f>
        <v/>
      </c>
      <c r="F51" s="184"/>
      <c r="G51" s="433" t="str">
        <f>'Berechnung Gebäude'!H46</f>
        <v/>
      </c>
      <c r="H51" s="340" t="str">
        <f ca="1">'Berechnung Gebäude'!N46</f>
        <v/>
      </c>
      <c r="I51" s="177" t="str">
        <f ca="1">'Berechnung Gebäude'!O46</f>
        <v/>
      </c>
      <c r="J51" s="175" t="str">
        <f ca="1">'Berechnung Gebäude'!P46</f>
        <v/>
      </c>
      <c r="K51" s="113" t="str">
        <f>'Berechnung Gebäude'!T46</f>
        <v/>
      </c>
      <c r="L51" s="113" t="str">
        <f ca="1">'Berechnung Gebäude'!U46</f>
        <v/>
      </c>
      <c r="M51" s="176" t="str">
        <f ca="1">'Berechnung Gebäude'!AC46</f>
        <v/>
      </c>
      <c r="N51" s="177" t="str">
        <f ca="1">'Berechnung Gebäude'!AD46</f>
        <v/>
      </c>
      <c r="O51" s="269" t="str">
        <f>'Berechnung Gebäude'!W46</f>
        <v/>
      </c>
      <c r="P51" s="272" t="str">
        <f>'Berechnung Gebäude'!AA46</f>
        <v/>
      </c>
      <c r="Q51" s="203" t="str">
        <f>'Berechnung Gebäude'!AB46</f>
        <v/>
      </c>
      <c r="R51" s="184"/>
      <c r="S51" s="387" t="str">
        <f>'Berechnung Gebäude'!AL46</f>
        <v/>
      </c>
      <c r="T51" s="177" t="str">
        <f>'Berechnung Gebäude'!AM46</f>
        <v/>
      </c>
      <c r="U51" s="175" t="str">
        <f>'Berechnung Gebäude'!AN46</f>
        <v/>
      </c>
      <c r="V51" s="113" t="str">
        <f>'Berechnung Gebäude'!AR46</f>
        <v/>
      </c>
      <c r="W51" s="113" t="str">
        <f>'Berechnung Gebäude'!AS46</f>
        <v/>
      </c>
      <c r="X51" s="176" t="str">
        <f>'Berechnung Gebäude'!AU46</f>
        <v/>
      </c>
      <c r="Y51" s="177" t="str">
        <f>'Berechnung Gebäude'!AV46</f>
        <v/>
      </c>
      <c r="Z51" s="269" t="str">
        <f>'Berechnung Gebäude'!AX46</f>
        <v/>
      </c>
      <c r="AA51" s="269" t="str">
        <f>'Berechnung Gebäude'!BC46</f>
        <v/>
      </c>
      <c r="AB51" s="388" t="str">
        <f>'Berechnung Gebäude'!BD46</f>
        <v/>
      </c>
      <c r="AC51" s="184"/>
      <c r="AD51" s="180" t="str">
        <f>'Berechnung Gebäude'!BK46</f>
        <v/>
      </c>
      <c r="AE51" s="177" t="str">
        <f>'Berechnung Gebäude'!BL46</f>
        <v/>
      </c>
      <c r="AF51" s="221" t="str">
        <f>'Berechnung Gebäude'!BM46</f>
        <v/>
      </c>
      <c r="AG51" s="113" t="str">
        <f>'Berechnung Gebäude'!BQ46</f>
        <v/>
      </c>
      <c r="AH51" s="113" t="str">
        <f>'Berechnung Gebäude'!BR46</f>
        <v/>
      </c>
      <c r="AI51" s="176" t="str">
        <f>'Berechnung Gebäude'!BU46</f>
        <v/>
      </c>
      <c r="AJ51" s="177" t="str">
        <f>'Berechnung Gebäude'!BV46</f>
        <v/>
      </c>
      <c r="AK51" s="276" t="str">
        <f>'Berechnung Gebäude'!BW46</f>
        <v/>
      </c>
      <c r="AL51" s="277" t="str">
        <f>'Berechnung Gebäude'!CA46</f>
        <v/>
      </c>
      <c r="AM51" s="191" t="str">
        <f>'Berechnung Gebäude'!CB46</f>
        <v/>
      </c>
      <c r="AN51" s="211"/>
    </row>
    <row r="52" spans="2:40" s="97" customFormat="1" ht="35.450000000000003" customHeight="1" x14ac:dyDescent="0.2">
      <c r="B52" s="61">
        <v>43</v>
      </c>
      <c r="C52" s="208" t="str">
        <f>IF('EINGABE Gebäude'!C53="","",'EINGABE Gebäude'!C53)</f>
        <v/>
      </c>
      <c r="D52" s="372" t="str">
        <f>IF('EINGABE Gebäude'!E53="","",'EINGABE Gebäude'!E53)</f>
        <v/>
      </c>
      <c r="E52" s="376" t="str">
        <f>IF('EINGABE Gebäude'!F53="","",'EINGABE Gebäude'!F53)</f>
        <v/>
      </c>
      <c r="F52" s="184"/>
      <c r="G52" s="433" t="str">
        <f>'Berechnung Gebäude'!H47</f>
        <v/>
      </c>
      <c r="H52" s="340" t="str">
        <f ca="1">'Berechnung Gebäude'!N47</f>
        <v/>
      </c>
      <c r="I52" s="177" t="str">
        <f ca="1">'Berechnung Gebäude'!O47</f>
        <v/>
      </c>
      <c r="J52" s="175" t="str">
        <f ca="1">'Berechnung Gebäude'!P47</f>
        <v/>
      </c>
      <c r="K52" s="113" t="str">
        <f>'Berechnung Gebäude'!T47</f>
        <v/>
      </c>
      <c r="L52" s="113" t="str">
        <f ca="1">'Berechnung Gebäude'!U47</f>
        <v/>
      </c>
      <c r="M52" s="176" t="str">
        <f ca="1">'Berechnung Gebäude'!AC47</f>
        <v/>
      </c>
      <c r="N52" s="177" t="str">
        <f ca="1">'Berechnung Gebäude'!AD47</f>
        <v/>
      </c>
      <c r="O52" s="269" t="str">
        <f>'Berechnung Gebäude'!W47</f>
        <v/>
      </c>
      <c r="P52" s="272" t="str">
        <f>'Berechnung Gebäude'!AA47</f>
        <v/>
      </c>
      <c r="Q52" s="203" t="str">
        <f>'Berechnung Gebäude'!AB47</f>
        <v/>
      </c>
      <c r="R52" s="184"/>
      <c r="S52" s="387" t="str">
        <f>'Berechnung Gebäude'!AL47</f>
        <v/>
      </c>
      <c r="T52" s="177" t="str">
        <f>'Berechnung Gebäude'!AM47</f>
        <v/>
      </c>
      <c r="U52" s="175" t="str">
        <f>'Berechnung Gebäude'!AN47</f>
        <v/>
      </c>
      <c r="V52" s="113" t="str">
        <f>'Berechnung Gebäude'!AR47</f>
        <v/>
      </c>
      <c r="W52" s="113" t="str">
        <f>'Berechnung Gebäude'!AS47</f>
        <v/>
      </c>
      <c r="X52" s="176" t="str">
        <f>'Berechnung Gebäude'!AU47</f>
        <v/>
      </c>
      <c r="Y52" s="177" t="str">
        <f>'Berechnung Gebäude'!AV47</f>
        <v/>
      </c>
      <c r="Z52" s="269" t="str">
        <f>'Berechnung Gebäude'!AX47</f>
        <v/>
      </c>
      <c r="AA52" s="269" t="str">
        <f>'Berechnung Gebäude'!BC47</f>
        <v/>
      </c>
      <c r="AB52" s="388" t="str">
        <f>'Berechnung Gebäude'!BD47</f>
        <v/>
      </c>
      <c r="AC52" s="184"/>
      <c r="AD52" s="180" t="str">
        <f>'Berechnung Gebäude'!BK47</f>
        <v/>
      </c>
      <c r="AE52" s="177" t="str">
        <f>'Berechnung Gebäude'!BL47</f>
        <v/>
      </c>
      <c r="AF52" s="221" t="str">
        <f>'Berechnung Gebäude'!BM47</f>
        <v/>
      </c>
      <c r="AG52" s="113" t="str">
        <f>'Berechnung Gebäude'!BQ47</f>
        <v/>
      </c>
      <c r="AH52" s="113" t="str">
        <f>'Berechnung Gebäude'!BR47</f>
        <v/>
      </c>
      <c r="AI52" s="176" t="str">
        <f>'Berechnung Gebäude'!BU47</f>
        <v/>
      </c>
      <c r="AJ52" s="177" t="str">
        <f>'Berechnung Gebäude'!BV47</f>
        <v/>
      </c>
      <c r="AK52" s="276" t="str">
        <f>'Berechnung Gebäude'!BW47</f>
        <v/>
      </c>
      <c r="AL52" s="277" t="str">
        <f>'Berechnung Gebäude'!CA47</f>
        <v/>
      </c>
      <c r="AM52" s="191" t="str">
        <f>'Berechnung Gebäude'!CB47</f>
        <v/>
      </c>
      <c r="AN52" s="211"/>
    </row>
    <row r="53" spans="2:40" s="26" customFormat="1" ht="35.450000000000003" customHeight="1" x14ac:dyDescent="0.2">
      <c r="B53" s="84">
        <v>44</v>
      </c>
      <c r="C53" s="208" t="str">
        <f>IF('EINGABE Gebäude'!C54="","",'EINGABE Gebäude'!C54)</f>
        <v/>
      </c>
      <c r="D53" s="372" t="str">
        <f>IF('EINGABE Gebäude'!E54="","",'EINGABE Gebäude'!E54)</f>
        <v/>
      </c>
      <c r="E53" s="376" t="str">
        <f>IF('EINGABE Gebäude'!F54="","",'EINGABE Gebäude'!F54)</f>
        <v/>
      </c>
      <c r="F53" s="182"/>
      <c r="G53" s="433" t="str">
        <f>'Berechnung Gebäude'!H48</f>
        <v/>
      </c>
      <c r="H53" s="340" t="str">
        <f ca="1">'Berechnung Gebäude'!N48</f>
        <v/>
      </c>
      <c r="I53" s="177" t="str">
        <f ca="1">'Berechnung Gebäude'!O48</f>
        <v/>
      </c>
      <c r="J53" s="175" t="str">
        <f ca="1">'Berechnung Gebäude'!P48</f>
        <v/>
      </c>
      <c r="K53" s="113" t="str">
        <f>'Berechnung Gebäude'!T48</f>
        <v/>
      </c>
      <c r="L53" s="113" t="str">
        <f ca="1">'Berechnung Gebäude'!U48</f>
        <v/>
      </c>
      <c r="M53" s="176" t="str">
        <f ca="1">'Berechnung Gebäude'!AC48</f>
        <v/>
      </c>
      <c r="N53" s="177" t="str">
        <f ca="1">'Berechnung Gebäude'!AD48</f>
        <v/>
      </c>
      <c r="O53" s="269" t="str">
        <f>'Berechnung Gebäude'!W48</f>
        <v/>
      </c>
      <c r="P53" s="272" t="str">
        <f>'Berechnung Gebäude'!AA48</f>
        <v/>
      </c>
      <c r="Q53" s="203" t="str">
        <f>'Berechnung Gebäude'!AB48</f>
        <v/>
      </c>
      <c r="R53" s="182"/>
      <c r="S53" s="387" t="str">
        <f>'Berechnung Gebäude'!AL48</f>
        <v/>
      </c>
      <c r="T53" s="177" t="str">
        <f>'Berechnung Gebäude'!AM48</f>
        <v/>
      </c>
      <c r="U53" s="175" t="str">
        <f>'Berechnung Gebäude'!AN48</f>
        <v/>
      </c>
      <c r="V53" s="113" t="str">
        <f>'Berechnung Gebäude'!AR48</f>
        <v/>
      </c>
      <c r="W53" s="113" t="str">
        <f>'Berechnung Gebäude'!AS48</f>
        <v/>
      </c>
      <c r="X53" s="176" t="str">
        <f>'Berechnung Gebäude'!AU48</f>
        <v/>
      </c>
      <c r="Y53" s="177" t="str">
        <f>'Berechnung Gebäude'!AV48</f>
        <v/>
      </c>
      <c r="Z53" s="269" t="str">
        <f>'Berechnung Gebäude'!AX48</f>
        <v/>
      </c>
      <c r="AA53" s="269" t="str">
        <f>'Berechnung Gebäude'!BC48</f>
        <v/>
      </c>
      <c r="AB53" s="388" t="str">
        <f>'Berechnung Gebäude'!BD48</f>
        <v/>
      </c>
      <c r="AC53" s="182"/>
      <c r="AD53" s="180" t="str">
        <f>'Berechnung Gebäude'!BK48</f>
        <v/>
      </c>
      <c r="AE53" s="177" t="str">
        <f>'Berechnung Gebäude'!BL48</f>
        <v/>
      </c>
      <c r="AF53" s="221" t="str">
        <f>'Berechnung Gebäude'!BM48</f>
        <v/>
      </c>
      <c r="AG53" s="113" t="str">
        <f>'Berechnung Gebäude'!BQ48</f>
        <v/>
      </c>
      <c r="AH53" s="113" t="str">
        <f>'Berechnung Gebäude'!BR48</f>
        <v/>
      </c>
      <c r="AI53" s="176" t="str">
        <f>'Berechnung Gebäude'!BU48</f>
        <v/>
      </c>
      <c r="AJ53" s="177" t="str">
        <f>'Berechnung Gebäude'!BV48</f>
        <v/>
      </c>
      <c r="AK53" s="276" t="str">
        <f>'Berechnung Gebäude'!BW48</f>
        <v/>
      </c>
      <c r="AL53" s="277" t="str">
        <f>'Berechnung Gebäude'!CA48</f>
        <v/>
      </c>
      <c r="AM53" s="191" t="str">
        <f>'Berechnung Gebäude'!CB48</f>
        <v/>
      </c>
      <c r="AN53" s="210"/>
    </row>
    <row r="54" spans="2:40" s="26" customFormat="1" ht="35.450000000000003" customHeight="1" x14ac:dyDescent="0.2">
      <c r="B54" s="61">
        <v>45</v>
      </c>
      <c r="C54" s="208" t="str">
        <f>IF('EINGABE Gebäude'!C55="","",'EINGABE Gebäude'!C55)</f>
        <v/>
      </c>
      <c r="D54" s="372" t="str">
        <f>IF('EINGABE Gebäude'!E55="","",'EINGABE Gebäude'!E55)</f>
        <v/>
      </c>
      <c r="E54" s="376" t="str">
        <f>IF('EINGABE Gebäude'!F55="","",'EINGABE Gebäude'!F55)</f>
        <v/>
      </c>
      <c r="F54" s="182"/>
      <c r="G54" s="433" t="str">
        <f>'Berechnung Gebäude'!H49</f>
        <v/>
      </c>
      <c r="H54" s="340" t="str">
        <f ca="1">'Berechnung Gebäude'!N49</f>
        <v/>
      </c>
      <c r="I54" s="177" t="str">
        <f ca="1">'Berechnung Gebäude'!O49</f>
        <v/>
      </c>
      <c r="J54" s="175" t="str">
        <f ca="1">'Berechnung Gebäude'!P49</f>
        <v/>
      </c>
      <c r="K54" s="113" t="str">
        <f>'Berechnung Gebäude'!T49</f>
        <v/>
      </c>
      <c r="L54" s="113" t="str">
        <f ca="1">'Berechnung Gebäude'!U49</f>
        <v/>
      </c>
      <c r="M54" s="176" t="str">
        <f ca="1">'Berechnung Gebäude'!AC49</f>
        <v/>
      </c>
      <c r="N54" s="177" t="str">
        <f ca="1">'Berechnung Gebäude'!AD49</f>
        <v/>
      </c>
      <c r="O54" s="269" t="str">
        <f>'Berechnung Gebäude'!W49</f>
        <v/>
      </c>
      <c r="P54" s="272" t="str">
        <f>'Berechnung Gebäude'!AA49</f>
        <v/>
      </c>
      <c r="Q54" s="203" t="str">
        <f>'Berechnung Gebäude'!AB49</f>
        <v/>
      </c>
      <c r="R54" s="182"/>
      <c r="S54" s="387" t="str">
        <f>'Berechnung Gebäude'!AL49</f>
        <v/>
      </c>
      <c r="T54" s="177" t="str">
        <f>'Berechnung Gebäude'!AM49</f>
        <v/>
      </c>
      <c r="U54" s="175" t="str">
        <f>'Berechnung Gebäude'!AN49</f>
        <v/>
      </c>
      <c r="V54" s="113" t="str">
        <f>'Berechnung Gebäude'!AR49</f>
        <v/>
      </c>
      <c r="W54" s="113" t="str">
        <f>'Berechnung Gebäude'!AS49</f>
        <v/>
      </c>
      <c r="X54" s="176" t="str">
        <f>'Berechnung Gebäude'!AU49</f>
        <v/>
      </c>
      <c r="Y54" s="177" t="str">
        <f>'Berechnung Gebäude'!AV49</f>
        <v/>
      </c>
      <c r="Z54" s="269" t="str">
        <f>'Berechnung Gebäude'!AX49</f>
        <v/>
      </c>
      <c r="AA54" s="269" t="str">
        <f>'Berechnung Gebäude'!BC49</f>
        <v/>
      </c>
      <c r="AB54" s="388" t="str">
        <f>'Berechnung Gebäude'!BD49</f>
        <v/>
      </c>
      <c r="AC54" s="182"/>
      <c r="AD54" s="180" t="str">
        <f>'Berechnung Gebäude'!BK49</f>
        <v/>
      </c>
      <c r="AE54" s="177" t="str">
        <f>'Berechnung Gebäude'!BL49</f>
        <v/>
      </c>
      <c r="AF54" s="221" t="str">
        <f>'Berechnung Gebäude'!BM49</f>
        <v/>
      </c>
      <c r="AG54" s="113" t="str">
        <f>'Berechnung Gebäude'!BQ49</f>
        <v/>
      </c>
      <c r="AH54" s="113" t="str">
        <f>'Berechnung Gebäude'!BR49</f>
        <v/>
      </c>
      <c r="AI54" s="176" t="str">
        <f>'Berechnung Gebäude'!BU49</f>
        <v/>
      </c>
      <c r="AJ54" s="177" t="str">
        <f>'Berechnung Gebäude'!BV49</f>
        <v/>
      </c>
      <c r="AK54" s="276" t="str">
        <f>'Berechnung Gebäude'!BW49</f>
        <v/>
      </c>
      <c r="AL54" s="277" t="str">
        <f>'Berechnung Gebäude'!CA49</f>
        <v/>
      </c>
      <c r="AM54" s="191" t="str">
        <f>'Berechnung Gebäude'!CB49</f>
        <v/>
      </c>
      <c r="AN54" s="210"/>
    </row>
    <row r="55" spans="2:40" s="26" customFormat="1" ht="35.450000000000003" customHeight="1" x14ac:dyDescent="0.2">
      <c r="B55" s="84">
        <v>46</v>
      </c>
      <c r="C55" s="208" t="str">
        <f>IF('EINGABE Gebäude'!C56="","",'EINGABE Gebäude'!C56)</f>
        <v/>
      </c>
      <c r="D55" s="372" t="str">
        <f>IF('EINGABE Gebäude'!E56="","",'EINGABE Gebäude'!E56)</f>
        <v/>
      </c>
      <c r="E55" s="376" t="str">
        <f>IF('EINGABE Gebäude'!F56="","",'EINGABE Gebäude'!F56)</f>
        <v/>
      </c>
      <c r="F55" s="182"/>
      <c r="G55" s="433" t="str">
        <f>'Berechnung Gebäude'!H50</f>
        <v/>
      </c>
      <c r="H55" s="340" t="str">
        <f ca="1">'Berechnung Gebäude'!N50</f>
        <v/>
      </c>
      <c r="I55" s="177" t="str">
        <f ca="1">'Berechnung Gebäude'!O50</f>
        <v/>
      </c>
      <c r="J55" s="175" t="str">
        <f ca="1">'Berechnung Gebäude'!P50</f>
        <v/>
      </c>
      <c r="K55" s="113" t="str">
        <f>'Berechnung Gebäude'!T50</f>
        <v/>
      </c>
      <c r="L55" s="113" t="str">
        <f ca="1">'Berechnung Gebäude'!U50</f>
        <v/>
      </c>
      <c r="M55" s="176" t="str">
        <f ca="1">'Berechnung Gebäude'!AC50</f>
        <v/>
      </c>
      <c r="N55" s="177" t="str">
        <f ca="1">'Berechnung Gebäude'!AD50</f>
        <v/>
      </c>
      <c r="O55" s="269" t="str">
        <f>'Berechnung Gebäude'!W50</f>
        <v/>
      </c>
      <c r="P55" s="272" t="str">
        <f>'Berechnung Gebäude'!AA50</f>
        <v/>
      </c>
      <c r="Q55" s="203" t="str">
        <f>'Berechnung Gebäude'!AB50</f>
        <v/>
      </c>
      <c r="R55" s="182"/>
      <c r="S55" s="387" t="str">
        <f>'Berechnung Gebäude'!AL50</f>
        <v/>
      </c>
      <c r="T55" s="177" t="str">
        <f>'Berechnung Gebäude'!AM50</f>
        <v/>
      </c>
      <c r="U55" s="175" t="str">
        <f>'Berechnung Gebäude'!AN50</f>
        <v/>
      </c>
      <c r="V55" s="113" t="str">
        <f>'Berechnung Gebäude'!AR50</f>
        <v/>
      </c>
      <c r="W55" s="113" t="str">
        <f>'Berechnung Gebäude'!AS50</f>
        <v/>
      </c>
      <c r="X55" s="176" t="str">
        <f>'Berechnung Gebäude'!AU50</f>
        <v/>
      </c>
      <c r="Y55" s="177" t="str">
        <f>'Berechnung Gebäude'!AV50</f>
        <v/>
      </c>
      <c r="Z55" s="269" t="str">
        <f>'Berechnung Gebäude'!AX50</f>
        <v/>
      </c>
      <c r="AA55" s="269" t="str">
        <f>'Berechnung Gebäude'!BC50</f>
        <v/>
      </c>
      <c r="AB55" s="388" t="str">
        <f>'Berechnung Gebäude'!BD50</f>
        <v/>
      </c>
      <c r="AC55" s="182"/>
      <c r="AD55" s="180" t="str">
        <f>'Berechnung Gebäude'!BK50</f>
        <v/>
      </c>
      <c r="AE55" s="177" t="str">
        <f>'Berechnung Gebäude'!BL50</f>
        <v/>
      </c>
      <c r="AF55" s="221" t="str">
        <f>'Berechnung Gebäude'!BM50</f>
        <v/>
      </c>
      <c r="AG55" s="113" t="str">
        <f>'Berechnung Gebäude'!BQ50</f>
        <v/>
      </c>
      <c r="AH55" s="113" t="str">
        <f>'Berechnung Gebäude'!BR50</f>
        <v/>
      </c>
      <c r="AI55" s="176" t="str">
        <f>'Berechnung Gebäude'!BU50</f>
        <v/>
      </c>
      <c r="AJ55" s="177" t="str">
        <f>'Berechnung Gebäude'!BV50</f>
        <v/>
      </c>
      <c r="AK55" s="276" t="str">
        <f>'Berechnung Gebäude'!BW50</f>
        <v/>
      </c>
      <c r="AL55" s="277" t="str">
        <f>'Berechnung Gebäude'!CA50</f>
        <v/>
      </c>
      <c r="AM55" s="191" t="str">
        <f>'Berechnung Gebäude'!CB50</f>
        <v/>
      </c>
      <c r="AN55" s="210"/>
    </row>
    <row r="56" spans="2:40" s="26" customFormat="1" ht="35.450000000000003" customHeight="1" x14ac:dyDescent="0.2">
      <c r="B56" s="61">
        <v>47</v>
      </c>
      <c r="C56" s="208" t="str">
        <f>IF('EINGABE Gebäude'!C57="","",'EINGABE Gebäude'!C57)</f>
        <v/>
      </c>
      <c r="D56" s="372" t="str">
        <f>IF('EINGABE Gebäude'!E57="","",'EINGABE Gebäude'!E57)</f>
        <v/>
      </c>
      <c r="E56" s="376" t="str">
        <f>IF('EINGABE Gebäude'!F57="","",'EINGABE Gebäude'!F57)</f>
        <v/>
      </c>
      <c r="F56" s="182"/>
      <c r="G56" s="433" t="str">
        <f>'Berechnung Gebäude'!H51</f>
        <v/>
      </c>
      <c r="H56" s="340" t="str">
        <f ca="1">'Berechnung Gebäude'!N51</f>
        <v/>
      </c>
      <c r="I56" s="177" t="str">
        <f ca="1">'Berechnung Gebäude'!O51</f>
        <v/>
      </c>
      <c r="J56" s="175" t="str">
        <f ca="1">'Berechnung Gebäude'!P51</f>
        <v/>
      </c>
      <c r="K56" s="113" t="str">
        <f>'Berechnung Gebäude'!T51</f>
        <v/>
      </c>
      <c r="L56" s="113" t="str">
        <f ca="1">'Berechnung Gebäude'!U51</f>
        <v/>
      </c>
      <c r="M56" s="176" t="str">
        <f ca="1">'Berechnung Gebäude'!AC51</f>
        <v/>
      </c>
      <c r="N56" s="177" t="str">
        <f ca="1">'Berechnung Gebäude'!AD51</f>
        <v/>
      </c>
      <c r="O56" s="269" t="str">
        <f>'Berechnung Gebäude'!W51</f>
        <v/>
      </c>
      <c r="P56" s="272" t="str">
        <f>'Berechnung Gebäude'!AA51</f>
        <v/>
      </c>
      <c r="Q56" s="203" t="str">
        <f>'Berechnung Gebäude'!AB51</f>
        <v/>
      </c>
      <c r="R56" s="182"/>
      <c r="S56" s="387" t="str">
        <f>'Berechnung Gebäude'!AL51</f>
        <v/>
      </c>
      <c r="T56" s="177" t="str">
        <f>'Berechnung Gebäude'!AM51</f>
        <v/>
      </c>
      <c r="U56" s="175" t="str">
        <f>'Berechnung Gebäude'!AN51</f>
        <v/>
      </c>
      <c r="V56" s="113" t="str">
        <f>'Berechnung Gebäude'!AR51</f>
        <v/>
      </c>
      <c r="W56" s="113" t="str">
        <f>'Berechnung Gebäude'!AS51</f>
        <v/>
      </c>
      <c r="X56" s="176" t="str">
        <f>'Berechnung Gebäude'!AU51</f>
        <v/>
      </c>
      <c r="Y56" s="177" t="str">
        <f>'Berechnung Gebäude'!AV51</f>
        <v/>
      </c>
      <c r="Z56" s="269" t="str">
        <f>'Berechnung Gebäude'!AX51</f>
        <v/>
      </c>
      <c r="AA56" s="269" t="str">
        <f>'Berechnung Gebäude'!BC51</f>
        <v/>
      </c>
      <c r="AB56" s="388" t="str">
        <f>'Berechnung Gebäude'!BD51</f>
        <v/>
      </c>
      <c r="AC56" s="182"/>
      <c r="AD56" s="180" t="str">
        <f>'Berechnung Gebäude'!BK51</f>
        <v/>
      </c>
      <c r="AE56" s="177" t="str">
        <f>'Berechnung Gebäude'!BL51</f>
        <v/>
      </c>
      <c r="AF56" s="221" t="str">
        <f>'Berechnung Gebäude'!BM51</f>
        <v/>
      </c>
      <c r="AG56" s="113" t="str">
        <f>'Berechnung Gebäude'!BQ51</f>
        <v/>
      </c>
      <c r="AH56" s="113" t="str">
        <f>'Berechnung Gebäude'!BR51</f>
        <v/>
      </c>
      <c r="AI56" s="176" t="str">
        <f>'Berechnung Gebäude'!BU51</f>
        <v/>
      </c>
      <c r="AJ56" s="177" t="str">
        <f>'Berechnung Gebäude'!BV51</f>
        <v/>
      </c>
      <c r="AK56" s="276" t="str">
        <f>'Berechnung Gebäude'!BW51</f>
        <v/>
      </c>
      <c r="AL56" s="277" t="str">
        <f>'Berechnung Gebäude'!CA51</f>
        <v/>
      </c>
      <c r="AM56" s="191" t="str">
        <f>'Berechnung Gebäude'!CB51</f>
        <v/>
      </c>
      <c r="AN56" s="210"/>
    </row>
    <row r="57" spans="2:40" s="26" customFormat="1" ht="35.450000000000003" customHeight="1" x14ac:dyDescent="0.2">
      <c r="B57" s="84">
        <v>48</v>
      </c>
      <c r="C57" s="208" t="str">
        <f>IF('EINGABE Gebäude'!C58="","",'EINGABE Gebäude'!C58)</f>
        <v/>
      </c>
      <c r="D57" s="372" t="str">
        <f>IF('EINGABE Gebäude'!E58="","",'EINGABE Gebäude'!E58)</f>
        <v/>
      </c>
      <c r="E57" s="376" t="str">
        <f>IF('EINGABE Gebäude'!F58="","",'EINGABE Gebäude'!F58)</f>
        <v/>
      </c>
      <c r="F57" s="182"/>
      <c r="G57" s="433" t="str">
        <f>'Berechnung Gebäude'!H52</f>
        <v/>
      </c>
      <c r="H57" s="340" t="str">
        <f ca="1">'Berechnung Gebäude'!N52</f>
        <v/>
      </c>
      <c r="I57" s="177" t="str">
        <f ca="1">'Berechnung Gebäude'!O52</f>
        <v/>
      </c>
      <c r="J57" s="175" t="str">
        <f ca="1">'Berechnung Gebäude'!P52</f>
        <v/>
      </c>
      <c r="K57" s="113" t="str">
        <f>'Berechnung Gebäude'!T52</f>
        <v/>
      </c>
      <c r="L57" s="113" t="str">
        <f ca="1">'Berechnung Gebäude'!U52</f>
        <v/>
      </c>
      <c r="M57" s="176" t="str">
        <f ca="1">'Berechnung Gebäude'!AC52</f>
        <v/>
      </c>
      <c r="N57" s="177" t="str">
        <f ca="1">'Berechnung Gebäude'!AD52</f>
        <v/>
      </c>
      <c r="O57" s="269" t="str">
        <f>'Berechnung Gebäude'!W52</f>
        <v/>
      </c>
      <c r="P57" s="272" t="str">
        <f>'Berechnung Gebäude'!AA52</f>
        <v/>
      </c>
      <c r="Q57" s="203" t="str">
        <f>'Berechnung Gebäude'!AB52</f>
        <v/>
      </c>
      <c r="R57" s="182"/>
      <c r="S57" s="387" t="str">
        <f>'Berechnung Gebäude'!AL52</f>
        <v/>
      </c>
      <c r="T57" s="177" t="str">
        <f>'Berechnung Gebäude'!AM52</f>
        <v/>
      </c>
      <c r="U57" s="175" t="str">
        <f>'Berechnung Gebäude'!AN52</f>
        <v/>
      </c>
      <c r="V57" s="113" t="str">
        <f>'Berechnung Gebäude'!AR52</f>
        <v/>
      </c>
      <c r="W57" s="113" t="str">
        <f>'Berechnung Gebäude'!AS52</f>
        <v/>
      </c>
      <c r="X57" s="176" t="str">
        <f>'Berechnung Gebäude'!AU52</f>
        <v/>
      </c>
      <c r="Y57" s="177" t="str">
        <f>'Berechnung Gebäude'!AV52</f>
        <v/>
      </c>
      <c r="Z57" s="269" t="str">
        <f>'Berechnung Gebäude'!AX52</f>
        <v/>
      </c>
      <c r="AA57" s="269" t="str">
        <f>'Berechnung Gebäude'!BC52</f>
        <v/>
      </c>
      <c r="AB57" s="388" t="str">
        <f>'Berechnung Gebäude'!BD52</f>
        <v/>
      </c>
      <c r="AC57" s="182"/>
      <c r="AD57" s="180" t="str">
        <f>'Berechnung Gebäude'!BK52</f>
        <v/>
      </c>
      <c r="AE57" s="177" t="str">
        <f>'Berechnung Gebäude'!BL52</f>
        <v/>
      </c>
      <c r="AF57" s="221" t="str">
        <f>'Berechnung Gebäude'!BM52</f>
        <v/>
      </c>
      <c r="AG57" s="113" t="str">
        <f>'Berechnung Gebäude'!BQ52</f>
        <v/>
      </c>
      <c r="AH57" s="113" t="str">
        <f>'Berechnung Gebäude'!BR52</f>
        <v/>
      </c>
      <c r="AI57" s="176" t="str">
        <f>'Berechnung Gebäude'!BU52</f>
        <v/>
      </c>
      <c r="AJ57" s="177" t="str">
        <f>'Berechnung Gebäude'!BV52</f>
        <v/>
      </c>
      <c r="AK57" s="276" t="str">
        <f>'Berechnung Gebäude'!BW52</f>
        <v/>
      </c>
      <c r="AL57" s="277" t="str">
        <f>'Berechnung Gebäude'!CA52</f>
        <v/>
      </c>
      <c r="AM57" s="191" t="str">
        <f>'Berechnung Gebäude'!CB52</f>
        <v/>
      </c>
      <c r="AN57" s="210"/>
    </row>
    <row r="58" spans="2:40" s="26" customFormat="1" ht="35.450000000000003" customHeight="1" x14ac:dyDescent="0.2">
      <c r="B58" s="61">
        <v>49</v>
      </c>
      <c r="C58" s="208" t="str">
        <f>IF('EINGABE Gebäude'!C59="","",'EINGABE Gebäude'!C59)</f>
        <v/>
      </c>
      <c r="D58" s="372" t="str">
        <f>IF('EINGABE Gebäude'!E59="","",'EINGABE Gebäude'!E59)</f>
        <v/>
      </c>
      <c r="E58" s="376" t="str">
        <f>IF('EINGABE Gebäude'!F59="","",'EINGABE Gebäude'!F59)</f>
        <v/>
      </c>
      <c r="F58" s="182"/>
      <c r="G58" s="433" t="str">
        <f>'Berechnung Gebäude'!H53</f>
        <v/>
      </c>
      <c r="H58" s="340" t="str">
        <f ca="1">'Berechnung Gebäude'!N53</f>
        <v/>
      </c>
      <c r="I58" s="177" t="str">
        <f ca="1">'Berechnung Gebäude'!O53</f>
        <v/>
      </c>
      <c r="J58" s="175" t="str">
        <f ca="1">'Berechnung Gebäude'!P53</f>
        <v/>
      </c>
      <c r="K58" s="113" t="str">
        <f>'Berechnung Gebäude'!T53</f>
        <v/>
      </c>
      <c r="L58" s="113" t="str">
        <f ca="1">'Berechnung Gebäude'!U53</f>
        <v/>
      </c>
      <c r="M58" s="176" t="str">
        <f ca="1">'Berechnung Gebäude'!AC53</f>
        <v/>
      </c>
      <c r="N58" s="177" t="str">
        <f ca="1">'Berechnung Gebäude'!AD53</f>
        <v/>
      </c>
      <c r="O58" s="269" t="str">
        <f>'Berechnung Gebäude'!W53</f>
        <v/>
      </c>
      <c r="P58" s="272" t="str">
        <f>'Berechnung Gebäude'!AA53</f>
        <v/>
      </c>
      <c r="Q58" s="203" t="str">
        <f>'Berechnung Gebäude'!AB53</f>
        <v/>
      </c>
      <c r="R58" s="182"/>
      <c r="S58" s="387" t="str">
        <f>'Berechnung Gebäude'!AL53</f>
        <v/>
      </c>
      <c r="T58" s="177" t="str">
        <f>'Berechnung Gebäude'!AM53</f>
        <v/>
      </c>
      <c r="U58" s="175" t="str">
        <f>'Berechnung Gebäude'!AN53</f>
        <v/>
      </c>
      <c r="V58" s="113" t="str">
        <f>'Berechnung Gebäude'!AR53</f>
        <v/>
      </c>
      <c r="W58" s="113" t="str">
        <f>'Berechnung Gebäude'!AS53</f>
        <v/>
      </c>
      <c r="X58" s="176" t="str">
        <f>'Berechnung Gebäude'!AU53</f>
        <v/>
      </c>
      <c r="Y58" s="177" t="str">
        <f>'Berechnung Gebäude'!AV53</f>
        <v/>
      </c>
      <c r="Z58" s="269" t="str">
        <f>'Berechnung Gebäude'!AX53</f>
        <v/>
      </c>
      <c r="AA58" s="269" t="str">
        <f>'Berechnung Gebäude'!BC53</f>
        <v/>
      </c>
      <c r="AB58" s="388" t="str">
        <f>'Berechnung Gebäude'!BD53</f>
        <v/>
      </c>
      <c r="AC58" s="182"/>
      <c r="AD58" s="180" t="str">
        <f>'Berechnung Gebäude'!BK53</f>
        <v/>
      </c>
      <c r="AE58" s="177" t="str">
        <f>'Berechnung Gebäude'!BL53</f>
        <v/>
      </c>
      <c r="AF58" s="221" t="str">
        <f>'Berechnung Gebäude'!BM53</f>
        <v/>
      </c>
      <c r="AG58" s="113" t="str">
        <f>'Berechnung Gebäude'!BQ53</f>
        <v/>
      </c>
      <c r="AH58" s="113" t="str">
        <f>'Berechnung Gebäude'!BR53</f>
        <v/>
      </c>
      <c r="AI58" s="176" t="str">
        <f>'Berechnung Gebäude'!BU53</f>
        <v/>
      </c>
      <c r="AJ58" s="177" t="str">
        <f>'Berechnung Gebäude'!BV53</f>
        <v/>
      </c>
      <c r="AK58" s="276" t="str">
        <f>'Berechnung Gebäude'!BW53</f>
        <v/>
      </c>
      <c r="AL58" s="277" t="str">
        <f>'Berechnung Gebäude'!CA53</f>
        <v/>
      </c>
      <c r="AM58" s="191" t="str">
        <f>'Berechnung Gebäude'!CB53</f>
        <v/>
      </c>
      <c r="AN58" s="210"/>
    </row>
    <row r="59" spans="2:40" s="26" customFormat="1" ht="35.450000000000003" customHeight="1" x14ac:dyDescent="0.2">
      <c r="B59" s="84">
        <v>50</v>
      </c>
      <c r="C59" s="208" t="str">
        <f>IF('EINGABE Gebäude'!C60="","",'EINGABE Gebäude'!C60)</f>
        <v/>
      </c>
      <c r="D59" s="372" t="str">
        <f>IF('EINGABE Gebäude'!E60="","",'EINGABE Gebäude'!E60)</f>
        <v/>
      </c>
      <c r="E59" s="376" t="str">
        <f>IF('EINGABE Gebäude'!F60="","",'EINGABE Gebäude'!F60)</f>
        <v/>
      </c>
      <c r="F59" s="182"/>
      <c r="G59" s="433" t="str">
        <f>'Berechnung Gebäude'!H54</f>
        <v/>
      </c>
      <c r="H59" s="340" t="str">
        <f ca="1">'Berechnung Gebäude'!N54</f>
        <v/>
      </c>
      <c r="I59" s="177" t="str">
        <f ca="1">'Berechnung Gebäude'!O54</f>
        <v/>
      </c>
      <c r="J59" s="175" t="str">
        <f ca="1">'Berechnung Gebäude'!P54</f>
        <v/>
      </c>
      <c r="K59" s="113" t="str">
        <f>'Berechnung Gebäude'!T54</f>
        <v/>
      </c>
      <c r="L59" s="113" t="str">
        <f ca="1">'Berechnung Gebäude'!U54</f>
        <v/>
      </c>
      <c r="M59" s="176" t="str">
        <f ca="1">'Berechnung Gebäude'!AC54</f>
        <v/>
      </c>
      <c r="N59" s="177" t="str">
        <f ca="1">'Berechnung Gebäude'!AD54</f>
        <v/>
      </c>
      <c r="O59" s="269" t="str">
        <f>'Berechnung Gebäude'!W54</f>
        <v/>
      </c>
      <c r="P59" s="272" t="str">
        <f>'Berechnung Gebäude'!AA54</f>
        <v/>
      </c>
      <c r="Q59" s="203" t="str">
        <f>'Berechnung Gebäude'!AB54</f>
        <v/>
      </c>
      <c r="R59" s="182"/>
      <c r="S59" s="387" t="str">
        <f>'Berechnung Gebäude'!AL54</f>
        <v/>
      </c>
      <c r="T59" s="177" t="str">
        <f>'Berechnung Gebäude'!AM54</f>
        <v/>
      </c>
      <c r="U59" s="175" t="str">
        <f>'Berechnung Gebäude'!AN54</f>
        <v/>
      </c>
      <c r="V59" s="113" t="str">
        <f>'Berechnung Gebäude'!AR54</f>
        <v/>
      </c>
      <c r="W59" s="113" t="str">
        <f>'Berechnung Gebäude'!AS54</f>
        <v/>
      </c>
      <c r="X59" s="176" t="str">
        <f>'Berechnung Gebäude'!AU54</f>
        <v/>
      </c>
      <c r="Y59" s="177" t="str">
        <f>'Berechnung Gebäude'!AV54</f>
        <v/>
      </c>
      <c r="Z59" s="269" t="str">
        <f>'Berechnung Gebäude'!AX54</f>
        <v/>
      </c>
      <c r="AA59" s="269" t="str">
        <f>'Berechnung Gebäude'!BC54</f>
        <v/>
      </c>
      <c r="AB59" s="388" t="str">
        <f>'Berechnung Gebäude'!BD54</f>
        <v/>
      </c>
      <c r="AC59" s="182"/>
      <c r="AD59" s="180" t="str">
        <f>'Berechnung Gebäude'!BK54</f>
        <v/>
      </c>
      <c r="AE59" s="177" t="str">
        <f>'Berechnung Gebäude'!BL54</f>
        <v/>
      </c>
      <c r="AF59" s="221" t="str">
        <f>'Berechnung Gebäude'!BM54</f>
        <v/>
      </c>
      <c r="AG59" s="113" t="str">
        <f>'Berechnung Gebäude'!BQ54</f>
        <v/>
      </c>
      <c r="AH59" s="113" t="str">
        <f>'Berechnung Gebäude'!BR54</f>
        <v/>
      </c>
      <c r="AI59" s="176" t="str">
        <f>'Berechnung Gebäude'!BU54</f>
        <v/>
      </c>
      <c r="AJ59" s="177" t="str">
        <f>'Berechnung Gebäude'!BV54</f>
        <v/>
      </c>
      <c r="AK59" s="276" t="str">
        <f>'Berechnung Gebäude'!BW54</f>
        <v/>
      </c>
      <c r="AL59" s="277" t="str">
        <f>'Berechnung Gebäude'!CA54</f>
        <v/>
      </c>
      <c r="AM59" s="191" t="str">
        <f>'Berechnung Gebäude'!CB54</f>
        <v/>
      </c>
      <c r="AN59" s="210"/>
    </row>
    <row r="60" spans="2:40" s="26" customFormat="1" ht="35.450000000000003" customHeight="1" x14ac:dyDescent="0.2">
      <c r="B60" s="61">
        <v>51</v>
      </c>
      <c r="C60" s="208" t="str">
        <f>IF('EINGABE Gebäude'!C61="","",'EINGABE Gebäude'!C61)</f>
        <v/>
      </c>
      <c r="D60" s="372" t="str">
        <f>IF('EINGABE Gebäude'!E61="","",'EINGABE Gebäude'!E61)</f>
        <v/>
      </c>
      <c r="E60" s="376" t="str">
        <f>IF('EINGABE Gebäude'!F61="","",'EINGABE Gebäude'!F61)</f>
        <v/>
      </c>
      <c r="F60" s="182"/>
      <c r="G60" s="433" t="str">
        <f>'Berechnung Gebäude'!H55</f>
        <v/>
      </c>
      <c r="H60" s="340" t="str">
        <f ca="1">'Berechnung Gebäude'!N55</f>
        <v/>
      </c>
      <c r="I60" s="177" t="str">
        <f ca="1">'Berechnung Gebäude'!O55</f>
        <v/>
      </c>
      <c r="J60" s="175" t="str">
        <f ca="1">'Berechnung Gebäude'!P55</f>
        <v/>
      </c>
      <c r="K60" s="113" t="str">
        <f>'Berechnung Gebäude'!T55</f>
        <v/>
      </c>
      <c r="L60" s="113" t="str">
        <f ca="1">'Berechnung Gebäude'!U55</f>
        <v/>
      </c>
      <c r="M60" s="176" t="str">
        <f ca="1">'Berechnung Gebäude'!AC55</f>
        <v/>
      </c>
      <c r="N60" s="177" t="str">
        <f ca="1">'Berechnung Gebäude'!AD55</f>
        <v/>
      </c>
      <c r="O60" s="269" t="str">
        <f>'Berechnung Gebäude'!W55</f>
        <v/>
      </c>
      <c r="P60" s="272" t="str">
        <f>'Berechnung Gebäude'!AA55</f>
        <v/>
      </c>
      <c r="Q60" s="203" t="str">
        <f>'Berechnung Gebäude'!AB55</f>
        <v/>
      </c>
      <c r="R60" s="182"/>
      <c r="S60" s="387" t="str">
        <f>'Berechnung Gebäude'!AL55</f>
        <v/>
      </c>
      <c r="T60" s="177" t="str">
        <f>'Berechnung Gebäude'!AM55</f>
        <v/>
      </c>
      <c r="U60" s="175" t="str">
        <f>'Berechnung Gebäude'!AN55</f>
        <v/>
      </c>
      <c r="V60" s="113" t="str">
        <f>'Berechnung Gebäude'!AR55</f>
        <v/>
      </c>
      <c r="W60" s="113" t="str">
        <f>'Berechnung Gebäude'!AS55</f>
        <v/>
      </c>
      <c r="X60" s="176" t="str">
        <f>'Berechnung Gebäude'!AU55</f>
        <v/>
      </c>
      <c r="Y60" s="177" t="str">
        <f>'Berechnung Gebäude'!AV55</f>
        <v/>
      </c>
      <c r="Z60" s="269" t="str">
        <f>'Berechnung Gebäude'!AX55</f>
        <v/>
      </c>
      <c r="AA60" s="269" t="str">
        <f>'Berechnung Gebäude'!BC55</f>
        <v/>
      </c>
      <c r="AB60" s="388" t="str">
        <f>'Berechnung Gebäude'!BD55</f>
        <v/>
      </c>
      <c r="AC60" s="182"/>
      <c r="AD60" s="180" t="str">
        <f>'Berechnung Gebäude'!BK55</f>
        <v/>
      </c>
      <c r="AE60" s="177" t="str">
        <f>'Berechnung Gebäude'!BL55</f>
        <v/>
      </c>
      <c r="AF60" s="221" t="str">
        <f>'Berechnung Gebäude'!BM55</f>
        <v/>
      </c>
      <c r="AG60" s="113" t="str">
        <f>'Berechnung Gebäude'!BQ55</f>
        <v/>
      </c>
      <c r="AH60" s="113" t="str">
        <f>'Berechnung Gebäude'!BR55</f>
        <v/>
      </c>
      <c r="AI60" s="176" t="str">
        <f>'Berechnung Gebäude'!BU55</f>
        <v/>
      </c>
      <c r="AJ60" s="177" t="str">
        <f>'Berechnung Gebäude'!BV55</f>
        <v/>
      </c>
      <c r="AK60" s="276" t="str">
        <f>'Berechnung Gebäude'!BW55</f>
        <v/>
      </c>
      <c r="AL60" s="277" t="str">
        <f>'Berechnung Gebäude'!CA55</f>
        <v/>
      </c>
      <c r="AM60" s="191" t="str">
        <f>'Berechnung Gebäude'!CB55</f>
        <v/>
      </c>
      <c r="AN60" s="210"/>
    </row>
    <row r="61" spans="2:40" s="26" customFormat="1" ht="35.450000000000003" customHeight="1" x14ac:dyDescent="0.2">
      <c r="B61" s="84">
        <v>52</v>
      </c>
      <c r="C61" s="208" t="str">
        <f>IF('EINGABE Gebäude'!C62="","",'EINGABE Gebäude'!C62)</f>
        <v/>
      </c>
      <c r="D61" s="372" t="str">
        <f>IF('EINGABE Gebäude'!E62="","",'EINGABE Gebäude'!E62)</f>
        <v/>
      </c>
      <c r="E61" s="376" t="str">
        <f>IF('EINGABE Gebäude'!F62="","",'EINGABE Gebäude'!F62)</f>
        <v/>
      </c>
      <c r="F61" s="182"/>
      <c r="G61" s="433" t="str">
        <f>'Berechnung Gebäude'!H56</f>
        <v/>
      </c>
      <c r="H61" s="340" t="str">
        <f ca="1">'Berechnung Gebäude'!N56</f>
        <v/>
      </c>
      <c r="I61" s="177" t="str">
        <f ca="1">'Berechnung Gebäude'!O56</f>
        <v/>
      </c>
      <c r="J61" s="175" t="str">
        <f ca="1">'Berechnung Gebäude'!P56</f>
        <v/>
      </c>
      <c r="K61" s="113" t="str">
        <f>'Berechnung Gebäude'!T56</f>
        <v/>
      </c>
      <c r="L61" s="113" t="str">
        <f ca="1">'Berechnung Gebäude'!U56</f>
        <v/>
      </c>
      <c r="M61" s="176" t="str">
        <f ca="1">'Berechnung Gebäude'!AC56</f>
        <v/>
      </c>
      <c r="N61" s="177" t="str">
        <f ca="1">'Berechnung Gebäude'!AD56</f>
        <v/>
      </c>
      <c r="O61" s="269" t="str">
        <f>'Berechnung Gebäude'!W56</f>
        <v/>
      </c>
      <c r="P61" s="272" t="str">
        <f>'Berechnung Gebäude'!AA56</f>
        <v/>
      </c>
      <c r="Q61" s="203" t="str">
        <f>'Berechnung Gebäude'!AB56</f>
        <v/>
      </c>
      <c r="R61" s="182"/>
      <c r="S61" s="387" t="str">
        <f>'Berechnung Gebäude'!AL56</f>
        <v/>
      </c>
      <c r="T61" s="177" t="str">
        <f>'Berechnung Gebäude'!AM56</f>
        <v/>
      </c>
      <c r="U61" s="175" t="str">
        <f>'Berechnung Gebäude'!AN56</f>
        <v/>
      </c>
      <c r="V61" s="113" t="str">
        <f>'Berechnung Gebäude'!AR56</f>
        <v/>
      </c>
      <c r="W61" s="113" t="str">
        <f>'Berechnung Gebäude'!AS56</f>
        <v/>
      </c>
      <c r="X61" s="176" t="str">
        <f>'Berechnung Gebäude'!AU56</f>
        <v/>
      </c>
      <c r="Y61" s="177" t="str">
        <f>'Berechnung Gebäude'!AV56</f>
        <v/>
      </c>
      <c r="Z61" s="269" t="str">
        <f>'Berechnung Gebäude'!AX56</f>
        <v/>
      </c>
      <c r="AA61" s="269" t="str">
        <f>'Berechnung Gebäude'!BC56</f>
        <v/>
      </c>
      <c r="AB61" s="388" t="str">
        <f>'Berechnung Gebäude'!BD56</f>
        <v/>
      </c>
      <c r="AC61" s="182"/>
      <c r="AD61" s="180" t="str">
        <f>'Berechnung Gebäude'!BK56</f>
        <v/>
      </c>
      <c r="AE61" s="177" t="str">
        <f>'Berechnung Gebäude'!BL56</f>
        <v/>
      </c>
      <c r="AF61" s="221" t="str">
        <f>'Berechnung Gebäude'!BM56</f>
        <v/>
      </c>
      <c r="AG61" s="113" t="str">
        <f>'Berechnung Gebäude'!BQ56</f>
        <v/>
      </c>
      <c r="AH61" s="113" t="str">
        <f>'Berechnung Gebäude'!BR56</f>
        <v/>
      </c>
      <c r="AI61" s="176" t="str">
        <f>'Berechnung Gebäude'!BU56</f>
        <v/>
      </c>
      <c r="AJ61" s="177" t="str">
        <f>'Berechnung Gebäude'!BV56</f>
        <v/>
      </c>
      <c r="AK61" s="276" t="str">
        <f>'Berechnung Gebäude'!BW56</f>
        <v/>
      </c>
      <c r="AL61" s="277" t="str">
        <f>'Berechnung Gebäude'!CA56</f>
        <v/>
      </c>
      <c r="AM61" s="191" t="str">
        <f>'Berechnung Gebäude'!CB56</f>
        <v/>
      </c>
      <c r="AN61" s="210"/>
    </row>
    <row r="62" spans="2:40" s="26" customFormat="1" ht="35.450000000000003" customHeight="1" x14ac:dyDescent="0.2">
      <c r="B62" s="61">
        <v>53</v>
      </c>
      <c r="C62" s="208" t="str">
        <f>IF('EINGABE Gebäude'!C63="","",'EINGABE Gebäude'!C63)</f>
        <v/>
      </c>
      <c r="D62" s="372" t="str">
        <f>IF('EINGABE Gebäude'!E63="","",'EINGABE Gebäude'!E63)</f>
        <v/>
      </c>
      <c r="E62" s="376" t="str">
        <f>IF('EINGABE Gebäude'!F63="","",'EINGABE Gebäude'!F63)</f>
        <v/>
      </c>
      <c r="F62" s="182"/>
      <c r="G62" s="433" t="str">
        <f>'Berechnung Gebäude'!H57</f>
        <v/>
      </c>
      <c r="H62" s="340" t="str">
        <f ca="1">'Berechnung Gebäude'!N57</f>
        <v/>
      </c>
      <c r="I62" s="177" t="str">
        <f ca="1">'Berechnung Gebäude'!O57</f>
        <v/>
      </c>
      <c r="J62" s="175" t="str">
        <f ca="1">'Berechnung Gebäude'!P57</f>
        <v/>
      </c>
      <c r="K62" s="113" t="str">
        <f>'Berechnung Gebäude'!T57</f>
        <v/>
      </c>
      <c r="L62" s="113" t="str">
        <f ca="1">'Berechnung Gebäude'!U57</f>
        <v/>
      </c>
      <c r="M62" s="176" t="str">
        <f ca="1">'Berechnung Gebäude'!AC57</f>
        <v/>
      </c>
      <c r="N62" s="177" t="str">
        <f ca="1">'Berechnung Gebäude'!AD57</f>
        <v/>
      </c>
      <c r="O62" s="269" t="str">
        <f>'Berechnung Gebäude'!W57</f>
        <v/>
      </c>
      <c r="P62" s="272" t="str">
        <f>'Berechnung Gebäude'!AA57</f>
        <v/>
      </c>
      <c r="Q62" s="203" t="str">
        <f>'Berechnung Gebäude'!AB57</f>
        <v/>
      </c>
      <c r="R62" s="182"/>
      <c r="S62" s="387" t="str">
        <f>'Berechnung Gebäude'!AL57</f>
        <v/>
      </c>
      <c r="T62" s="177" t="str">
        <f>'Berechnung Gebäude'!AM57</f>
        <v/>
      </c>
      <c r="U62" s="175" t="str">
        <f>'Berechnung Gebäude'!AN57</f>
        <v/>
      </c>
      <c r="V62" s="113" t="str">
        <f>'Berechnung Gebäude'!AR57</f>
        <v/>
      </c>
      <c r="W62" s="113" t="str">
        <f>'Berechnung Gebäude'!AS57</f>
        <v/>
      </c>
      <c r="X62" s="176" t="str">
        <f>'Berechnung Gebäude'!AU57</f>
        <v/>
      </c>
      <c r="Y62" s="177" t="str">
        <f>'Berechnung Gebäude'!AV57</f>
        <v/>
      </c>
      <c r="Z62" s="269" t="str">
        <f>'Berechnung Gebäude'!AX57</f>
        <v/>
      </c>
      <c r="AA62" s="269" t="str">
        <f>'Berechnung Gebäude'!BC57</f>
        <v/>
      </c>
      <c r="AB62" s="388" t="str">
        <f>'Berechnung Gebäude'!BD57</f>
        <v/>
      </c>
      <c r="AC62" s="182"/>
      <c r="AD62" s="180" t="str">
        <f>'Berechnung Gebäude'!BK57</f>
        <v/>
      </c>
      <c r="AE62" s="177" t="str">
        <f>'Berechnung Gebäude'!BL57</f>
        <v/>
      </c>
      <c r="AF62" s="221" t="str">
        <f>'Berechnung Gebäude'!BM57</f>
        <v/>
      </c>
      <c r="AG62" s="113" t="str">
        <f>'Berechnung Gebäude'!BQ57</f>
        <v/>
      </c>
      <c r="AH62" s="113" t="str">
        <f>'Berechnung Gebäude'!BR57</f>
        <v/>
      </c>
      <c r="AI62" s="176" t="str">
        <f>'Berechnung Gebäude'!BU57</f>
        <v/>
      </c>
      <c r="AJ62" s="177" t="str">
        <f>'Berechnung Gebäude'!BV57</f>
        <v/>
      </c>
      <c r="AK62" s="276" t="str">
        <f>'Berechnung Gebäude'!BW57</f>
        <v/>
      </c>
      <c r="AL62" s="277" t="str">
        <f>'Berechnung Gebäude'!CA57</f>
        <v/>
      </c>
      <c r="AM62" s="191" t="str">
        <f>'Berechnung Gebäude'!CB57</f>
        <v/>
      </c>
      <c r="AN62" s="210"/>
    </row>
    <row r="63" spans="2:40" s="26" customFormat="1" ht="35.450000000000003" customHeight="1" x14ac:dyDescent="0.2">
      <c r="B63" s="84">
        <v>54</v>
      </c>
      <c r="C63" s="208" t="str">
        <f>IF('EINGABE Gebäude'!C64="","",'EINGABE Gebäude'!C64)</f>
        <v/>
      </c>
      <c r="D63" s="372" t="str">
        <f>IF('EINGABE Gebäude'!E64="","",'EINGABE Gebäude'!E64)</f>
        <v/>
      </c>
      <c r="E63" s="376" t="str">
        <f>IF('EINGABE Gebäude'!F64="","",'EINGABE Gebäude'!F64)</f>
        <v/>
      </c>
      <c r="F63" s="182"/>
      <c r="G63" s="433" t="str">
        <f>'Berechnung Gebäude'!H58</f>
        <v/>
      </c>
      <c r="H63" s="340" t="str">
        <f ca="1">'Berechnung Gebäude'!N58</f>
        <v/>
      </c>
      <c r="I63" s="177" t="str">
        <f ca="1">'Berechnung Gebäude'!O58</f>
        <v/>
      </c>
      <c r="J63" s="175" t="str">
        <f ca="1">'Berechnung Gebäude'!P58</f>
        <v/>
      </c>
      <c r="K63" s="113" t="str">
        <f>'Berechnung Gebäude'!T58</f>
        <v/>
      </c>
      <c r="L63" s="113" t="str">
        <f ca="1">'Berechnung Gebäude'!U58</f>
        <v/>
      </c>
      <c r="M63" s="176" t="str">
        <f ca="1">'Berechnung Gebäude'!AC58</f>
        <v/>
      </c>
      <c r="N63" s="177" t="str">
        <f ca="1">'Berechnung Gebäude'!AD58</f>
        <v/>
      </c>
      <c r="O63" s="269" t="str">
        <f>'Berechnung Gebäude'!W58</f>
        <v/>
      </c>
      <c r="P63" s="272" t="str">
        <f>'Berechnung Gebäude'!AA58</f>
        <v/>
      </c>
      <c r="Q63" s="203" t="str">
        <f>'Berechnung Gebäude'!AB58</f>
        <v/>
      </c>
      <c r="R63" s="182"/>
      <c r="S63" s="387" t="str">
        <f>'Berechnung Gebäude'!AL58</f>
        <v/>
      </c>
      <c r="T63" s="177" t="str">
        <f>'Berechnung Gebäude'!AM58</f>
        <v/>
      </c>
      <c r="U63" s="175" t="str">
        <f>'Berechnung Gebäude'!AN58</f>
        <v/>
      </c>
      <c r="V63" s="113" t="str">
        <f>'Berechnung Gebäude'!AR58</f>
        <v/>
      </c>
      <c r="W63" s="113" t="str">
        <f>'Berechnung Gebäude'!AS58</f>
        <v/>
      </c>
      <c r="X63" s="176" t="str">
        <f>'Berechnung Gebäude'!AU58</f>
        <v/>
      </c>
      <c r="Y63" s="177" t="str">
        <f>'Berechnung Gebäude'!AV58</f>
        <v/>
      </c>
      <c r="Z63" s="269" t="str">
        <f>'Berechnung Gebäude'!AX58</f>
        <v/>
      </c>
      <c r="AA63" s="269" t="str">
        <f>'Berechnung Gebäude'!BC58</f>
        <v/>
      </c>
      <c r="AB63" s="388" t="str">
        <f>'Berechnung Gebäude'!BD58</f>
        <v/>
      </c>
      <c r="AC63" s="182"/>
      <c r="AD63" s="180" t="str">
        <f>'Berechnung Gebäude'!BK58</f>
        <v/>
      </c>
      <c r="AE63" s="177" t="str">
        <f>'Berechnung Gebäude'!BL58</f>
        <v/>
      </c>
      <c r="AF63" s="221" t="str">
        <f>'Berechnung Gebäude'!BM58</f>
        <v/>
      </c>
      <c r="AG63" s="113" t="str">
        <f>'Berechnung Gebäude'!BQ58</f>
        <v/>
      </c>
      <c r="AH63" s="113" t="str">
        <f>'Berechnung Gebäude'!BR58</f>
        <v/>
      </c>
      <c r="AI63" s="176" t="str">
        <f>'Berechnung Gebäude'!BU58</f>
        <v/>
      </c>
      <c r="AJ63" s="177" t="str">
        <f>'Berechnung Gebäude'!BV58</f>
        <v/>
      </c>
      <c r="AK63" s="276" t="str">
        <f>'Berechnung Gebäude'!BW58</f>
        <v/>
      </c>
      <c r="AL63" s="277" t="str">
        <f>'Berechnung Gebäude'!CA58</f>
        <v/>
      </c>
      <c r="AM63" s="191" t="str">
        <f>'Berechnung Gebäude'!CB58</f>
        <v/>
      </c>
      <c r="AN63" s="210"/>
    </row>
    <row r="64" spans="2:40" s="26" customFormat="1" ht="35.450000000000003" customHeight="1" x14ac:dyDescent="0.2">
      <c r="B64" s="61">
        <v>55</v>
      </c>
      <c r="C64" s="208" t="str">
        <f>IF('EINGABE Gebäude'!C65="","",'EINGABE Gebäude'!C65)</f>
        <v/>
      </c>
      <c r="D64" s="372" t="str">
        <f>IF('EINGABE Gebäude'!E65="","",'EINGABE Gebäude'!E65)</f>
        <v/>
      </c>
      <c r="E64" s="376" t="str">
        <f>IF('EINGABE Gebäude'!F65="","",'EINGABE Gebäude'!F65)</f>
        <v/>
      </c>
      <c r="F64" s="182"/>
      <c r="G64" s="433" t="str">
        <f>'Berechnung Gebäude'!H59</f>
        <v/>
      </c>
      <c r="H64" s="340" t="str">
        <f ca="1">'Berechnung Gebäude'!N59</f>
        <v/>
      </c>
      <c r="I64" s="177" t="str">
        <f ca="1">'Berechnung Gebäude'!O59</f>
        <v/>
      </c>
      <c r="J64" s="175" t="str">
        <f ca="1">'Berechnung Gebäude'!P59</f>
        <v/>
      </c>
      <c r="K64" s="113" t="str">
        <f>'Berechnung Gebäude'!T59</f>
        <v/>
      </c>
      <c r="L64" s="113" t="str">
        <f ca="1">'Berechnung Gebäude'!U59</f>
        <v/>
      </c>
      <c r="M64" s="176" t="str">
        <f ca="1">'Berechnung Gebäude'!AC59</f>
        <v/>
      </c>
      <c r="N64" s="177" t="str">
        <f ca="1">'Berechnung Gebäude'!AD59</f>
        <v/>
      </c>
      <c r="O64" s="269" t="str">
        <f>'Berechnung Gebäude'!W59</f>
        <v/>
      </c>
      <c r="P64" s="272" t="str">
        <f>'Berechnung Gebäude'!AA59</f>
        <v/>
      </c>
      <c r="Q64" s="203" t="str">
        <f>'Berechnung Gebäude'!AB59</f>
        <v/>
      </c>
      <c r="R64" s="182"/>
      <c r="S64" s="387" t="str">
        <f>'Berechnung Gebäude'!AL59</f>
        <v/>
      </c>
      <c r="T64" s="177" t="str">
        <f>'Berechnung Gebäude'!AM59</f>
        <v/>
      </c>
      <c r="U64" s="175" t="str">
        <f>'Berechnung Gebäude'!AN59</f>
        <v/>
      </c>
      <c r="V64" s="113" t="str">
        <f>'Berechnung Gebäude'!AR59</f>
        <v/>
      </c>
      <c r="W64" s="113" t="str">
        <f>'Berechnung Gebäude'!AS59</f>
        <v/>
      </c>
      <c r="X64" s="176" t="str">
        <f>'Berechnung Gebäude'!AU59</f>
        <v/>
      </c>
      <c r="Y64" s="177" t="str">
        <f>'Berechnung Gebäude'!AV59</f>
        <v/>
      </c>
      <c r="Z64" s="269" t="str">
        <f>'Berechnung Gebäude'!AX59</f>
        <v/>
      </c>
      <c r="AA64" s="269" t="str">
        <f>'Berechnung Gebäude'!BC59</f>
        <v/>
      </c>
      <c r="AB64" s="388" t="str">
        <f>'Berechnung Gebäude'!BD59</f>
        <v/>
      </c>
      <c r="AC64" s="182"/>
      <c r="AD64" s="180" t="str">
        <f>'Berechnung Gebäude'!BK59</f>
        <v/>
      </c>
      <c r="AE64" s="177" t="str">
        <f>'Berechnung Gebäude'!BL59</f>
        <v/>
      </c>
      <c r="AF64" s="221" t="str">
        <f>'Berechnung Gebäude'!BM59</f>
        <v/>
      </c>
      <c r="AG64" s="113" t="str">
        <f>'Berechnung Gebäude'!BQ59</f>
        <v/>
      </c>
      <c r="AH64" s="113" t="str">
        <f>'Berechnung Gebäude'!BR59</f>
        <v/>
      </c>
      <c r="AI64" s="176" t="str">
        <f>'Berechnung Gebäude'!BU59</f>
        <v/>
      </c>
      <c r="AJ64" s="177" t="str">
        <f>'Berechnung Gebäude'!BV59</f>
        <v/>
      </c>
      <c r="AK64" s="276" t="str">
        <f>'Berechnung Gebäude'!BW59</f>
        <v/>
      </c>
      <c r="AL64" s="277" t="str">
        <f>'Berechnung Gebäude'!CA59</f>
        <v/>
      </c>
      <c r="AM64" s="191" t="str">
        <f>'Berechnung Gebäude'!CB59</f>
        <v/>
      </c>
      <c r="AN64" s="210"/>
    </row>
    <row r="65" spans="2:40" s="26" customFormat="1" ht="35.450000000000003" customHeight="1" x14ac:dyDescent="0.2">
      <c r="B65" s="84">
        <v>56</v>
      </c>
      <c r="C65" s="208" t="str">
        <f>IF('EINGABE Gebäude'!C66="","",'EINGABE Gebäude'!C66)</f>
        <v/>
      </c>
      <c r="D65" s="372" t="str">
        <f>IF('EINGABE Gebäude'!E66="","",'EINGABE Gebäude'!E66)</f>
        <v/>
      </c>
      <c r="E65" s="376" t="str">
        <f>IF('EINGABE Gebäude'!F66="","",'EINGABE Gebäude'!F66)</f>
        <v/>
      </c>
      <c r="F65" s="182"/>
      <c r="G65" s="433" t="str">
        <f>'Berechnung Gebäude'!H60</f>
        <v/>
      </c>
      <c r="H65" s="340" t="str">
        <f ca="1">'Berechnung Gebäude'!N60</f>
        <v/>
      </c>
      <c r="I65" s="177" t="str">
        <f ca="1">'Berechnung Gebäude'!O60</f>
        <v/>
      </c>
      <c r="J65" s="175" t="str">
        <f ca="1">'Berechnung Gebäude'!P60</f>
        <v/>
      </c>
      <c r="K65" s="113" t="str">
        <f>'Berechnung Gebäude'!T60</f>
        <v/>
      </c>
      <c r="L65" s="113" t="str">
        <f ca="1">'Berechnung Gebäude'!U60</f>
        <v/>
      </c>
      <c r="M65" s="176" t="str">
        <f ca="1">'Berechnung Gebäude'!AC60</f>
        <v/>
      </c>
      <c r="N65" s="177" t="str">
        <f ca="1">'Berechnung Gebäude'!AD60</f>
        <v/>
      </c>
      <c r="O65" s="269" t="str">
        <f>'Berechnung Gebäude'!W60</f>
        <v/>
      </c>
      <c r="P65" s="272" t="str">
        <f>'Berechnung Gebäude'!AA60</f>
        <v/>
      </c>
      <c r="Q65" s="203" t="str">
        <f>'Berechnung Gebäude'!AB60</f>
        <v/>
      </c>
      <c r="R65" s="182"/>
      <c r="S65" s="387" t="str">
        <f>'Berechnung Gebäude'!AL60</f>
        <v/>
      </c>
      <c r="T65" s="177" t="str">
        <f>'Berechnung Gebäude'!AM60</f>
        <v/>
      </c>
      <c r="U65" s="175" t="str">
        <f>'Berechnung Gebäude'!AN60</f>
        <v/>
      </c>
      <c r="V65" s="113" t="str">
        <f>'Berechnung Gebäude'!AR60</f>
        <v/>
      </c>
      <c r="W65" s="113" t="str">
        <f>'Berechnung Gebäude'!AS60</f>
        <v/>
      </c>
      <c r="X65" s="176" t="str">
        <f>'Berechnung Gebäude'!AU60</f>
        <v/>
      </c>
      <c r="Y65" s="177" t="str">
        <f>'Berechnung Gebäude'!AV60</f>
        <v/>
      </c>
      <c r="Z65" s="269" t="str">
        <f>'Berechnung Gebäude'!AX60</f>
        <v/>
      </c>
      <c r="AA65" s="269" t="str">
        <f>'Berechnung Gebäude'!BC60</f>
        <v/>
      </c>
      <c r="AB65" s="388" t="str">
        <f>'Berechnung Gebäude'!BD60</f>
        <v/>
      </c>
      <c r="AC65" s="182"/>
      <c r="AD65" s="180" t="str">
        <f>'Berechnung Gebäude'!BK60</f>
        <v/>
      </c>
      <c r="AE65" s="177" t="str">
        <f>'Berechnung Gebäude'!BL60</f>
        <v/>
      </c>
      <c r="AF65" s="221" t="str">
        <f>'Berechnung Gebäude'!BM60</f>
        <v/>
      </c>
      <c r="AG65" s="113" t="str">
        <f>'Berechnung Gebäude'!BQ60</f>
        <v/>
      </c>
      <c r="AH65" s="113" t="str">
        <f>'Berechnung Gebäude'!BR60</f>
        <v/>
      </c>
      <c r="AI65" s="176" t="str">
        <f>'Berechnung Gebäude'!BU60</f>
        <v/>
      </c>
      <c r="AJ65" s="177" t="str">
        <f>'Berechnung Gebäude'!BV60</f>
        <v/>
      </c>
      <c r="AK65" s="276" t="str">
        <f>'Berechnung Gebäude'!BW60</f>
        <v/>
      </c>
      <c r="AL65" s="277" t="str">
        <f>'Berechnung Gebäude'!CA60</f>
        <v/>
      </c>
      <c r="AM65" s="191" t="str">
        <f>'Berechnung Gebäude'!CB60</f>
        <v/>
      </c>
      <c r="AN65" s="210"/>
    </row>
    <row r="66" spans="2:40" s="26" customFormat="1" ht="35.450000000000003" customHeight="1" x14ac:dyDescent="0.2">
      <c r="B66" s="61">
        <v>57</v>
      </c>
      <c r="C66" s="208" t="str">
        <f>IF('EINGABE Gebäude'!C67="","",'EINGABE Gebäude'!C67)</f>
        <v/>
      </c>
      <c r="D66" s="372" t="str">
        <f>IF('EINGABE Gebäude'!E67="","",'EINGABE Gebäude'!E67)</f>
        <v/>
      </c>
      <c r="E66" s="376" t="str">
        <f>IF('EINGABE Gebäude'!F67="","",'EINGABE Gebäude'!F67)</f>
        <v/>
      </c>
      <c r="F66" s="182"/>
      <c r="G66" s="433" t="str">
        <f>'Berechnung Gebäude'!H61</f>
        <v/>
      </c>
      <c r="H66" s="340" t="str">
        <f ca="1">'Berechnung Gebäude'!N61</f>
        <v/>
      </c>
      <c r="I66" s="177" t="str">
        <f ca="1">'Berechnung Gebäude'!O61</f>
        <v/>
      </c>
      <c r="J66" s="175" t="str">
        <f ca="1">'Berechnung Gebäude'!P61</f>
        <v/>
      </c>
      <c r="K66" s="113" t="str">
        <f>'Berechnung Gebäude'!T61</f>
        <v/>
      </c>
      <c r="L66" s="113" t="str">
        <f ca="1">'Berechnung Gebäude'!U61</f>
        <v/>
      </c>
      <c r="M66" s="176" t="str">
        <f ca="1">'Berechnung Gebäude'!AC61</f>
        <v/>
      </c>
      <c r="N66" s="177" t="str">
        <f ca="1">'Berechnung Gebäude'!AD61</f>
        <v/>
      </c>
      <c r="O66" s="269" t="str">
        <f>'Berechnung Gebäude'!W61</f>
        <v/>
      </c>
      <c r="P66" s="272" t="str">
        <f>'Berechnung Gebäude'!AA61</f>
        <v/>
      </c>
      <c r="Q66" s="203" t="str">
        <f>'Berechnung Gebäude'!AB61</f>
        <v/>
      </c>
      <c r="R66" s="182"/>
      <c r="S66" s="387" t="str">
        <f>'Berechnung Gebäude'!AL61</f>
        <v/>
      </c>
      <c r="T66" s="177" t="str">
        <f>'Berechnung Gebäude'!AM61</f>
        <v/>
      </c>
      <c r="U66" s="175" t="str">
        <f>'Berechnung Gebäude'!AN61</f>
        <v/>
      </c>
      <c r="V66" s="113" t="str">
        <f>'Berechnung Gebäude'!AR61</f>
        <v/>
      </c>
      <c r="W66" s="113" t="str">
        <f>'Berechnung Gebäude'!AS61</f>
        <v/>
      </c>
      <c r="X66" s="176" t="str">
        <f>'Berechnung Gebäude'!AU61</f>
        <v/>
      </c>
      <c r="Y66" s="177" t="str">
        <f>'Berechnung Gebäude'!AV61</f>
        <v/>
      </c>
      <c r="Z66" s="269" t="str">
        <f>'Berechnung Gebäude'!AX61</f>
        <v/>
      </c>
      <c r="AA66" s="269" t="str">
        <f>'Berechnung Gebäude'!BC61</f>
        <v/>
      </c>
      <c r="AB66" s="388" t="str">
        <f>'Berechnung Gebäude'!BD61</f>
        <v/>
      </c>
      <c r="AC66" s="182"/>
      <c r="AD66" s="180" t="str">
        <f>'Berechnung Gebäude'!BK61</f>
        <v/>
      </c>
      <c r="AE66" s="177" t="str">
        <f>'Berechnung Gebäude'!BL61</f>
        <v/>
      </c>
      <c r="AF66" s="221" t="str">
        <f>'Berechnung Gebäude'!BM61</f>
        <v/>
      </c>
      <c r="AG66" s="113" t="str">
        <f>'Berechnung Gebäude'!BQ61</f>
        <v/>
      </c>
      <c r="AH66" s="113" t="str">
        <f>'Berechnung Gebäude'!BR61</f>
        <v/>
      </c>
      <c r="AI66" s="176" t="str">
        <f>'Berechnung Gebäude'!BU61</f>
        <v/>
      </c>
      <c r="AJ66" s="177" t="str">
        <f>'Berechnung Gebäude'!BV61</f>
        <v/>
      </c>
      <c r="AK66" s="276" t="str">
        <f>'Berechnung Gebäude'!BW61</f>
        <v/>
      </c>
      <c r="AL66" s="277" t="str">
        <f>'Berechnung Gebäude'!CA61</f>
        <v/>
      </c>
      <c r="AM66" s="191" t="str">
        <f>'Berechnung Gebäude'!CB61</f>
        <v/>
      </c>
      <c r="AN66" s="210"/>
    </row>
    <row r="67" spans="2:40" s="26" customFormat="1" ht="35.450000000000003" customHeight="1" x14ac:dyDescent="0.2">
      <c r="B67" s="84">
        <v>58</v>
      </c>
      <c r="C67" s="208" t="str">
        <f>IF('EINGABE Gebäude'!C68="","",'EINGABE Gebäude'!C68)</f>
        <v/>
      </c>
      <c r="D67" s="372" t="str">
        <f>IF('EINGABE Gebäude'!E68="","",'EINGABE Gebäude'!E68)</f>
        <v/>
      </c>
      <c r="E67" s="376" t="str">
        <f>IF('EINGABE Gebäude'!F68="","",'EINGABE Gebäude'!F68)</f>
        <v/>
      </c>
      <c r="F67" s="182"/>
      <c r="G67" s="433" t="str">
        <f>'Berechnung Gebäude'!H62</f>
        <v/>
      </c>
      <c r="H67" s="340" t="str">
        <f ca="1">'Berechnung Gebäude'!N62</f>
        <v/>
      </c>
      <c r="I67" s="177" t="str">
        <f ca="1">'Berechnung Gebäude'!O62</f>
        <v/>
      </c>
      <c r="J67" s="175" t="str">
        <f ca="1">'Berechnung Gebäude'!P62</f>
        <v/>
      </c>
      <c r="K67" s="113" t="str">
        <f>'Berechnung Gebäude'!T62</f>
        <v/>
      </c>
      <c r="L67" s="113" t="str">
        <f ca="1">'Berechnung Gebäude'!U62</f>
        <v/>
      </c>
      <c r="M67" s="176" t="str">
        <f ca="1">'Berechnung Gebäude'!AC62</f>
        <v/>
      </c>
      <c r="N67" s="177" t="str">
        <f ca="1">'Berechnung Gebäude'!AD62</f>
        <v/>
      </c>
      <c r="O67" s="269" t="str">
        <f>'Berechnung Gebäude'!W62</f>
        <v/>
      </c>
      <c r="P67" s="272" t="str">
        <f>'Berechnung Gebäude'!AA62</f>
        <v/>
      </c>
      <c r="Q67" s="203" t="str">
        <f>'Berechnung Gebäude'!AB62</f>
        <v/>
      </c>
      <c r="R67" s="182"/>
      <c r="S67" s="387" t="str">
        <f>'Berechnung Gebäude'!AL62</f>
        <v/>
      </c>
      <c r="T67" s="177" t="str">
        <f>'Berechnung Gebäude'!AM62</f>
        <v/>
      </c>
      <c r="U67" s="175" t="str">
        <f>'Berechnung Gebäude'!AN62</f>
        <v/>
      </c>
      <c r="V67" s="113" t="str">
        <f>'Berechnung Gebäude'!AR62</f>
        <v/>
      </c>
      <c r="W67" s="113" t="str">
        <f>'Berechnung Gebäude'!AS62</f>
        <v/>
      </c>
      <c r="X67" s="176" t="str">
        <f>'Berechnung Gebäude'!AU62</f>
        <v/>
      </c>
      <c r="Y67" s="177" t="str">
        <f>'Berechnung Gebäude'!AV62</f>
        <v/>
      </c>
      <c r="Z67" s="269" t="str">
        <f>'Berechnung Gebäude'!AX62</f>
        <v/>
      </c>
      <c r="AA67" s="269" t="str">
        <f>'Berechnung Gebäude'!BC62</f>
        <v/>
      </c>
      <c r="AB67" s="388" t="str">
        <f>'Berechnung Gebäude'!BD62</f>
        <v/>
      </c>
      <c r="AC67" s="182"/>
      <c r="AD67" s="180" t="str">
        <f>'Berechnung Gebäude'!BK62</f>
        <v/>
      </c>
      <c r="AE67" s="177" t="str">
        <f>'Berechnung Gebäude'!BL62</f>
        <v/>
      </c>
      <c r="AF67" s="221" t="str">
        <f>'Berechnung Gebäude'!BM62</f>
        <v/>
      </c>
      <c r="AG67" s="113" t="str">
        <f>'Berechnung Gebäude'!BQ62</f>
        <v/>
      </c>
      <c r="AH67" s="113" t="str">
        <f>'Berechnung Gebäude'!BR62</f>
        <v/>
      </c>
      <c r="AI67" s="176" t="str">
        <f>'Berechnung Gebäude'!BU62</f>
        <v/>
      </c>
      <c r="AJ67" s="177" t="str">
        <f>'Berechnung Gebäude'!BV62</f>
        <v/>
      </c>
      <c r="AK67" s="276" t="str">
        <f>'Berechnung Gebäude'!BW62</f>
        <v/>
      </c>
      <c r="AL67" s="277" t="str">
        <f>'Berechnung Gebäude'!CA62</f>
        <v/>
      </c>
      <c r="AM67" s="191" t="str">
        <f>'Berechnung Gebäude'!CB62</f>
        <v/>
      </c>
      <c r="AN67" s="210"/>
    </row>
    <row r="68" spans="2:40" s="26" customFormat="1" ht="35.450000000000003" customHeight="1" x14ac:dyDescent="0.2">
      <c r="B68" s="61">
        <v>59</v>
      </c>
      <c r="C68" s="208" t="str">
        <f>IF('EINGABE Gebäude'!C69="","",'EINGABE Gebäude'!C69)</f>
        <v/>
      </c>
      <c r="D68" s="372" t="str">
        <f>IF('EINGABE Gebäude'!E69="","",'EINGABE Gebäude'!E69)</f>
        <v/>
      </c>
      <c r="E68" s="376" t="str">
        <f>IF('EINGABE Gebäude'!F69="","",'EINGABE Gebäude'!F69)</f>
        <v/>
      </c>
      <c r="F68" s="182"/>
      <c r="G68" s="433" t="str">
        <f>'Berechnung Gebäude'!H63</f>
        <v/>
      </c>
      <c r="H68" s="340" t="str">
        <f ca="1">'Berechnung Gebäude'!N63</f>
        <v/>
      </c>
      <c r="I68" s="177" t="str">
        <f ca="1">'Berechnung Gebäude'!O63</f>
        <v/>
      </c>
      <c r="J68" s="175" t="str">
        <f ca="1">'Berechnung Gebäude'!P63</f>
        <v/>
      </c>
      <c r="K68" s="113" t="str">
        <f>'Berechnung Gebäude'!T63</f>
        <v/>
      </c>
      <c r="L68" s="113" t="str">
        <f ca="1">'Berechnung Gebäude'!U63</f>
        <v/>
      </c>
      <c r="M68" s="176" t="str">
        <f ca="1">'Berechnung Gebäude'!AC63</f>
        <v/>
      </c>
      <c r="N68" s="177" t="str">
        <f ca="1">'Berechnung Gebäude'!AD63</f>
        <v/>
      </c>
      <c r="O68" s="269" t="str">
        <f>'Berechnung Gebäude'!W63</f>
        <v/>
      </c>
      <c r="P68" s="272" t="str">
        <f>'Berechnung Gebäude'!AA63</f>
        <v/>
      </c>
      <c r="Q68" s="203" t="str">
        <f>'Berechnung Gebäude'!AB63</f>
        <v/>
      </c>
      <c r="R68" s="182"/>
      <c r="S68" s="387" t="str">
        <f>'Berechnung Gebäude'!AL63</f>
        <v/>
      </c>
      <c r="T68" s="177" t="str">
        <f>'Berechnung Gebäude'!AM63</f>
        <v/>
      </c>
      <c r="U68" s="175" t="str">
        <f>'Berechnung Gebäude'!AN63</f>
        <v/>
      </c>
      <c r="V68" s="113" t="str">
        <f>'Berechnung Gebäude'!AR63</f>
        <v/>
      </c>
      <c r="W68" s="113" t="str">
        <f>'Berechnung Gebäude'!AS63</f>
        <v/>
      </c>
      <c r="X68" s="176" t="str">
        <f>'Berechnung Gebäude'!AU63</f>
        <v/>
      </c>
      <c r="Y68" s="177" t="str">
        <f>'Berechnung Gebäude'!AV63</f>
        <v/>
      </c>
      <c r="Z68" s="269" t="str">
        <f>'Berechnung Gebäude'!AX63</f>
        <v/>
      </c>
      <c r="AA68" s="269" t="str">
        <f>'Berechnung Gebäude'!BC63</f>
        <v/>
      </c>
      <c r="AB68" s="388" t="str">
        <f>'Berechnung Gebäude'!BD63</f>
        <v/>
      </c>
      <c r="AC68" s="182"/>
      <c r="AD68" s="180" t="str">
        <f>'Berechnung Gebäude'!BK63</f>
        <v/>
      </c>
      <c r="AE68" s="177" t="str">
        <f>'Berechnung Gebäude'!BL63</f>
        <v/>
      </c>
      <c r="AF68" s="221" t="str">
        <f>'Berechnung Gebäude'!BM63</f>
        <v/>
      </c>
      <c r="AG68" s="113" t="str">
        <f>'Berechnung Gebäude'!BQ63</f>
        <v/>
      </c>
      <c r="AH68" s="113" t="str">
        <f>'Berechnung Gebäude'!BR63</f>
        <v/>
      </c>
      <c r="AI68" s="176" t="str">
        <f>'Berechnung Gebäude'!BU63</f>
        <v/>
      </c>
      <c r="AJ68" s="177" t="str">
        <f>'Berechnung Gebäude'!BV63</f>
        <v/>
      </c>
      <c r="AK68" s="276" t="str">
        <f>'Berechnung Gebäude'!BW63</f>
        <v/>
      </c>
      <c r="AL68" s="277" t="str">
        <f>'Berechnung Gebäude'!CA63</f>
        <v/>
      </c>
      <c r="AM68" s="191" t="str">
        <f>'Berechnung Gebäude'!CB63</f>
        <v/>
      </c>
      <c r="AN68" s="210"/>
    </row>
    <row r="69" spans="2:40" s="26" customFormat="1" ht="35.450000000000003" customHeight="1" x14ac:dyDescent="0.2">
      <c r="B69" s="84">
        <v>60</v>
      </c>
      <c r="C69" s="208" t="str">
        <f>IF('EINGABE Gebäude'!C70="","",'EINGABE Gebäude'!C70)</f>
        <v/>
      </c>
      <c r="D69" s="372" t="str">
        <f>IF('EINGABE Gebäude'!E70="","",'EINGABE Gebäude'!E70)</f>
        <v/>
      </c>
      <c r="E69" s="376" t="str">
        <f>IF('EINGABE Gebäude'!F70="","",'EINGABE Gebäude'!F70)</f>
        <v/>
      </c>
      <c r="F69" s="182"/>
      <c r="G69" s="433" t="str">
        <f>'Berechnung Gebäude'!H64</f>
        <v/>
      </c>
      <c r="H69" s="340" t="str">
        <f ca="1">'Berechnung Gebäude'!N64</f>
        <v/>
      </c>
      <c r="I69" s="177" t="str">
        <f ca="1">'Berechnung Gebäude'!O64</f>
        <v/>
      </c>
      <c r="J69" s="175" t="str">
        <f ca="1">'Berechnung Gebäude'!P64</f>
        <v/>
      </c>
      <c r="K69" s="113" t="str">
        <f>'Berechnung Gebäude'!T64</f>
        <v/>
      </c>
      <c r="L69" s="113" t="str">
        <f ca="1">'Berechnung Gebäude'!U64</f>
        <v/>
      </c>
      <c r="M69" s="176" t="str">
        <f ca="1">'Berechnung Gebäude'!AC64</f>
        <v/>
      </c>
      <c r="N69" s="177" t="str">
        <f ca="1">'Berechnung Gebäude'!AD64</f>
        <v/>
      </c>
      <c r="O69" s="269" t="str">
        <f>'Berechnung Gebäude'!W64</f>
        <v/>
      </c>
      <c r="P69" s="272" t="str">
        <f>'Berechnung Gebäude'!AA64</f>
        <v/>
      </c>
      <c r="Q69" s="203" t="str">
        <f>'Berechnung Gebäude'!AB64</f>
        <v/>
      </c>
      <c r="R69" s="182"/>
      <c r="S69" s="387" t="str">
        <f>'Berechnung Gebäude'!AL64</f>
        <v/>
      </c>
      <c r="T69" s="177" t="str">
        <f>'Berechnung Gebäude'!AM64</f>
        <v/>
      </c>
      <c r="U69" s="175" t="str">
        <f>'Berechnung Gebäude'!AN64</f>
        <v/>
      </c>
      <c r="V69" s="113" t="str">
        <f>'Berechnung Gebäude'!AR64</f>
        <v/>
      </c>
      <c r="W69" s="113" t="str">
        <f>'Berechnung Gebäude'!AS64</f>
        <v/>
      </c>
      <c r="X69" s="176" t="str">
        <f>'Berechnung Gebäude'!AU64</f>
        <v/>
      </c>
      <c r="Y69" s="177" t="str">
        <f>'Berechnung Gebäude'!AV64</f>
        <v/>
      </c>
      <c r="Z69" s="269" t="str">
        <f>'Berechnung Gebäude'!AX64</f>
        <v/>
      </c>
      <c r="AA69" s="269" t="str">
        <f>'Berechnung Gebäude'!BC64</f>
        <v/>
      </c>
      <c r="AB69" s="388" t="str">
        <f>'Berechnung Gebäude'!BD64</f>
        <v/>
      </c>
      <c r="AC69" s="182"/>
      <c r="AD69" s="180" t="str">
        <f>'Berechnung Gebäude'!BK64</f>
        <v/>
      </c>
      <c r="AE69" s="177" t="str">
        <f>'Berechnung Gebäude'!BL64</f>
        <v/>
      </c>
      <c r="AF69" s="221" t="str">
        <f>'Berechnung Gebäude'!BM64</f>
        <v/>
      </c>
      <c r="AG69" s="113" t="str">
        <f>'Berechnung Gebäude'!BQ64</f>
        <v/>
      </c>
      <c r="AH69" s="113" t="str">
        <f>'Berechnung Gebäude'!BR64</f>
        <v/>
      </c>
      <c r="AI69" s="176" t="str">
        <f>'Berechnung Gebäude'!BU64</f>
        <v/>
      </c>
      <c r="AJ69" s="177" t="str">
        <f>'Berechnung Gebäude'!BV64</f>
        <v/>
      </c>
      <c r="AK69" s="276" t="str">
        <f>'Berechnung Gebäude'!BW64</f>
        <v/>
      </c>
      <c r="AL69" s="277" t="str">
        <f>'Berechnung Gebäude'!CA64</f>
        <v/>
      </c>
      <c r="AM69" s="191" t="str">
        <f>'Berechnung Gebäude'!CB64</f>
        <v/>
      </c>
      <c r="AN69" s="210"/>
    </row>
    <row r="70" spans="2:40" ht="35.450000000000003" customHeight="1" x14ac:dyDescent="0.2">
      <c r="B70" s="61">
        <v>61</v>
      </c>
      <c r="C70" s="208" t="str">
        <f>IF('EINGABE Gebäude'!C71="","",'EINGABE Gebäude'!C71)</f>
        <v/>
      </c>
      <c r="D70" s="372" t="str">
        <f>IF('EINGABE Gebäude'!E71="","",'EINGABE Gebäude'!E71)</f>
        <v/>
      </c>
      <c r="E70" s="376" t="str">
        <f>IF('EINGABE Gebäude'!F71="","",'EINGABE Gebäude'!F71)</f>
        <v/>
      </c>
      <c r="F70" s="161"/>
      <c r="G70" s="433" t="str">
        <f>'Berechnung Gebäude'!H65</f>
        <v/>
      </c>
      <c r="H70" s="340" t="str">
        <f ca="1">'Berechnung Gebäude'!N65</f>
        <v/>
      </c>
      <c r="I70" s="177" t="str">
        <f ca="1">'Berechnung Gebäude'!O65</f>
        <v/>
      </c>
      <c r="J70" s="175" t="str">
        <f ca="1">'Berechnung Gebäude'!P65</f>
        <v/>
      </c>
      <c r="K70" s="113" t="str">
        <f>'Berechnung Gebäude'!T65</f>
        <v/>
      </c>
      <c r="L70" s="113" t="str">
        <f ca="1">'Berechnung Gebäude'!U65</f>
        <v/>
      </c>
      <c r="M70" s="176" t="str">
        <f ca="1">'Berechnung Gebäude'!AC65</f>
        <v/>
      </c>
      <c r="N70" s="177" t="str">
        <f ca="1">'Berechnung Gebäude'!AD65</f>
        <v/>
      </c>
      <c r="O70" s="269" t="str">
        <f>'Berechnung Gebäude'!W65</f>
        <v/>
      </c>
      <c r="P70" s="272" t="str">
        <f>'Berechnung Gebäude'!AA65</f>
        <v/>
      </c>
      <c r="Q70" s="203" t="str">
        <f>'Berechnung Gebäude'!AB65</f>
        <v/>
      </c>
      <c r="R70" s="161"/>
      <c r="S70" s="387" t="str">
        <f>'Berechnung Gebäude'!AL65</f>
        <v/>
      </c>
      <c r="T70" s="177" t="str">
        <f>'Berechnung Gebäude'!AM65</f>
        <v/>
      </c>
      <c r="U70" s="175" t="str">
        <f>'Berechnung Gebäude'!AN65</f>
        <v/>
      </c>
      <c r="V70" s="113" t="str">
        <f>'Berechnung Gebäude'!AR65</f>
        <v/>
      </c>
      <c r="W70" s="113" t="str">
        <f>'Berechnung Gebäude'!AS65</f>
        <v/>
      </c>
      <c r="X70" s="176" t="str">
        <f>'Berechnung Gebäude'!AU65</f>
        <v/>
      </c>
      <c r="Y70" s="177" t="str">
        <f>'Berechnung Gebäude'!AV65</f>
        <v/>
      </c>
      <c r="Z70" s="269" t="str">
        <f>'Berechnung Gebäude'!AX65</f>
        <v/>
      </c>
      <c r="AA70" s="269" t="str">
        <f>'Berechnung Gebäude'!BC65</f>
        <v/>
      </c>
      <c r="AB70" s="388" t="str">
        <f>'Berechnung Gebäude'!BD65</f>
        <v/>
      </c>
      <c r="AC70" s="161"/>
      <c r="AD70" s="180" t="str">
        <f>'Berechnung Gebäude'!BK65</f>
        <v/>
      </c>
      <c r="AE70" s="177" t="str">
        <f>'Berechnung Gebäude'!BL65</f>
        <v/>
      </c>
      <c r="AF70" s="221" t="str">
        <f>'Berechnung Gebäude'!BM65</f>
        <v/>
      </c>
      <c r="AG70" s="113" t="str">
        <f>'Berechnung Gebäude'!BQ65</f>
        <v/>
      </c>
      <c r="AH70" s="113" t="str">
        <f>'Berechnung Gebäude'!BR65</f>
        <v/>
      </c>
      <c r="AI70" s="176" t="str">
        <f>'Berechnung Gebäude'!BU65</f>
        <v/>
      </c>
      <c r="AJ70" s="177" t="str">
        <f>'Berechnung Gebäude'!BV65</f>
        <v/>
      </c>
      <c r="AK70" s="276" t="str">
        <f>'Berechnung Gebäude'!BW65</f>
        <v/>
      </c>
      <c r="AL70" s="277" t="str">
        <f>'Berechnung Gebäude'!CA65</f>
        <v/>
      </c>
      <c r="AM70" s="191" t="str">
        <f>'Berechnung Gebäude'!CB65</f>
        <v/>
      </c>
      <c r="AN70" s="4"/>
    </row>
    <row r="71" spans="2:40" ht="35.450000000000003" customHeight="1" x14ac:dyDescent="0.2">
      <c r="B71" s="84">
        <v>62</v>
      </c>
      <c r="C71" s="208" t="str">
        <f>IF('EINGABE Gebäude'!C72="","",'EINGABE Gebäude'!C72)</f>
        <v/>
      </c>
      <c r="D71" s="372" t="str">
        <f>IF('EINGABE Gebäude'!E72="","",'EINGABE Gebäude'!E72)</f>
        <v/>
      </c>
      <c r="E71" s="376" t="str">
        <f>IF('EINGABE Gebäude'!F72="","",'EINGABE Gebäude'!F72)</f>
        <v/>
      </c>
      <c r="F71" s="161"/>
      <c r="G71" s="433" t="str">
        <f>'Berechnung Gebäude'!H66</f>
        <v/>
      </c>
      <c r="H71" s="340" t="str">
        <f ca="1">'Berechnung Gebäude'!N66</f>
        <v/>
      </c>
      <c r="I71" s="177" t="str">
        <f ca="1">'Berechnung Gebäude'!O66</f>
        <v/>
      </c>
      <c r="J71" s="175" t="str">
        <f ca="1">'Berechnung Gebäude'!P66</f>
        <v/>
      </c>
      <c r="K71" s="113" t="str">
        <f>'Berechnung Gebäude'!T66</f>
        <v/>
      </c>
      <c r="L71" s="113" t="str">
        <f ca="1">'Berechnung Gebäude'!U66</f>
        <v/>
      </c>
      <c r="M71" s="176" t="str">
        <f ca="1">'Berechnung Gebäude'!AC66</f>
        <v/>
      </c>
      <c r="N71" s="177" t="str">
        <f ca="1">'Berechnung Gebäude'!AD66</f>
        <v/>
      </c>
      <c r="O71" s="269" t="str">
        <f>'Berechnung Gebäude'!W66</f>
        <v/>
      </c>
      <c r="P71" s="272" t="str">
        <f>'Berechnung Gebäude'!AA66</f>
        <v/>
      </c>
      <c r="Q71" s="203" t="str">
        <f>'Berechnung Gebäude'!AB66</f>
        <v/>
      </c>
      <c r="R71" s="161"/>
      <c r="S71" s="387" t="str">
        <f>'Berechnung Gebäude'!AL66</f>
        <v/>
      </c>
      <c r="T71" s="177" t="str">
        <f>'Berechnung Gebäude'!AM66</f>
        <v/>
      </c>
      <c r="U71" s="175" t="str">
        <f>'Berechnung Gebäude'!AN66</f>
        <v/>
      </c>
      <c r="V71" s="113" t="str">
        <f>'Berechnung Gebäude'!AR66</f>
        <v/>
      </c>
      <c r="W71" s="113" t="str">
        <f>'Berechnung Gebäude'!AS66</f>
        <v/>
      </c>
      <c r="X71" s="176" t="str">
        <f>'Berechnung Gebäude'!AU66</f>
        <v/>
      </c>
      <c r="Y71" s="177" t="str">
        <f>'Berechnung Gebäude'!AV66</f>
        <v/>
      </c>
      <c r="Z71" s="269" t="str">
        <f>'Berechnung Gebäude'!AX66</f>
        <v/>
      </c>
      <c r="AA71" s="269" t="str">
        <f>'Berechnung Gebäude'!BC66</f>
        <v/>
      </c>
      <c r="AB71" s="388" t="str">
        <f>'Berechnung Gebäude'!BD66</f>
        <v/>
      </c>
      <c r="AC71" s="161"/>
      <c r="AD71" s="180" t="str">
        <f>'Berechnung Gebäude'!BK66</f>
        <v/>
      </c>
      <c r="AE71" s="177" t="str">
        <f>'Berechnung Gebäude'!BL66</f>
        <v/>
      </c>
      <c r="AF71" s="221" t="str">
        <f>'Berechnung Gebäude'!BM66</f>
        <v/>
      </c>
      <c r="AG71" s="113" t="str">
        <f>'Berechnung Gebäude'!BQ66</f>
        <v/>
      </c>
      <c r="AH71" s="113" t="str">
        <f>'Berechnung Gebäude'!BR66</f>
        <v/>
      </c>
      <c r="AI71" s="176" t="str">
        <f>'Berechnung Gebäude'!BU66</f>
        <v/>
      </c>
      <c r="AJ71" s="177" t="str">
        <f>'Berechnung Gebäude'!BV66</f>
        <v/>
      </c>
      <c r="AK71" s="276" t="str">
        <f>'Berechnung Gebäude'!BW66</f>
        <v/>
      </c>
      <c r="AL71" s="277" t="str">
        <f>'Berechnung Gebäude'!CA66</f>
        <v/>
      </c>
      <c r="AM71" s="191" t="str">
        <f>'Berechnung Gebäude'!CB66</f>
        <v/>
      </c>
      <c r="AN71" s="4"/>
    </row>
    <row r="72" spans="2:40" ht="35.450000000000003" customHeight="1" x14ac:dyDescent="0.2">
      <c r="B72" s="61">
        <v>63</v>
      </c>
      <c r="C72" s="208" t="str">
        <f>IF('EINGABE Gebäude'!C73="","",'EINGABE Gebäude'!C73)</f>
        <v/>
      </c>
      <c r="D72" s="372" t="str">
        <f>IF('EINGABE Gebäude'!E73="","",'EINGABE Gebäude'!E73)</f>
        <v/>
      </c>
      <c r="E72" s="376" t="str">
        <f>IF('EINGABE Gebäude'!F73="","",'EINGABE Gebäude'!F73)</f>
        <v/>
      </c>
      <c r="F72" s="161"/>
      <c r="G72" s="433" t="str">
        <f>'Berechnung Gebäude'!H67</f>
        <v/>
      </c>
      <c r="H72" s="340" t="str">
        <f ca="1">'Berechnung Gebäude'!N67</f>
        <v/>
      </c>
      <c r="I72" s="177" t="str">
        <f ca="1">'Berechnung Gebäude'!O67</f>
        <v/>
      </c>
      <c r="J72" s="175" t="str">
        <f ca="1">'Berechnung Gebäude'!P67</f>
        <v/>
      </c>
      <c r="K72" s="113" t="str">
        <f>'Berechnung Gebäude'!T67</f>
        <v/>
      </c>
      <c r="L72" s="113" t="str">
        <f ca="1">'Berechnung Gebäude'!U67</f>
        <v/>
      </c>
      <c r="M72" s="176" t="str">
        <f ca="1">'Berechnung Gebäude'!AC67</f>
        <v/>
      </c>
      <c r="N72" s="177" t="str">
        <f ca="1">'Berechnung Gebäude'!AD67</f>
        <v/>
      </c>
      <c r="O72" s="269" t="str">
        <f>'Berechnung Gebäude'!W67</f>
        <v/>
      </c>
      <c r="P72" s="272" t="str">
        <f>'Berechnung Gebäude'!AA67</f>
        <v/>
      </c>
      <c r="Q72" s="203" t="str">
        <f>'Berechnung Gebäude'!AB67</f>
        <v/>
      </c>
      <c r="R72" s="161"/>
      <c r="S72" s="387" t="str">
        <f>'Berechnung Gebäude'!AL67</f>
        <v/>
      </c>
      <c r="T72" s="177" t="str">
        <f>'Berechnung Gebäude'!AM67</f>
        <v/>
      </c>
      <c r="U72" s="175" t="str">
        <f>'Berechnung Gebäude'!AN67</f>
        <v/>
      </c>
      <c r="V72" s="113" t="str">
        <f>'Berechnung Gebäude'!AR67</f>
        <v/>
      </c>
      <c r="W72" s="113" t="str">
        <f>'Berechnung Gebäude'!AS67</f>
        <v/>
      </c>
      <c r="X72" s="176" t="str">
        <f>'Berechnung Gebäude'!AU67</f>
        <v/>
      </c>
      <c r="Y72" s="177" t="str">
        <f>'Berechnung Gebäude'!AV67</f>
        <v/>
      </c>
      <c r="Z72" s="269" t="str">
        <f>'Berechnung Gebäude'!AX67</f>
        <v/>
      </c>
      <c r="AA72" s="269" t="str">
        <f>'Berechnung Gebäude'!BC67</f>
        <v/>
      </c>
      <c r="AB72" s="388" t="str">
        <f>'Berechnung Gebäude'!BD67</f>
        <v/>
      </c>
      <c r="AC72" s="161"/>
      <c r="AD72" s="180" t="str">
        <f>'Berechnung Gebäude'!BK67</f>
        <v/>
      </c>
      <c r="AE72" s="177" t="str">
        <f>'Berechnung Gebäude'!BL67</f>
        <v/>
      </c>
      <c r="AF72" s="221" t="str">
        <f>'Berechnung Gebäude'!BM67</f>
        <v/>
      </c>
      <c r="AG72" s="113" t="str">
        <f>'Berechnung Gebäude'!BQ67</f>
        <v/>
      </c>
      <c r="AH72" s="113" t="str">
        <f>'Berechnung Gebäude'!BR67</f>
        <v/>
      </c>
      <c r="AI72" s="176" t="str">
        <f>'Berechnung Gebäude'!BU67</f>
        <v/>
      </c>
      <c r="AJ72" s="177" t="str">
        <f>'Berechnung Gebäude'!BV67</f>
        <v/>
      </c>
      <c r="AK72" s="276" t="str">
        <f>'Berechnung Gebäude'!BW67</f>
        <v/>
      </c>
      <c r="AL72" s="277" t="str">
        <f>'Berechnung Gebäude'!CA67</f>
        <v/>
      </c>
      <c r="AM72" s="191" t="str">
        <f>'Berechnung Gebäude'!CB67</f>
        <v/>
      </c>
      <c r="AN72" s="4"/>
    </row>
    <row r="73" spans="2:40" ht="35.450000000000003" customHeight="1" x14ac:dyDescent="0.2">
      <c r="B73" s="84">
        <v>64</v>
      </c>
      <c r="C73" s="208" t="str">
        <f>IF('EINGABE Gebäude'!C74="","",'EINGABE Gebäude'!C74)</f>
        <v/>
      </c>
      <c r="D73" s="372" t="str">
        <f>IF('EINGABE Gebäude'!E74="","",'EINGABE Gebäude'!E74)</f>
        <v/>
      </c>
      <c r="E73" s="376" t="str">
        <f>IF('EINGABE Gebäude'!F74="","",'EINGABE Gebäude'!F74)</f>
        <v/>
      </c>
      <c r="F73" s="161"/>
      <c r="G73" s="433" t="str">
        <f>'Berechnung Gebäude'!H68</f>
        <v/>
      </c>
      <c r="H73" s="340" t="str">
        <f ca="1">'Berechnung Gebäude'!N68</f>
        <v/>
      </c>
      <c r="I73" s="177" t="str">
        <f ca="1">'Berechnung Gebäude'!O68</f>
        <v/>
      </c>
      <c r="J73" s="175" t="str">
        <f ca="1">'Berechnung Gebäude'!P68</f>
        <v/>
      </c>
      <c r="K73" s="113" t="str">
        <f>'Berechnung Gebäude'!T68</f>
        <v/>
      </c>
      <c r="L73" s="113" t="str">
        <f ca="1">'Berechnung Gebäude'!U68</f>
        <v/>
      </c>
      <c r="M73" s="176" t="str">
        <f ca="1">'Berechnung Gebäude'!AC68</f>
        <v/>
      </c>
      <c r="N73" s="177" t="str">
        <f ca="1">'Berechnung Gebäude'!AD68</f>
        <v/>
      </c>
      <c r="O73" s="269" t="str">
        <f>'Berechnung Gebäude'!W68</f>
        <v/>
      </c>
      <c r="P73" s="272" t="str">
        <f>'Berechnung Gebäude'!AA68</f>
        <v/>
      </c>
      <c r="Q73" s="203" t="str">
        <f>'Berechnung Gebäude'!AB68</f>
        <v/>
      </c>
      <c r="R73" s="161"/>
      <c r="S73" s="387" t="str">
        <f>'Berechnung Gebäude'!AL68</f>
        <v/>
      </c>
      <c r="T73" s="177" t="str">
        <f>'Berechnung Gebäude'!AM68</f>
        <v/>
      </c>
      <c r="U73" s="175" t="str">
        <f>'Berechnung Gebäude'!AN68</f>
        <v/>
      </c>
      <c r="V73" s="113" t="str">
        <f>'Berechnung Gebäude'!AR68</f>
        <v/>
      </c>
      <c r="W73" s="113" t="str">
        <f>'Berechnung Gebäude'!AS68</f>
        <v/>
      </c>
      <c r="X73" s="176" t="str">
        <f>'Berechnung Gebäude'!AU68</f>
        <v/>
      </c>
      <c r="Y73" s="177" t="str">
        <f>'Berechnung Gebäude'!AV68</f>
        <v/>
      </c>
      <c r="Z73" s="269" t="str">
        <f>'Berechnung Gebäude'!AX68</f>
        <v/>
      </c>
      <c r="AA73" s="269" t="str">
        <f>'Berechnung Gebäude'!BC68</f>
        <v/>
      </c>
      <c r="AB73" s="388" t="str">
        <f>'Berechnung Gebäude'!BD68</f>
        <v/>
      </c>
      <c r="AC73" s="161"/>
      <c r="AD73" s="180" t="str">
        <f>'Berechnung Gebäude'!BK68</f>
        <v/>
      </c>
      <c r="AE73" s="177" t="str">
        <f>'Berechnung Gebäude'!BL68</f>
        <v/>
      </c>
      <c r="AF73" s="221" t="str">
        <f>'Berechnung Gebäude'!BM68</f>
        <v/>
      </c>
      <c r="AG73" s="113" t="str">
        <f>'Berechnung Gebäude'!BQ68</f>
        <v/>
      </c>
      <c r="AH73" s="113" t="str">
        <f>'Berechnung Gebäude'!BR68</f>
        <v/>
      </c>
      <c r="AI73" s="176" t="str">
        <f>'Berechnung Gebäude'!BU68</f>
        <v/>
      </c>
      <c r="AJ73" s="177" t="str">
        <f>'Berechnung Gebäude'!BV68</f>
        <v/>
      </c>
      <c r="AK73" s="276" t="str">
        <f>'Berechnung Gebäude'!BW68</f>
        <v/>
      </c>
      <c r="AL73" s="277" t="str">
        <f>'Berechnung Gebäude'!CA68</f>
        <v/>
      </c>
      <c r="AM73" s="191" t="str">
        <f>'Berechnung Gebäude'!CB68</f>
        <v/>
      </c>
      <c r="AN73" s="4"/>
    </row>
    <row r="74" spans="2:40" ht="35.450000000000003" customHeight="1" x14ac:dyDescent="0.2">
      <c r="B74" s="61">
        <v>65</v>
      </c>
      <c r="C74" s="208" t="str">
        <f>IF('EINGABE Gebäude'!C75="","",'EINGABE Gebäude'!C75)</f>
        <v/>
      </c>
      <c r="D74" s="372" t="str">
        <f>IF('EINGABE Gebäude'!E75="","",'EINGABE Gebäude'!E75)</f>
        <v/>
      </c>
      <c r="E74" s="376" t="str">
        <f>IF('EINGABE Gebäude'!F75="","",'EINGABE Gebäude'!F75)</f>
        <v/>
      </c>
      <c r="F74" s="161"/>
      <c r="G74" s="433" t="str">
        <f>'Berechnung Gebäude'!H69</f>
        <v/>
      </c>
      <c r="H74" s="340" t="str">
        <f ca="1">'Berechnung Gebäude'!N69</f>
        <v/>
      </c>
      <c r="I74" s="177" t="str">
        <f ca="1">'Berechnung Gebäude'!O69</f>
        <v/>
      </c>
      <c r="J74" s="175" t="str">
        <f ca="1">'Berechnung Gebäude'!P69</f>
        <v/>
      </c>
      <c r="K74" s="113" t="str">
        <f>'Berechnung Gebäude'!T69</f>
        <v/>
      </c>
      <c r="L74" s="113" t="str">
        <f ca="1">'Berechnung Gebäude'!U69</f>
        <v/>
      </c>
      <c r="M74" s="176" t="str">
        <f ca="1">'Berechnung Gebäude'!AC69</f>
        <v/>
      </c>
      <c r="N74" s="177" t="str">
        <f ca="1">'Berechnung Gebäude'!AD69</f>
        <v/>
      </c>
      <c r="O74" s="269" t="str">
        <f>'Berechnung Gebäude'!W69</f>
        <v/>
      </c>
      <c r="P74" s="272" t="str">
        <f>'Berechnung Gebäude'!AA69</f>
        <v/>
      </c>
      <c r="Q74" s="203" t="str">
        <f>'Berechnung Gebäude'!AB69</f>
        <v/>
      </c>
      <c r="R74" s="161"/>
      <c r="S74" s="387" t="str">
        <f>'Berechnung Gebäude'!AL69</f>
        <v/>
      </c>
      <c r="T74" s="177" t="str">
        <f>'Berechnung Gebäude'!AM69</f>
        <v/>
      </c>
      <c r="U74" s="175" t="str">
        <f>'Berechnung Gebäude'!AN69</f>
        <v/>
      </c>
      <c r="V74" s="113" t="str">
        <f>'Berechnung Gebäude'!AR69</f>
        <v/>
      </c>
      <c r="W74" s="113" t="str">
        <f>'Berechnung Gebäude'!AS69</f>
        <v/>
      </c>
      <c r="X74" s="176" t="str">
        <f>'Berechnung Gebäude'!AU69</f>
        <v/>
      </c>
      <c r="Y74" s="177" t="str">
        <f>'Berechnung Gebäude'!AV69</f>
        <v/>
      </c>
      <c r="Z74" s="269" t="str">
        <f>'Berechnung Gebäude'!AX69</f>
        <v/>
      </c>
      <c r="AA74" s="269" t="str">
        <f>'Berechnung Gebäude'!BC69</f>
        <v/>
      </c>
      <c r="AB74" s="388" t="str">
        <f>'Berechnung Gebäude'!BD69</f>
        <v/>
      </c>
      <c r="AC74" s="161"/>
      <c r="AD74" s="180" t="str">
        <f>'Berechnung Gebäude'!BK69</f>
        <v/>
      </c>
      <c r="AE74" s="177" t="str">
        <f>'Berechnung Gebäude'!BL69</f>
        <v/>
      </c>
      <c r="AF74" s="221" t="str">
        <f>'Berechnung Gebäude'!BM69</f>
        <v/>
      </c>
      <c r="AG74" s="113" t="str">
        <f>'Berechnung Gebäude'!BQ69</f>
        <v/>
      </c>
      <c r="AH74" s="113" t="str">
        <f>'Berechnung Gebäude'!BR69</f>
        <v/>
      </c>
      <c r="AI74" s="176" t="str">
        <f>'Berechnung Gebäude'!BU69</f>
        <v/>
      </c>
      <c r="AJ74" s="177" t="str">
        <f>'Berechnung Gebäude'!BV69</f>
        <v/>
      </c>
      <c r="AK74" s="276" t="str">
        <f>'Berechnung Gebäude'!BW69</f>
        <v/>
      </c>
      <c r="AL74" s="277" t="str">
        <f>'Berechnung Gebäude'!CA69</f>
        <v/>
      </c>
      <c r="AM74" s="191" t="str">
        <f>'Berechnung Gebäude'!CB69</f>
        <v/>
      </c>
      <c r="AN74" s="4"/>
    </row>
    <row r="75" spans="2:40" ht="35.450000000000003" customHeight="1" x14ac:dyDescent="0.2">
      <c r="B75" s="84">
        <v>66</v>
      </c>
      <c r="C75" s="208" t="str">
        <f>IF('EINGABE Gebäude'!C76="","",'EINGABE Gebäude'!C76)</f>
        <v/>
      </c>
      <c r="D75" s="372" t="str">
        <f>IF('EINGABE Gebäude'!E76="","",'EINGABE Gebäude'!E76)</f>
        <v/>
      </c>
      <c r="E75" s="376" t="str">
        <f>IF('EINGABE Gebäude'!F76="","",'EINGABE Gebäude'!F76)</f>
        <v/>
      </c>
      <c r="F75" s="161"/>
      <c r="G75" s="433" t="str">
        <f>'Berechnung Gebäude'!H70</f>
        <v/>
      </c>
      <c r="H75" s="340" t="str">
        <f ca="1">'Berechnung Gebäude'!N70</f>
        <v/>
      </c>
      <c r="I75" s="177" t="str">
        <f ca="1">'Berechnung Gebäude'!O70</f>
        <v/>
      </c>
      <c r="J75" s="175" t="str">
        <f ca="1">'Berechnung Gebäude'!P70</f>
        <v/>
      </c>
      <c r="K75" s="113" t="str">
        <f>'Berechnung Gebäude'!T70</f>
        <v/>
      </c>
      <c r="L75" s="113" t="str">
        <f ca="1">'Berechnung Gebäude'!U70</f>
        <v/>
      </c>
      <c r="M75" s="176" t="str">
        <f ca="1">'Berechnung Gebäude'!AC70</f>
        <v/>
      </c>
      <c r="N75" s="177" t="str">
        <f ca="1">'Berechnung Gebäude'!AD70</f>
        <v/>
      </c>
      <c r="O75" s="269" t="str">
        <f>'Berechnung Gebäude'!W70</f>
        <v/>
      </c>
      <c r="P75" s="272" t="str">
        <f>'Berechnung Gebäude'!AA70</f>
        <v/>
      </c>
      <c r="Q75" s="203" t="str">
        <f>'Berechnung Gebäude'!AB70</f>
        <v/>
      </c>
      <c r="R75" s="161"/>
      <c r="S75" s="387" t="str">
        <f>'Berechnung Gebäude'!AL70</f>
        <v/>
      </c>
      <c r="T75" s="177" t="str">
        <f>'Berechnung Gebäude'!AM70</f>
        <v/>
      </c>
      <c r="U75" s="175" t="str">
        <f>'Berechnung Gebäude'!AN70</f>
        <v/>
      </c>
      <c r="V75" s="113" t="str">
        <f>'Berechnung Gebäude'!AR70</f>
        <v/>
      </c>
      <c r="W75" s="113" t="str">
        <f>'Berechnung Gebäude'!AS70</f>
        <v/>
      </c>
      <c r="X75" s="176" t="str">
        <f>'Berechnung Gebäude'!AU70</f>
        <v/>
      </c>
      <c r="Y75" s="177" t="str">
        <f>'Berechnung Gebäude'!AV70</f>
        <v/>
      </c>
      <c r="Z75" s="269" t="str">
        <f>'Berechnung Gebäude'!AX70</f>
        <v/>
      </c>
      <c r="AA75" s="269" t="str">
        <f>'Berechnung Gebäude'!BC70</f>
        <v/>
      </c>
      <c r="AB75" s="388" t="str">
        <f>'Berechnung Gebäude'!BD70</f>
        <v/>
      </c>
      <c r="AC75" s="161"/>
      <c r="AD75" s="180" t="str">
        <f>'Berechnung Gebäude'!BK70</f>
        <v/>
      </c>
      <c r="AE75" s="177" t="str">
        <f>'Berechnung Gebäude'!BL70</f>
        <v/>
      </c>
      <c r="AF75" s="221" t="str">
        <f>'Berechnung Gebäude'!BM70</f>
        <v/>
      </c>
      <c r="AG75" s="113" t="str">
        <f>'Berechnung Gebäude'!BQ70</f>
        <v/>
      </c>
      <c r="AH75" s="113" t="str">
        <f>'Berechnung Gebäude'!BR70</f>
        <v/>
      </c>
      <c r="AI75" s="176" t="str">
        <f>'Berechnung Gebäude'!BU70</f>
        <v/>
      </c>
      <c r="AJ75" s="177" t="str">
        <f>'Berechnung Gebäude'!BV70</f>
        <v/>
      </c>
      <c r="AK75" s="276" t="str">
        <f>'Berechnung Gebäude'!BW70</f>
        <v/>
      </c>
      <c r="AL75" s="277" t="str">
        <f>'Berechnung Gebäude'!CA70</f>
        <v/>
      </c>
      <c r="AM75" s="191" t="str">
        <f>'Berechnung Gebäude'!CB70</f>
        <v/>
      </c>
      <c r="AN75" s="4"/>
    </row>
    <row r="76" spans="2:40" ht="35.450000000000003" customHeight="1" x14ac:dyDescent="0.2">
      <c r="B76" s="61">
        <v>67</v>
      </c>
      <c r="C76" s="208" t="str">
        <f>IF('EINGABE Gebäude'!C77="","",'EINGABE Gebäude'!C77)</f>
        <v/>
      </c>
      <c r="D76" s="372" t="str">
        <f>IF('EINGABE Gebäude'!E77="","",'EINGABE Gebäude'!E77)</f>
        <v/>
      </c>
      <c r="E76" s="376" t="str">
        <f>IF('EINGABE Gebäude'!F77="","",'EINGABE Gebäude'!F77)</f>
        <v/>
      </c>
      <c r="F76" s="161"/>
      <c r="G76" s="433" t="str">
        <f>'Berechnung Gebäude'!H71</f>
        <v/>
      </c>
      <c r="H76" s="340" t="str">
        <f ca="1">'Berechnung Gebäude'!N71</f>
        <v/>
      </c>
      <c r="I76" s="177" t="str">
        <f ca="1">'Berechnung Gebäude'!O71</f>
        <v/>
      </c>
      <c r="J76" s="175" t="str">
        <f ca="1">'Berechnung Gebäude'!P71</f>
        <v/>
      </c>
      <c r="K76" s="113" t="str">
        <f>'Berechnung Gebäude'!T71</f>
        <v/>
      </c>
      <c r="L76" s="113" t="str">
        <f ca="1">'Berechnung Gebäude'!U71</f>
        <v/>
      </c>
      <c r="M76" s="176" t="str">
        <f ca="1">'Berechnung Gebäude'!AC71</f>
        <v/>
      </c>
      <c r="N76" s="177" t="str">
        <f ca="1">'Berechnung Gebäude'!AD71</f>
        <v/>
      </c>
      <c r="O76" s="269" t="str">
        <f>'Berechnung Gebäude'!W71</f>
        <v/>
      </c>
      <c r="P76" s="272" t="str">
        <f>'Berechnung Gebäude'!AA71</f>
        <v/>
      </c>
      <c r="Q76" s="203" t="str">
        <f>'Berechnung Gebäude'!AB71</f>
        <v/>
      </c>
      <c r="R76" s="161"/>
      <c r="S76" s="387" t="str">
        <f>'Berechnung Gebäude'!AL71</f>
        <v/>
      </c>
      <c r="T76" s="177" t="str">
        <f>'Berechnung Gebäude'!AM71</f>
        <v/>
      </c>
      <c r="U76" s="175" t="str">
        <f>'Berechnung Gebäude'!AN71</f>
        <v/>
      </c>
      <c r="V76" s="113" t="str">
        <f>'Berechnung Gebäude'!AR71</f>
        <v/>
      </c>
      <c r="W76" s="113" t="str">
        <f>'Berechnung Gebäude'!AS71</f>
        <v/>
      </c>
      <c r="X76" s="176" t="str">
        <f>'Berechnung Gebäude'!AU71</f>
        <v/>
      </c>
      <c r="Y76" s="177" t="str">
        <f>'Berechnung Gebäude'!AV71</f>
        <v/>
      </c>
      <c r="Z76" s="269" t="str">
        <f>'Berechnung Gebäude'!AX71</f>
        <v/>
      </c>
      <c r="AA76" s="269" t="str">
        <f>'Berechnung Gebäude'!BC71</f>
        <v/>
      </c>
      <c r="AB76" s="388" t="str">
        <f>'Berechnung Gebäude'!BD71</f>
        <v/>
      </c>
      <c r="AC76" s="161"/>
      <c r="AD76" s="180" t="str">
        <f>'Berechnung Gebäude'!BK71</f>
        <v/>
      </c>
      <c r="AE76" s="177" t="str">
        <f>'Berechnung Gebäude'!BL71</f>
        <v/>
      </c>
      <c r="AF76" s="221" t="str">
        <f>'Berechnung Gebäude'!BM71</f>
        <v/>
      </c>
      <c r="AG76" s="113" t="str">
        <f>'Berechnung Gebäude'!BQ71</f>
        <v/>
      </c>
      <c r="AH76" s="113" t="str">
        <f>'Berechnung Gebäude'!BR71</f>
        <v/>
      </c>
      <c r="AI76" s="176" t="str">
        <f>'Berechnung Gebäude'!BU71</f>
        <v/>
      </c>
      <c r="AJ76" s="177" t="str">
        <f>'Berechnung Gebäude'!BV71</f>
        <v/>
      </c>
      <c r="AK76" s="276" t="str">
        <f>'Berechnung Gebäude'!BW71</f>
        <v/>
      </c>
      <c r="AL76" s="277" t="str">
        <f>'Berechnung Gebäude'!CA71</f>
        <v/>
      </c>
      <c r="AM76" s="191" t="str">
        <f>'Berechnung Gebäude'!CB71</f>
        <v/>
      </c>
      <c r="AN76" s="4"/>
    </row>
    <row r="77" spans="2:40" ht="35.450000000000003" customHeight="1" x14ac:dyDescent="0.2">
      <c r="B77" s="84">
        <v>68</v>
      </c>
      <c r="C77" s="208" t="str">
        <f>IF('EINGABE Gebäude'!C78="","",'EINGABE Gebäude'!C78)</f>
        <v/>
      </c>
      <c r="D77" s="372" t="str">
        <f>IF('EINGABE Gebäude'!E78="","",'EINGABE Gebäude'!E78)</f>
        <v/>
      </c>
      <c r="E77" s="376" t="str">
        <f>IF('EINGABE Gebäude'!F78="","",'EINGABE Gebäude'!F78)</f>
        <v/>
      </c>
      <c r="F77" s="161"/>
      <c r="G77" s="433" t="str">
        <f>'Berechnung Gebäude'!H72</f>
        <v/>
      </c>
      <c r="H77" s="340" t="str">
        <f ca="1">'Berechnung Gebäude'!N72</f>
        <v/>
      </c>
      <c r="I77" s="177" t="str">
        <f ca="1">'Berechnung Gebäude'!O72</f>
        <v/>
      </c>
      <c r="J77" s="175" t="str">
        <f ca="1">'Berechnung Gebäude'!P72</f>
        <v/>
      </c>
      <c r="K77" s="113" t="str">
        <f>'Berechnung Gebäude'!T72</f>
        <v/>
      </c>
      <c r="L77" s="113" t="str">
        <f ca="1">'Berechnung Gebäude'!U72</f>
        <v/>
      </c>
      <c r="M77" s="176" t="str">
        <f ca="1">'Berechnung Gebäude'!AC72</f>
        <v/>
      </c>
      <c r="N77" s="177" t="str">
        <f ca="1">'Berechnung Gebäude'!AD72</f>
        <v/>
      </c>
      <c r="O77" s="269" t="str">
        <f>'Berechnung Gebäude'!W72</f>
        <v/>
      </c>
      <c r="P77" s="272" t="str">
        <f>'Berechnung Gebäude'!AA72</f>
        <v/>
      </c>
      <c r="Q77" s="203" t="str">
        <f>'Berechnung Gebäude'!AB72</f>
        <v/>
      </c>
      <c r="R77" s="161"/>
      <c r="S77" s="387" t="str">
        <f>'Berechnung Gebäude'!AL72</f>
        <v/>
      </c>
      <c r="T77" s="177" t="str">
        <f>'Berechnung Gebäude'!AM72</f>
        <v/>
      </c>
      <c r="U77" s="175" t="str">
        <f>'Berechnung Gebäude'!AN72</f>
        <v/>
      </c>
      <c r="V77" s="113" t="str">
        <f>'Berechnung Gebäude'!AR72</f>
        <v/>
      </c>
      <c r="W77" s="113" t="str">
        <f>'Berechnung Gebäude'!AS72</f>
        <v/>
      </c>
      <c r="X77" s="176" t="str">
        <f>'Berechnung Gebäude'!AU72</f>
        <v/>
      </c>
      <c r="Y77" s="177" t="str">
        <f>'Berechnung Gebäude'!AV72</f>
        <v/>
      </c>
      <c r="Z77" s="269" t="str">
        <f>'Berechnung Gebäude'!AX72</f>
        <v/>
      </c>
      <c r="AA77" s="269" t="str">
        <f>'Berechnung Gebäude'!BC72</f>
        <v/>
      </c>
      <c r="AB77" s="388" t="str">
        <f>'Berechnung Gebäude'!BD72</f>
        <v/>
      </c>
      <c r="AC77" s="161"/>
      <c r="AD77" s="180" t="str">
        <f>'Berechnung Gebäude'!BK72</f>
        <v/>
      </c>
      <c r="AE77" s="177" t="str">
        <f>'Berechnung Gebäude'!BL72</f>
        <v/>
      </c>
      <c r="AF77" s="221" t="str">
        <f>'Berechnung Gebäude'!BM72</f>
        <v/>
      </c>
      <c r="AG77" s="113" t="str">
        <f>'Berechnung Gebäude'!BQ72</f>
        <v/>
      </c>
      <c r="AH77" s="113" t="str">
        <f>'Berechnung Gebäude'!BR72</f>
        <v/>
      </c>
      <c r="AI77" s="176" t="str">
        <f>'Berechnung Gebäude'!BU72</f>
        <v/>
      </c>
      <c r="AJ77" s="177" t="str">
        <f>'Berechnung Gebäude'!BV72</f>
        <v/>
      </c>
      <c r="AK77" s="276" t="str">
        <f>'Berechnung Gebäude'!BW72</f>
        <v/>
      </c>
      <c r="AL77" s="277" t="str">
        <f>'Berechnung Gebäude'!CA72</f>
        <v/>
      </c>
      <c r="AM77" s="191" t="str">
        <f>'Berechnung Gebäude'!CB72</f>
        <v/>
      </c>
      <c r="AN77" s="4"/>
    </row>
    <row r="78" spans="2:40" ht="35.450000000000003" customHeight="1" x14ac:dyDescent="0.2">
      <c r="B78" s="61">
        <v>69</v>
      </c>
      <c r="C78" s="208" t="str">
        <f>IF('EINGABE Gebäude'!C79="","",'EINGABE Gebäude'!C79)</f>
        <v/>
      </c>
      <c r="D78" s="372" t="str">
        <f>IF('EINGABE Gebäude'!E79="","",'EINGABE Gebäude'!E79)</f>
        <v/>
      </c>
      <c r="E78" s="376" t="str">
        <f>IF('EINGABE Gebäude'!F79="","",'EINGABE Gebäude'!F79)</f>
        <v/>
      </c>
      <c r="F78" s="161"/>
      <c r="G78" s="433" t="str">
        <f>'Berechnung Gebäude'!H73</f>
        <v/>
      </c>
      <c r="H78" s="340" t="str">
        <f ca="1">'Berechnung Gebäude'!N73</f>
        <v/>
      </c>
      <c r="I78" s="177" t="str">
        <f ca="1">'Berechnung Gebäude'!O73</f>
        <v/>
      </c>
      <c r="J78" s="175" t="str">
        <f ca="1">'Berechnung Gebäude'!P73</f>
        <v/>
      </c>
      <c r="K78" s="113" t="str">
        <f>'Berechnung Gebäude'!T73</f>
        <v/>
      </c>
      <c r="L78" s="113" t="str">
        <f ca="1">'Berechnung Gebäude'!U73</f>
        <v/>
      </c>
      <c r="M78" s="176" t="str">
        <f ca="1">'Berechnung Gebäude'!AC73</f>
        <v/>
      </c>
      <c r="N78" s="177" t="str">
        <f ca="1">'Berechnung Gebäude'!AD73</f>
        <v/>
      </c>
      <c r="O78" s="269" t="str">
        <f>'Berechnung Gebäude'!W73</f>
        <v/>
      </c>
      <c r="P78" s="272" t="str">
        <f>'Berechnung Gebäude'!AA73</f>
        <v/>
      </c>
      <c r="Q78" s="203" t="str">
        <f>'Berechnung Gebäude'!AB73</f>
        <v/>
      </c>
      <c r="R78" s="161"/>
      <c r="S78" s="387" t="str">
        <f>'Berechnung Gebäude'!AL73</f>
        <v/>
      </c>
      <c r="T78" s="177" t="str">
        <f>'Berechnung Gebäude'!AM73</f>
        <v/>
      </c>
      <c r="U78" s="175" t="str">
        <f>'Berechnung Gebäude'!AN73</f>
        <v/>
      </c>
      <c r="V78" s="113" t="str">
        <f>'Berechnung Gebäude'!AR73</f>
        <v/>
      </c>
      <c r="W78" s="113" t="str">
        <f>'Berechnung Gebäude'!AS73</f>
        <v/>
      </c>
      <c r="X78" s="176" t="str">
        <f>'Berechnung Gebäude'!AU73</f>
        <v/>
      </c>
      <c r="Y78" s="177" t="str">
        <f>'Berechnung Gebäude'!AV73</f>
        <v/>
      </c>
      <c r="Z78" s="269" t="str">
        <f>'Berechnung Gebäude'!AX73</f>
        <v/>
      </c>
      <c r="AA78" s="269" t="str">
        <f>'Berechnung Gebäude'!BC73</f>
        <v/>
      </c>
      <c r="AB78" s="388" t="str">
        <f>'Berechnung Gebäude'!BD73</f>
        <v/>
      </c>
      <c r="AC78" s="161"/>
      <c r="AD78" s="180" t="str">
        <f>'Berechnung Gebäude'!BK73</f>
        <v/>
      </c>
      <c r="AE78" s="177" t="str">
        <f>'Berechnung Gebäude'!BL73</f>
        <v/>
      </c>
      <c r="AF78" s="221" t="str">
        <f>'Berechnung Gebäude'!BM73</f>
        <v/>
      </c>
      <c r="AG78" s="113" t="str">
        <f>'Berechnung Gebäude'!BQ73</f>
        <v/>
      </c>
      <c r="AH78" s="113" t="str">
        <f>'Berechnung Gebäude'!BR73</f>
        <v/>
      </c>
      <c r="AI78" s="176" t="str">
        <f>'Berechnung Gebäude'!BU73</f>
        <v/>
      </c>
      <c r="AJ78" s="177" t="str">
        <f>'Berechnung Gebäude'!BV73</f>
        <v/>
      </c>
      <c r="AK78" s="276" t="str">
        <f>'Berechnung Gebäude'!BW73</f>
        <v/>
      </c>
      <c r="AL78" s="277" t="str">
        <f>'Berechnung Gebäude'!CA73</f>
        <v/>
      </c>
      <c r="AM78" s="191" t="str">
        <f>'Berechnung Gebäude'!CB73</f>
        <v/>
      </c>
      <c r="AN78" s="4"/>
    </row>
    <row r="79" spans="2:40" ht="35.450000000000003" customHeight="1" x14ac:dyDescent="0.2">
      <c r="B79" s="84">
        <v>70</v>
      </c>
      <c r="C79" s="208" t="str">
        <f>IF('EINGABE Gebäude'!C80="","",'EINGABE Gebäude'!C80)</f>
        <v/>
      </c>
      <c r="D79" s="372" t="str">
        <f>IF('EINGABE Gebäude'!E80="","",'EINGABE Gebäude'!E80)</f>
        <v/>
      </c>
      <c r="E79" s="376" t="str">
        <f>IF('EINGABE Gebäude'!F80="","",'EINGABE Gebäude'!F80)</f>
        <v/>
      </c>
      <c r="F79" s="161"/>
      <c r="G79" s="433" t="str">
        <f>'Berechnung Gebäude'!H74</f>
        <v/>
      </c>
      <c r="H79" s="340" t="str">
        <f ca="1">'Berechnung Gebäude'!N74</f>
        <v/>
      </c>
      <c r="I79" s="177" t="str">
        <f ca="1">'Berechnung Gebäude'!O74</f>
        <v/>
      </c>
      <c r="J79" s="175" t="str">
        <f ca="1">'Berechnung Gebäude'!P74</f>
        <v/>
      </c>
      <c r="K79" s="113" t="str">
        <f>'Berechnung Gebäude'!T74</f>
        <v/>
      </c>
      <c r="L79" s="113" t="str">
        <f ca="1">'Berechnung Gebäude'!U74</f>
        <v/>
      </c>
      <c r="M79" s="176" t="str">
        <f ca="1">'Berechnung Gebäude'!AC74</f>
        <v/>
      </c>
      <c r="N79" s="177" t="str">
        <f ca="1">'Berechnung Gebäude'!AD74</f>
        <v/>
      </c>
      <c r="O79" s="269" t="str">
        <f>'Berechnung Gebäude'!W74</f>
        <v/>
      </c>
      <c r="P79" s="272" t="str">
        <f>'Berechnung Gebäude'!AA74</f>
        <v/>
      </c>
      <c r="Q79" s="203" t="str">
        <f>'Berechnung Gebäude'!AB74</f>
        <v/>
      </c>
      <c r="R79" s="161"/>
      <c r="S79" s="387" t="str">
        <f>'Berechnung Gebäude'!AL74</f>
        <v/>
      </c>
      <c r="T79" s="177" t="str">
        <f>'Berechnung Gebäude'!AM74</f>
        <v/>
      </c>
      <c r="U79" s="175" t="str">
        <f>'Berechnung Gebäude'!AN74</f>
        <v/>
      </c>
      <c r="V79" s="113" t="str">
        <f>'Berechnung Gebäude'!AR74</f>
        <v/>
      </c>
      <c r="W79" s="113" t="str">
        <f>'Berechnung Gebäude'!AS74</f>
        <v/>
      </c>
      <c r="X79" s="176" t="str">
        <f>'Berechnung Gebäude'!AU74</f>
        <v/>
      </c>
      <c r="Y79" s="177" t="str">
        <f>'Berechnung Gebäude'!AV74</f>
        <v/>
      </c>
      <c r="Z79" s="269" t="str">
        <f>'Berechnung Gebäude'!AX74</f>
        <v/>
      </c>
      <c r="AA79" s="269" t="str">
        <f>'Berechnung Gebäude'!BC74</f>
        <v/>
      </c>
      <c r="AB79" s="388" t="str">
        <f>'Berechnung Gebäude'!BD74</f>
        <v/>
      </c>
      <c r="AC79" s="161"/>
      <c r="AD79" s="180" t="str">
        <f>'Berechnung Gebäude'!BK74</f>
        <v/>
      </c>
      <c r="AE79" s="177" t="str">
        <f>'Berechnung Gebäude'!BL74</f>
        <v/>
      </c>
      <c r="AF79" s="221" t="str">
        <f>'Berechnung Gebäude'!BM74</f>
        <v/>
      </c>
      <c r="AG79" s="113" t="str">
        <f>'Berechnung Gebäude'!BQ74</f>
        <v/>
      </c>
      <c r="AH79" s="113" t="str">
        <f>'Berechnung Gebäude'!BR74</f>
        <v/>
      </c>
      <c r="AI79" s="176" t="str">
        <f>'Berechnung Gebäude'!BU74</f>
        <v/>
      </c>
      <c r="AJ79" s="177" t="str">
        <f>'Berechnung Gebäude'!BV74</f>
        <v/>
      </c>
      <c r="AK79" s="276" t="str">
        <f>'Berechnung Gebäude'!BW74</f>
        <v/>
      </c>
      <c r="AL79" s="277" t="str">
        <f>'Berechnung Gebäude'!CA74</f>
        <v/>
      </c>
      <c r="AM79" s="191" t="str">
        <f>'Berechnung Gebäude'!CB74</f>
        <v/>
      </c>
      <c r="AN79" s="4"/>
    </row>
    <row r="80" spans="2:40" ht="35.450000000000003" customHeight="1" x14ac:dyDescent="0.2">
      <c r="B80" s="61">
        <v>71</v>
      </c>
      <c r="C80" s="208" t="str">
        <f>IF('EINGABE Gebäude'!C81="","",'EINGABE Gebäude'!C81)</f>
        <v/>
      </c>
      <c r="D80" s="372" t="str">
        <f>IF('EINGABE Gebäude'!E81="","",'EINGABE Gebäude'!E81)</f>
        <v/>
      </c>
      <c r="E80" s="376" t="str">
        <f>IF('EINGABE Gebäude'!F81="","",'EINGABE Gebäude'!F81)</f>
        <v/>
      </c>
      <c r="F80" s="161"/>
      <c r="G80" s="433" t="str">
        <f>'Berechnung Gebäude'!H75</f>
        <v/>
      </c>
      <c r="H80" s="340" t="str">
        <f ca="1">'Berechnung Gebäude'!N75</f>
        <v/>
      </c>
      <c r="I80" s="177" t="str">
        <f ca="1">'Berechnung Gebäude'!O75</f>
        <v/>
      </c>
      <c r="J80" s="175" t="str">
        <f ca="1">'Berechnung Gebäude'!P75</f>
        <v/>
      </c>
      <c r="K80" s="113" t="str">
        <f>'Berechnung Gebäude'!T75</f>
        <v/>
      </c>
      <c r="L80" s="113" t="str">
        <f ca="1">'Berechnung Gebäude'!U75</f>
        <v/>
      </c>
      <c r="M80" s="176" t="str">
        <f ca="1">'Berechnung Gebäude'!AC75</f>
        <v/>
      </c>
      <c r="N80" s="177" t="str">
        <f ca="1">'Berechnung Gebäude'!AD75</f>
        <v/>
      </c>
      <c r="O80" s="269" t="str">
        <f>'Berechnung Gebäude'!W75</f>
        <v/>
      </c>
      <c r="P80" s="272" t="str">
        <f>'Berechnung Gebäude'!AA75</f>
        <v/>
      </c>
      <c r="Q80" s="203" t="str">
        <f>'Berechnung Gebäude'!AB75</f>
        <v/>
      </c>
      <c r="R80" s="161"/>
      <c r="S80" s="387" t="str">
        <f>'Berechnung Gebäude'!AL75</f>
        <v/>
      </c>
      <c r="T80" s="177" t="str">
        <f>'Berechnung Gebäude'!AM75</f>
        <v/>
      </c>
      <c r="U80" s="175" t="str">
        <f>'Berechnung Gebäude'!AN75</f>
        <v/>
      </c>
      <c r="V80" s="113" t="str">
        <f>'Berechnung Gebäude'!AR75</f>
        <v/>
      </c>
      <c r="W80" s="113" t="str">
        <f>'Berechnung Gebäude'!AS75</f>
        <v/>
      </c>
      <c r="X80" s="176" t="str">
        <f>'Berechnung Gebäude'!AU75</f>
        <v/>
      </c>
      <c r="Y80" s="177" t="str">
        <f>'Berechnung Gebäude'!AV75</f>
        <v/>
      </c>
      <c r="Z80" s="269" t="str">
        <f>'Berechnung Gebäude'!AX75</f>
        <v/>
      </c>
      <c r="AA80" s="269" t="str">
        <f>'Berechnung Gebäude'!BC75</f>
        <v/>
      </c>
      <c r="AB80" s="388" t="str">
        <f>'Berechnung Gebäude'!BD75</f>
        <v/>
      </c>
      <c r="AC80" s="161"/>
      <c r="AD80" s="180" t="str">
        <f>'Berechnung Gebäude'!BK75</f>
        <v/>
      </c>
      <c r="AE80" s="177" t="str">
        <f>'Berechnung Gebäude'!BL75</f>
        <v/>
      </c>
      <c r="AF80" s="221" t="str">
        <f>'Berechnung Gebäude'!BM75</f>
        <v/>
      </c>
      <c r="AG80" s="113" t="str">
        <f>'Berechnung Gebäude'!BQ75</f>
        <v/>
      </c>
      <c r="AH80" s="113" t="str">
        <f>'Berechnung Gebäude'!BR75</f>
        <v/>
      </c>
      <c r="AI80" s="176" t="str">
        <f>'Berechnung Gebäude'!BU75</f>
        <v/>
      </c>
      <c r="AJ80" s="177" t="str">
        <f>'Berechnung Gebäude'!BV75</f>
        <v/>
      </c>
      <c r="AK80" s="276" t="str">
        <f>'Berechnung Gebäude'!BW75</f>
        <v/>
      </c>
      <c r="AL80" s="277" t="str">
        <f>'Berechnung Gebäude'!CA75</f>
        <v/>
      </c>
      <c r="AM80" s="191" t="str">
        <f>'Berechnung Gebäude'!CB75</f>
        <v/>
      </c>
      <c r="AN80" s="4"/>
    </row>
    <row r="81" spans="2:40" ht="35.450000000000003" customHeight="1" x14ac:dyDescent="0.2">
      <c r="B81" s="84">
        <v>72</v>
      </c>
      <c r="C81" s="208" t="str">
        <f>IF('EINGABE Gebäude'!C82="","",'EINGABE Gebäude'!C82)</f>
        <v/>
      </c>
      <c r="D81" s="372" t="str">
        <f>IF('EINGABE Gebäude'!E82="","",'EINGABE Gebäude'!E82)</f>
        <v/>
      </c>
      <c r="E81" s="376" t="str">
        <f>IF('EINGABE Gebäude'!F82="","",'EINGABE Gebäude'!F82)</f>
        <v/>
      </c>
      <c r="F81" s="161"/>
      <c r="G81" s="433" t="str">
        <f>'Berechnung Gebäude'!H76</f>
        <v/>
      </c>
      <c r="H81" s="340" t="str">
        <f ca="1">'Berechnung Gebäude'!N76</f>
        <v/>
      </c>
      <c r="I81" s="177" t="str">
        <f ca="1">'Berechnung Gebäude'!O76</f>
        <v/>
      </c>
      <c r="J81" s="175" t="str">
        <f ca="1">'Berechnung Gebäude'!P76</f>
        <v/>
      </c>
      <c r="K81" s="113" t="str">
        <f>'Berechnung Gebäude'!T76</f>
        <v/>
      </c>
      <c r="L81" s="113" t="str">
        <f ca="1">'Berechnung Gebäude'!U76</f>
        <v/>
      </c>
      <c r="M81" s="176" t="str">
        <f ca="1">'Berechnung Gebäude'!AC76</f>
        <v/>
      </c>
      <c r="N81" s="177" t="str">
        <f ca="1">'Berechnung Gebäude'!AD76</f>
        <v/>
      </c>
      <c r="O81" s="269" t="str">
        <f>'Berechnung Gebäude'!W76</f>
        <v/>
      </c>
      <c r="P81" s="272" t="str">
        <f>'Berechnung Gebäude'!AA76</f>
        <v/>
      </c>
      <c r="Q81" s="203" t="str">
        <f>'Berechnung Gebäude'!AB76</f>
        <v/>
      </c>
      <c r="R81" s="161"/>
      <c r="S81" s="387" t="str">
        <f>'Berechnung Gebäude'!AL76</f>
        <v/>
      </c>
      <c r="T81" s="177" t="str">
        <f>'Berechnung Gebäude'!AM76</f>
        <v/>
      </c>
      <c r="U81" s="175" t="str">
        <f>'Berechnung Gebäude'!AN76</f>
        <v/>
      </c>
      <c r="V81" s="113" t="str">
        <f>'Berechnung Gebäude'!AR76</f>
        <v/>
      </c>
      <c r="W81" s="113" t="str">
        <f>'Berechnung Gebäude'!AS76</f>
        <v/>
      </c>
      <c r="X81" s="176" t="str">
        <f>'Berechnung Gebäude'!AU76</f>
        <v/>
      </c>
      <c r="Y81" s="177" t="str">
        <f>'Berechnung Gebäude'!AV76</f>
        <v/>
      </c>
      <c r="Z81" s="269" t="str">
        <f>'Berechnung Gebäude'!AX76</f>
        <v/>
      </c>
      <c r="AA81" s="269" t="str">
        <f>'Berechnung Gebäude'!BC76</f>
        <v/>
      </c>
      <c r="AB81" s="388" t="str">
        <f>'Berechnung Gebäude'!BD76</f>
        <v/>
      </c>
      <c r="AC81" s="161"/>
      <c r="AD81" s="180" t="str">
        <f>'Berechnung Gebäude'!BK76</f>
        <v/>
      </c>
      <c r="AE81" s="177" t="str">
        <f>'Berechnung Gebäude'!BL76</f>
        <v/>
      </c>
      <c r="AF81" s="221" t="str">
        <f>'Berechnung Gebäude'!BM76</f>
        <v/>
      </c>
      <c r="AG81" s="113" t="str">
        <f>'Berechnung Gebäude'!BQ76</f>
        <v/>
      </c>
      <c r="AH81" s="113" t="str">
        <f>'Berechnung Gebäude'!BR76</f>
        <v/>
      </c>
      <c r="AI81" s="176" t="str">
        <f>'Berechnung Gebäude'!BU76</f>
        <v/>
      </c>
      <c r="AJ81" s="177" t="str">
        <f>'Berechnung Gebäude'!BV76</f>
        <v/>
      </c>
      <c r="AK81" s="276" t="str">
        <f>'Berechnung Gebäude'!BW76</f>
        <v/>
      </c>
      <c r="AL81" s="277" t="str">
        <f>'Berechnung Gebäude'!CA76</f>
        <v/>
      </c>
      <c r="AM81" s="191" t="str">
        <f>'Berechnung Gebäude'!CB76</f>
        <v/>
      </c>
      <c r="AN81" s="4"/>
    </row>
    <row r="82" spans="2:40" ht="35.450000000000003" customHeight="1" x14ac:dyDescent="0.2">
      <c r="B82" s="61">
        <v>73</v>
      </c>
      <c r="C82" s="208" t="str">
        <f>IF('EINGABE Gebäude'!C83="","",'EINGABE Gebäude'!C83)</f>
        <v/>
      </c>
      <c r="D82" s="372" t="str">
        <f>IF('EINGABE Gebäude'!E83="","",'EINGABE Gebäude'!E83)</f>
        <v/>
      </c>
      <c r="E82" s="376" t="str">
        <f>IF('EINGABE Gebäude'!F83="","",'EINGABE Gebäude'!F83)</f>
        <v/>
      </c>
      <c r="F82" s="161"/>
      <c r="G82" s="433" t="str">
        <f>'Berechnung Gebäude'!H77</f>
        <v/>
      </c>
      <c r="H82" s="340" t="str">
        <f ca="1">'Berechnung Gebäude'!N77</f>
        <v/>
      </c>
      <c r="I82" s="177" t="str">
        <f ca="1">'Berechnung Gebäude'!O77</f>
        <v/>
      </c>
      <c r="J82" s="175" t="str">
        <f ca="1">'Berechnung Gebäude'!P77</f>
        <v/>
      </c>
      <c r="K82" s="113" t="str">
        <f>'Berechnung Gebäude'!T77</f>
        <v/>
      </c>
      <c r="L82" s="113" t="str">
        <f ca="1">'Berechnung Gebäude'!U77</f>
        <v/>
      </c>
      <c r="M82" s="176" t="str">
        <f ca="1">'Berechnung Gebäude'!AC77</f>
        <v/>
      </c>
      <c r="N82" s="177" t="str">
        <f ca="1">'Berechnung Gebäude'!AD77</f>
        <v/>
      </c>
      <c r="O82" s="269" t="str">
        <f>'Berechnung Gebäude'!W77</f>
        <v/>
      </c>
      <c r="P82" s="272" t="str">
        <f>'Berechnung Gebäude'!AA77</f>
        <v/>
      </c>
      <c r="Q82" s="203" t="str">
        <f>'Berechnung Gebäude'!AB77</f>
        <v/>
      </c>
      <c r="R82" s="161"/>
      <c r="S82" s="387" t="str">
        <f>'Berechnung Gebäude'!AL77</f>
        <v/>
      </c>
      <c r="T82" s="177" t="str">
        <f>'Berechnung Gebäude'!AM77</f>
        <v/>
      </c>
      <c r="U82" s="175" t="str">
        <f>'Berechnung Gebäude'!AN77</f>
        <v/>
      </c>
      <c r="V82" s="113" t="str">
        <f>'Berechnung Gebäude'!AR77</f>
        <v/>
      </c>
      <c r="W82" s="113" t="str">
        <f>'Berechnung Gebäude'!AS77</f>
        <v/>
      </c>
      <c r="X82" s="176" t="str">
        <f>'Berechnung Gebäude'!AU77</f>
        <v/>
      </c>
      <c r="Y82" s="177" t="str">
        <f>'Berechnung Gebäude'!AV77</f>
        <v/>
      </c>
      <c r="Z82" s="269" t="str">
        <f>'Berechnung Gebäude'!AX77</f>
        <v/>
      </c>
      <c r="AA82" s="269" t="str">
        <f>'Berechnung Gebäude'!BC77</f>
        <v/>
      </c>
      <c r="AB82" s="388" t="str">
        <f>'Berechnung Gebäude'!BD77</f>
        <v/>
      </c>
      <c r="AC82" s="161"/>
      <c r="AD82" s="180" t="str">
        <f>'Berechnung Gebäude'!BK77</f>
        <v/>
      </c>
      <c r="AE82" s="177" t="str">
        <f>'Berechnung Gebäude'!BL77</f>
        <v/>
      </c>
      <c r="AF82" s="221" t="str">
        <f>'Berechnung Gebäude'!BM77</f>
        <v/>
      </c>
      <c r="AG82" s="113" t="str">
        <f>'Berechnung Gebäude'!BQ77</f>
        <v/>
      </c>
      <c r="AH82" s="113" t="str">
        <f>'Berechnung Gebäude'!BR77</f>
        <v/>
      </c>
      <c r="AI82" s="176" t="str">
        <f>'Berechnung Gebäude'!BU77</f>
        <v/>
      </c>
      <c r="AJ82" s="177" t="str">
        <f>'Berechnung Gebäude'!BV77</f>
        <v/>
      </c>
      <c r="AK82" s="276" t="str">
        <f>'Berechnung Gebäude'!BW77</f>
        <v/>
      </c>
      <c r="AL82" s="277" t="str">
        <f>'Berechnung Gebäude'!CA77</f>
        <v/>
      </c>
      <c r="AM82" s="191" t="str">
        <f>'Berechnung Gebäude'!CB77</f>
        <v/>
      </c>
      <c r="AN82" s="4"/>
    </row>
    <row r="83" spans="2:40" ht="35.450000000000003" customHeight="1" x14ac:dyDescent="0.2">
      <c r="B83" s="84">
        <v>74</v>
      </c>
      <c r="C83" s="208" t="str">
        <f>IF('EINGABE Gebäude'!C84="","",'EINGABE Gebäude'!C84)</f>
        <v/>
      </c>
      <c r="D83" s="372" t="str">
        <f>IF('EINGABE Gebäude'!E84="","",'EINGABE Gebäude'!E84)</f>
        <v/>
      </c>
      <c r="E83" s="376" t="str">
        <f>IF('EINGABE Gebäude'!F84="","",'EINGABE Gebäude'!F84)</f>
        <v/>
      </c>
      <c r="F83" s="161"/>
      <c r="G83" s="433" t="str">
        <f>'Berechnung Gebäude'!H78</f>
        <v/>
      </c>
      <c r="H83" s="340" t="str">
        <f ca="1">'Berechnung Gebäude'!N78</f>
        <v/>
      </c>
      <c r="I83" s="177" t="str">
        <f ca="1">'Berechnung Gebäude'!O78</f>
        <v/>
      </c>
      <c r="J83" s="175" t="str">
        <f ca="1">'Berechnung Gebäude'!P78</f>
        <v/>
      </c>
      <c r="K83" s="113" t="str">
        <f>'Berechnung Gebäude'!T78</f>
        <v/>
      </c>
      <c r="L83" s="113" t="str">
        <f ca="1">'Berechnung Gebäude'!U78</f>
        <v/>
      </c>
      <c r="M83" s="176" t="str">
        <f ca="1">'Berechnung Gebäude'!AC78</f>
        <v/>
      </c>
      <c r="N83" s="177" t="str">
        <f ca="1">'Berechnung Gebäude'!AD78</f>
        <v/>
      </c>
      <c r="O83" s="269" t="str">
        <f>'Berechnung Gebäude'!W78</f>
        <v/>
      </c>
      <c r="P83" s="272" t="str">
        <f>'Berechnung Gebäude'!AA78</f>
        <v/>
      </c>
      <c r="Q83" s="203" t="str">
        <f>'Berechnung Gebäude'!AB78</f>
        <v/>
      </c>
      <c r="R83" s="161"/>
      <c r="S83" s="387" t="str">
        <f>'Berechnung Gebäude'!AL78</f>
        <v/>
      </c>
      <c r="T83" s="177" t="str">
        <f>'Berechnung Gebäude'!AM78</f>
        <v/>
      </c>
      <c r="U83" s="175" t="str">
        <f>'Berechnung Gebäude'!AN78</f>
        <v/>
      </c>
      <c r="V83" s="113" t="str">
        <f>'Berechnung Gebäude'!AR78</f>
        <v/>
      </c>
      <c r="W83" s="113" t="str">
        <f>'Berechnung Gebäude'!AS78</f>
        <v/>
      </c>
      <c r="X83" s="176" t="str">
        <f>'Berechnung Gebäude'!AU78</f>
        <v/>
      </c>
      <c r="Y83" s="177" t="str">
        <f>'Berechnung Gebäude'!AV78</f>
        <v/>
      </c>
      <c r="Z83" s="269" t="str">
        <f>'Berechnung Gebäude'!AX78</f>
        <v/>
      </c>
      <c r="AA83" s="269" t="str">
        <f>'Berechnung Gebäude'!BC78</f>
        <v/>
      </c>
      <c r="AB83" s="388" t="str">
        <f>'Berechnung Gebäude'!BD78</f>
        <v/>
      </c>
      <c r="AC83" s="161"/>
      <c r="AD83" s="180" t="str">
        <f>'Berechnung Gebäude'!BK78</f>
        <v/>
      </c>
      <c r="AE83" s="177" t="str">
        <f>'Berechnung Gebäude'!BL78</f>
        <v/>
      </c>
      <c r="AF83" s="221" t="str">
        <f>'Berechnung Gebäude'!BM78</f>
        <v/>
      </c>
      <c r="AG83" s="113" t="str">
        <f>'Berechnung Gebäude'!BQ78</f>
        <v/>
      </c>
      <c r="AH83" s="113" t="str">
        <f>'Berechnung Gebäude'!BR78</f>
        <v/>
      </c>
      <c r="AI83" s="176" t="str">
        <f>'Berechnung Gebäude'!BU78</f>
        <v/>
      </c>
      <c r="AJ83" s="177" t="str">
        <f>'Berechnung Gebäude'!BV78</f>
        <v/>
      </c>
      <c r="AK83" s="276" t="str">
        <f>'Berechnung Gebäude'!BW78</f>
        <v/>
      </c>
      <c r="AL83" s="277" t="str">
        <f>'Berechnung Gebäude'!CA78</f>
        <v/>
      </c>
      <c r="AM83" s="191" t="str">
        <f>'Berechnung Gebäude'!CB78</f>
        <v/>
      </c>
      <c r="AN83" s="4"/>
    </row>
    <row r="84" spans="2:40" ht="35.450000000000003" customHeight="1" x14ac:dyDescent="0.2">
      <c r="B84" s="61">
        <v>75</v>
      </c>
      <c r="C84" s="208" t="str">
        <f>IF('EINGABE Gebäude'!C85="","",'EINGABE Gebäude'!C85)</f>
        <v/>
      </c>
      <c r="D84" s="372" t="str">
        <f>IF('EINGABE Gebäude'!E85="","",'EINGABE Gebäude'!E85)</f>
        <v/>
      </c>
      <c r="E84" s="376" t="str">
        <f>IF('EINGABE Gebäude'!F85="","",'EINGABE Gebäude'!F85)</f>
        <v/>
      </c>
      <c r="F84" s="161"/>
      <c r="G84" s="433" t="str">
        <f>'Berechnung Gebäude'!H79</f>
        <v/>
      </c>
      <c r="H84" s="340" t="str">
        <f ca="1">'Berechnung Gebäude'!N79</f>
        <v/>
      </c>
      <c r="I84" s="177" t="str">
        <f ca="1">'Berechnung Gebäude'!O79</f>
        <v/>
      </c>
      <c r="J84" s="175" t="str">
        <f ca="1">'Berechnung Gebäude'!P79</f>
        <v/>
      </c>
      <c r="K84" s="113" t="str">
        <f>'Berechnung Gebäude'!T79</f>
        <v/>
      </c>
      <c r="L84" s="113" t="str">
        <f ca="1">'Berechnung Gebäude'!U79</f>
        <v/>
      </c>
      <c r="M84" s="176" t="str">
        <f ca="1">'Berechnung Gebäude'!AC79</f>
        <v/>
      </c>
      <c r="N84" s="177" t="str">
        <f ca="1">'Berechnung Gebäude'!AD79</f>
        <v/>
      </c>
      <c r="O84" s="269" t="str">
        <f>'Berechnung Gebäude'!W79</f>
        <v/>
      </c>
      <c r="P84" s="272" t="str">
        <f>'Berechnung Gebäude'!AA79</f>
        <v/>
      </c>
      <c r="Q84" s="203" t="str">
        <f>'Berechnung Gebäude'!AB79</f>
        <v/>
      </c>
      <c r="R84" s="161"/>
      <c r="S84" s="387" t="str">
        <f>'Berechnung Gebäude'!AL79</f>
        <v/>
      </c>
      <c r="T84" s="177" t="str">
        <f>'Berechnung Gebäude'!AM79</f>
        <v/>
      </c>
      <c r="U84" s="175" t="str">
        <f>'Berechnung Gebäude'!AN79</f>
        <v/>
      </c>
      <c r="V84" s="113" t="str">
        <f>'Berechnung Gebäude'!AR79</f>
        <v/>
      </c>
      <c r="W84" s="113" t="str">
        <f>'Berechnung Gebäude'!AS79</f>
        <v/>
      </c>
      <c r="X84" s="176" t="str">
        <f>'Berechnung Gebäude'!AU79</f>
        <v/>
      </c>
      <c r="Y84" s="177" t="str">
        <f>'Berechnung Gebäude'!AV79</f>
        <v/>
      </c>
      <c r="Z84" s="269" t="str">
        <f>'Berechnung Gebäude'!AX79</f>
        <v/>
      </c>
      <c r="AA84" s="269" t="str">
        <f>'Berechnung Gebäude'!BC79</f>
        <v/>
      </c>
      <c r="AB84" s="388" t="str">
        <f>'Berechnung Gebäude'!BD79</f>
        <v/>
      </c>
      <c r="AC84" s="161"/>
      <c r="AD84" s="180" t="str">
        <f>'Berechnung Gebäude'!BK79</f>
        <v/>
      </c>
      <c r="AE84" s="177" t="str">
        <f>'Berechnung Gebäude'!BL79</f>
        <v/>
      </c>
      <c r="AF84" s="221" t="str">
        <f>'Berechnung Gebäude'!BM79</f>
        <v/>
      </c>
      <c r="AG84" s="113" t="str">
        <f>'Berechnung Gebäude'!BQ79</f>
        <v/>
      </c>
      <c r="AH84" s="113" t="str">
        <f>'Berechnung Gebäude'!BR79</f>
        <v/>
      </c>
      <c r="AI84" s="176" t="str">
        <f>'Berechnung Gebäude'!BU79</f>
        <v/>
      </c>
      <c r="AJ84" s="177" t="str">
        <f>'Berechnung Gebäude'!BV79</f>
        <v/>
      </c>
      <c r="AK84" s="276" t="str">
        <f>'Berechnung Gebäude'!BW79</f>
        <v/>
      </c>
      <c r="AL84" s="277" t="str">
        <f>'Berechnung Gebäude'!CA79</f>
        <v/>
      </c>
      <c r="AM84" s="191" t="str">
        <f>'Berechnung Gebäude'!CB79</f>
        <v/>
      </c>
      <c r="AN84" s="4"/>
    </row>
    <row r="85" spans="2:40" ht="35.450000000000003" customHeight="1" x14ac:dyDescent="0.2">
      <c r="B85" s="84">
        <v>76</v>
      </c>
      <c r="C85" s="208" t="str">
        <f>IF('EINGABE Gebäude'!C86="","",'EINGABE Gebäude'!C86)</f>
        <v/>
      </c>
      <c r="D85" s="372" t="str">
        <f>IF('EINGABE Gebäude'!E86="","",'EINGABE Gebäude'!E86)</f>
        <v/>
      </c>
      <c r="E85" s="376" t="str">
        <f>IF('EINGABE Gebäude'!F86="","",'EINGABE Gebäude'!F86)</f>
        <v/>
      </c>
      <c r="F85" s="161"/>
      <c r="G85" s="433" t="str">
        <f>'Berechnung Gebäude'!H80</f>
        <v/>
      </c>
      <c r="H85" s="340" t="str">
        <f ca="1">'Berechnung Gebäude'!N80</f>
        <v/>
      </c>
      <c r="I85" s="177" t="str">
        <f ca="1">'Berechnung Gebäude'!O80</f>
        <v/>
      </c>
      <c r="J85" s="175" t="str">
        <f ca="1">'Berechnung Gebäude'!P80</f>
        <v/>
      </c>
      <c r="K85" s="113" t="str">
        <f>'Berechnung Gebäude'!T80</f>
        <v/>
      </c>
      <c r="L85" s="113" t="str">
        <f ca="1">'Berechnung Gebäude'!U80</f>
        <v/>
      </c>
      <c r="M85" s="176" t="str">
        <f ca="1">'Berechnung Gebäude'!AC80</f>
        <v/>
      </c>
      <c r="N85" s="177" t="str">
        <f ca="1">'Berechnung Gebäude'!AD80</f>
        <v/>
      </c>
      <c r="O85" s="269" t="str">
        <f>'Berechnung Gebäude'!W80</f>
        <v/>
      </c>
      <c r="P85" s="272" t="str">
        <f>'Berechnung Gebäude'!AA80</f>
        <v/>
      </c>
      <c r="Q85" s="203" t="str">
        <f>'Berechnung Gebäude'!AB80</f>
        <v/>
      </c>
      <c r="R85" s="161"/>
      <c r="S85" s="387" t="str">
        <f>'Berechnung Gebäude'!AL80</f>
        <v/>
      </c>
      <c r="T85" s="177" t="str">
        <f>'Berechnung Gebäude'!AM80</f>
        <v/>
      </c>
      <c r="U85" s="175" t="str">
        <f>'Berechnung Gebäude'!AN80</f>
        <v/>
      </c>
      <c r="V85" s="113" t="str">
        <f>'Berechnung Gebäude'!AR80</f>
        <v/>
      </c>
      <c r="W85" s="113" t="str">
        <f>'Berechnung Gebäude'!AS80</f>
        <v/>
      </c>
      <c r="X85" s="176" t="str">
        <f>'Berechnung Gebäude'!AU80</f>
        <v/>
      </c>
      <c r="Y85" s="177" t="str">
        <f>'Berechnung Gebäude'!AV80</f>
        <v/>
      </c>
      <c r="Z85" s="269" t="str">
        <f>'Berechnung Gebäude'!AX80</f>
        <v/>
      </c>
      <c r="AA85" s="269" t="str">
        <f>'Berechnung Gebäude'!BC80</f>
        <v/>
      </c>
      <c r="AB85" s="388" t="str">
        <f>'Berechnung Gebäude'!BD80</f>
        <v/>
      </c>
      <c r="AC85" s="161"/>
      <c r="AD85" s="180" t="str">
        <f>'Berechnung Gebäude'!BK80</f>
        <v/>
      </c>
      <c r="AE85" s="177" t="str">
        <f>'Berechnung Gebäude'!BL80</f>
        <v/>
      </c>
      <c r="AF85" s="221" t="str">
        <f>'Berechnung Gebäude'!BM80</f>
        <v/>
      </c>
      <c r="AG85" s="113" t="str">
        <f>'Berechnung Gebäude'!BQ80</f>
        <v/>
      </c>
      <c r="AH85" s="113" t="str">
        <f>'Berechnung Gebäude'!BR80</f>
        <v/>
      </c>
      <c r="AI85" s="176" t="str">
        <f>'Berechnung Gebäude'!BU80</f>
        <v/>
      </c>
      <c r="AJ85" s="177" t="str">
        <f>'Berechnung Gebäude'!BV80</f>
        <v/>
      </c>
      <c r="AK85" s="276" t="str">
        <f>'Berechnung Gebäude'!BW80</f>
        <v/>
      </c>
      <c r="AL85" s="277" t="str">
        <f>'Berechnung Gebäude'!CA80</f>
        <v/>
      </c>
      <c r="AM85" s="191" t="str">
        <f>'Berechnung Gebäude'!CB80</f>
        <v/>
      </c>
      <c r="AN85" s="4"/>
    </row>
    <row r="86" spans="2:40" ht="35.450000000000003" customHeight="1" x14ac:dyDescent="0.2">
      <c r="B86" s="61">
        <v>77</v>
      </c>
      <c r="C86" s="208" t="str">
        <f>IF('EINGABE Gebäude'!C87="","",'EINGABE Gebäude'!C87)</f>
        <v/>
      </c>
      <c r="D86" s="372" t="str">
        <f>IF('EINGABE Gebäude'!E87="","",'EINGABE Gebäude'!E87)</f>
        <v/>
      </c>
      <c r="E86" s="376" t="str">
        <f>IF('EINGABE Gebäude'!F87="","",'EINGABE Gebäude'!F87)</f>
        <v/>
      </c>
      <c r="F86" s="161"/>
      <c r="G86" s="433" t="str">
        <f>'Berechnung Gebäude'!H81</f>
        <v/>
      </c>
      <c r="H86" s="340" t="str">
        <f ca="1">'Berechnung Gebäude'!N81</f>
        <v/>
      </c>
      <c r="I86" s="177" t="str">
        <f ca="1">'Berechnung Gebäude'!O81</f>
        <v/>
      </c>
      <c r="J86" s="175" t="str">
        <f ca="1">'Berechnung Gebäude'!P81</f>
        <v/>
      </c>
      <c r="K86" s="113" t="str">
        <f>'Berechnung Gebäude'!T81</f>
        <v/>
      </c>
      <c r="L86" s="113" t="str">
        <f ca="1">'Berechnung Gebäude'!U81</f>
        <v/>
      </c>
      <c r="M86" s="176" t="str">
        <f ca="1">'Berechnung Gebäude'!AC81</f>
        <v/>
      </c>
      <c r="N86" s="177" t="str">
        <f ca="1">'Berechnung Gebäude'!AD81</f>
        <v/>
      </c>
      <c r="O86" s="269" t="str">
        <f>'Berechnung Gebäude'!W81</f>
        <v/>
      </c>
      <c r="P86" s="272" t="str">
        <f>'Berechnung Gebäude'!AA81</f>
        <v/>
      </c>
      <c r="Q86" s="203" t="str">
        <f>'Berechnung Gebäude'!AB81</f>
        <v/>
      </c>
      <c r="R86" s="161"/>
      <c r="S86" s="387" t="str">
        <f>'Berechnung Gebäude'!AL81</f>
        <v/>
      </c>
      <c r="T86" s="177" t="str">
        <f>'Berechnung Gebäude'!AM81</f>
        <v/>
      </c>
      <c r="U86" s="175" t="str">
        <f>'Berechnung Gebäude'!AN81</f>
        <v/>
      </c>
      <c r="V86" s="113" t="str">
        <f>'Berechnung Gebäude'!AR81</f>
        <v/>
      </c>
      <c r="W86" s="113" t="str">
        <f>'Berechnung Gebäude'!AS81</f>
        <v/>
      </c>
      <c r="X86" s="176" t="str">
        <f>'Berechnung Gebäude'!AU81</f>
        <v/>
      </c>
      <c r="Y86" s="177" t="str">
        <f>'Berechnung Gebäude'!AV81</f>
        <v/>
      </c>
      <c r="Z86" s="269" t="str">
        <f>'Berechnung Gebäude'!AX81</f>
        <v/>
      </c>
      <c r="AA86" s="269" t="str">
        <f>'Berechnung Gebäude'!BC81</f>
        <v/>
      </c>
      <c r="AB86" s="388" t="str">
        <f>'Berechnung Gebäude'!BD81</f>
        <v/>
      </c>
      <c r="AC86" s="161"/>
      <c r="AD86" s="180" t="str">
        <f>'Berechnung Gebäude'!BK81</f>
        <v/>
      </c>
      <c r="AE86" s="177" t="str">
        <f>'Berechnung Gebäude'!BL81</f>
        <v/>
      </c>
      <c r="AF86" s="221" t="str">
        <f>'Berechnung Gebäude'!BM81</f>
        <v/>
      </c>
      <c r="AG86" s="113" t="str">
        <f>'Berechnung Gebäude'!BQ81</f>
        <v/>
      </c>
      <c r="AH86" s="113" t="str">
        <f>'Berechnung Gebäude'!BR81</f>
        <v/>
      </c>
      <c r="AI86" s="176" t="str">
        <f>'Berechnung Gebäude'!BU81</f>
        <v/>
      </c>
      <c r="AJ86" s="177" t="str">
        <f>'Berechnung Gebäude'!BV81</f>
        <v/>
      </c>
      <c r="AK86" s="276" t="str">
        <f>'Berechnung Gebäude'!BW81</f>
        <v/>
      </c>
      <c r="AL86" s="277" t="str">
        <f>'Berechnung Gebäude'!CA81</f>
        <v/>
      </c>
      <c r="AM86" s="191" t="str">
        <f>'Berechnung Gebäude'!CB81</f>
        <v/>
      </c>
      <c r="AN86" s="4"/>
    </row>
    <row r="87" spans="2:40" ht="35.450000000000003" customHeight="1" x14ac:dyDescent="0.2">
      <c r="B87" s="84">
        <v>78</v>
      </c>
      <c r="C87" s="208" t="str">
        <f>IF('EINGABE Gebäude'!C88="","",'EINGABE Gebäude'!C88)</f>
        <v/>
      </c>
      <c r="D87" s="372" t="str">
        <f>IF('EINGABE Gebäude'!E88="","",'EINGABE Gebäude'!E88)</f>
        <v/>
      </c>
      <c r="E87" s="376" t="str">
        <f>IF('EINGABE Gebäude'!F88="","",'EINGABE Gebäude'!F88)</f>
        <v/>
      </c>
      <c r="F87" s="161"/>
      <c r="G87" s="433" t="str">
        <f>'Berechnung Gebäude'!H82</f>
        <v/>
      </c>
      <c r="H87" s="340" t="str">
        <f ca="1">'Berechnung Gebäude'!N82</f>
        <v/>
      </c>
      <c r="I87" s="177" t="str">
        <f ca="1">'Berechnung Gebäude'!O82</f>
        <v/>
      </c>
      <c r="J87" s="175" t="str">
        <f ca="1">'Berechnung Gebäude'!P82</f>
        <v/>
      </c>
      <c r="K87" s="113" t="str">
        <f>'Berechnung Gebäude'!T82</f>
        <v/>
      </c>
      <c r="L87" s="113" t="str">
        <f ca="1">'Berechnung Gebäude'!U82</f>
        <v/>
      </c>
      <c r="M87" s="176" t="str">
        <f ca="1">'Berechnung Gebäude'!AC82</f>
        <v/>
      </c>
      <c r="N87" s="177" t="str">
        <f ca="1">'Berechnung Gebäude'!AD82</f>
        <v/>
      </c>
      <c r="O87" s="269" t="str">
        <f>'Berechnung Gebäude'!W82</f>
        <v/>
      </c>
      <c r="P87" s="272" t="str">
        <f>'Berechnung Gebäude'!AA82</f>
        <v/>
      </c>
      <c r="Q87" s="203" t="str">
        <f>'Berechnung Gebäude'!AB82</f>
        <v/>
      </c>
      <c r="R87" s="161"/>
      <c r="S87" s="387" t="str">
        <f>'Berechnung Gebäude'!AL82</f>
        <v/>
      </c>
      <c r="T87" s="177" t="str">
        <f>'Berechnung Gebäude'!AM82</f>
        <v/>
      </c>
      <c r="U87" s="175" t="str">
        <f>'Berechnung Gebäude'!AN82</f>
        <v/>
      </c>
      <c r="V87" s="113" t="str">
        <f>'Berechnung Gebäude'!AR82</f>
        <v/>
      </c>
      <c r="W87" s="113" t="str">
        <f>'Berechnung Gebäude'!AS82</f>
        <v/>
      </c>
      <c r="X87" s="176" t="str">
        <f>'Berechnung Gebäude'!AU82</f>
        <v/>
      </c>
      <c r="Y87" s="177" t="str">
        <f>'Berechnung Gebäude'!AV82</f>
        <v/>
      </c>
      <c r="Z87" s="269" t="str">
        <f>'Berechnung Gebäude'!AX82</f>
        <v/>
      </c>
      <c r="AA87" s="269" t="str">
        <f>'Berechnung Gebäude'!BC82</f>
        <v/>
      </c>
      <c r="AB87" s="388" t="str">
        <f>'Berechnung Gebäude'!BD82</f>
        <v/>
      </c>
      <c r="AC87" s="161"/>
      <c r="AD87" s="180" t="str">
        <f>'Berechnung Gebäude'!BK82</f>
        <v/>
      </c>
      <c r="AE87" s="177" t="str">
        <f>'Berechnung Gebäude'!BL82</f>
        <v/>
      </c>
      <c r="AF87" s="221" t="str">
        <f>'Berechnung Gebäude'!BM82</f>
        <v/>
      </c>
      <c r="AG87" s="113" t="str">
        <f>'Berechnung Gebäude'!BQ82</f>
        <v/>
      </c>
      <c r="AH87" s="113" t="str">
        <f>'Berechnung Gebäude'!BR82</f>
        <v/>
      </c>
      <c r="AI87" s="176" t="str">
        <f>'Berechnung Gebäude'!BU82</f>
        <v/>
      </c>
      <c r="AJ87" s="177" t="str">
        <f>'Berechnung Gebäude'!BV82</f>
        <v/>
      </c>
      <c r="AK87" s="276" t="str">
        <f>'Berechnung Gebäude'!BW82</f>
        <v/>
      </c>
      <c r="AL87" s="277" t="str">
        <f>'Berechnung Gebäude'!CA82</f>
        <v/>
      </c>
      <c r="AM87" s="191" t="str">
        <f>'Berechnung Gebäude'!CB82</f>
        <v/>
      </c>
      <c r="AN87" s="4"/>
    </row>
    <row r="88" spans="2:40" ht="35.450000000000003" customHeight="1" x14ac:dyDescent="0.2">
      <c r="B88" s="61">
        <v>79</v>
      </c>
      <c r="C88" s="208" t="str">
        <f>IF('EINGABE Gebäude'!C89="","",'EINGABE Gebäude'!C89)</f>
        <v/>
      </c>
      <c r="D88" s="372" t="str">
        <f>IF('EINGABE Gebäude'!E89="","",'EINGABE Gebäude'!E89)</f>
        <v/>
      </c>
      <c r="E88" s="376" t="str">
        <f>IF('EINGABE Gebäude'!F89="","",'EINGABE Gebäude'!F89)</f>
        <v/>
      </c>
      <c r="F88" s="161"/>
      <c r="G88" s="433" t="str">
        <f>'Berechnung Gebäude'!H83</f>
        <v/>
      </c>
      <c r="H88" s="340" t="str">
        <f ca="1">'Berechnung Gebäude'!N83</f>
        <v/>
      </c>
      <c r="I88" s="177" t="str">
        <f ca="1">'Berechnung Gebäude'!O83</f>
        <v/>
      </c>
      <c r="J88" s="175" t="str">
        <f ca="1">'Berechnung Gebäude'!P83</f>
        <v/>
      </c>
      <c r="K88" s="113" t="str">
        <f>'Berechnung Gebäude'!T83</f>
        <v/>
      </c>
      <c r="L88" s="113" t="str">
        <f ca="1">'Berechnung Gebäude'!U83</f>
        <v/>
      </c>
      <c r="M88" s="176" t="str">
        <f ca="1">'Berechnung Gebäude'!AC83</f>
        <v/>
      </c>
      <c r="N88" s="177" t="str">
        <f ca="1">'Berechnung Gebäude'!AD83</f>
        <v/>
      </c>
      <c r="O88" s="269" t="str">
        <f>'Berechnung Gebäude'!W83</f>
        <v/>
      </c>
      <c r="P88" s="272" t="str">
        <f>'Berechnung Gebäude'!AA83</f>
        <v/>
      </c>
      <c r="Q88" s="203" t="str">
        <f>'Berechnung Gebäude'!AB83</f>
        <v/>
      </c>
      <c r="R88" s="161"/>
      <c r="S88" s="387" t="str">
        <f>'Berechnung Gebäude'!AL83</f>
        <v/>
      </c>
      <c r="T88" s="177" t="str">
        <f>'Berechnung Gebäude'!AM83</f>
        <v/>
      </c>
      <c r="U88" s="175" t="str">
        <f>'Berechnung Gebäude'!AN83</f>
        <v/>
      </c>
      <c r="V88" s="113" t="str">
        <f>'Berechnung Gebäude'!AR83</f>
        <v/>
      </c>
      <c r="W88" s="113" t="str">
        <f>'Berechnung Gebäude'!AS83</f>
        <v/>
      </c>
      <c r="X88" s="176" t="str">
        <f>'Berechnung Gebäude'!AU83</f>
        <v/>
      </c>
      <c r="Y88" s="177" t="str">
        <f>'Berechnung Gebäude'!AV83</f>
        <v/>
      </c>
      <c r="Z88" s="269" t="str">
        <f>'Berechnung Gebäude'!AX83</f>
        <v/>
      </c>
      <c r="AA88" s="269" t="str">
        <f>'Berechnung Gebäude'!BC83</f>
        <v/>
      </c>
      <c r="AB88" s="388" t="str">
        <f>'Berechnung Gebäude'!BD83</f>
        <v/>
      </c>
      <c r="AC88" s="161"/>
      <c r="AD88" s="180" t="str">
        <f>'Berechnung Gebäude'!BK83</f>
        <v/>
      </c>
      <c r="AE88" s="177" t="str">
        <f>'Berechnung Gebäude'!BL83</f>
        <v/>
      </c>
      <c r="AF88" s="221" t="str">
        <f>'Berechnung Gebäude'!BM83</f>
        <v/>
      </c>
      <c r="AG88" s="113" t="str">
        <f>'Berechnung Gebäude'!BQ83</f>
        <v/>
      </c>
      <c r="AH88" s="113" t="str">
        <f>'Berechnung Gebäude'!BR83</f>
        <v/>
      </c>
      <c r="AI88" s="176" t="str">
        <f>'Berechnung Gebäude'!BU83</f>
        <v/>
      </c>
      <c r="AJ88" s="177" t="str">
        <f>'Berechnung Gebäude'!BV83</f>
        <v/>
      </c>
      <c r="AK88" s="276" t="str">
        <f>'Berechnung Gebäude'!BW83</f>
        <v/>
      </c>
      <c r="AL88" s="277" t="str">
        <f>'Berechnung Gebäude'!CA83</f>
        <v/>
      </c>
      <c r="AM88" s="191" t="str">
        <f>'Berechnung Gebäude'!CB83</f>
        <v/>
      </c>
      <c r="AN88" s="4"/>
    </row>
    <row r="89" spans="2:40" ht="35.450000000000003" customHeight="1" x14ac:dyDescent="0.2">
      <c r="B89" s="84">
        <v>80</v>
      </c>
      <c r="C89" s="208" t="str">
        <f>IF('EINGABE Gebäude'!C90="","",'EINGABE Gebäude'!C90)</f>
        <v/>
      </c>
      <c r="D89" s="372" t="str">
        <f>IF('EINGABE Gebäude'!E90="","",'EINGABE Gebäude'!E90)</f>
        <v/>
      </c>
      <c r="E89" s="376" t="str">
        <f>IF('EINGABE Gebäude'!F90="","",'EINGABE Gebäude'!F90)</f>
        <v/>
      </c>
      <c r="F89" s="161"/>
      <c r="G89" s="433" t="str">
        <f>'Berechnung Gebäude'!H84</f>
        <v/>
      </c>
      <c r="H89" s="340" t="str">
        <f ca="1">'Berechnung Gebäude'!N84</f>
        <v/>
      </c>
      <c r="I89" s="177" t="str">
        <f ca="1">'Berechnung Gebäude'!O84</f>
        <v/>
      </c>
      <c r="J89" s="175" t="str">
        <f ca="1">'Berechnung Gebäude'!P84</f>
        <v/>
      </c>
      <c r="K89" s="113" t="str">
        <f>'Berechnung Gebäude'!T84</f>
        <v/>
      </c>
      <c r="L89" s="113" t="str">
        <f ca="1">'Berechnung Gebäude'!U84</f>
        <v/>
      </c>
      <c r="M89" s="176" t="str">
        <f ca="1">'Berechnung Gebäude'!AC84</f>
        <v/>
      </c>
      <c r="N89" s="177" t="str">
        <f ca="1">'Berechnung Gebäude'!AD84</f>
        <v/>
      </c>
      <c r="O89" s="269" t="str">
        <f>'Berechnung Gebäude'!W84</f>
        <v/>
      </c>
      <c r="P89" s="272" t="str">
        <f>'Berechnung Gebäude'!AA84</f>
        <v/>
      </c>
      <c r="Q89" s="203" t="str">
        <f>'Berechnung Gebäude'!AB84</f>
        <v/>
      </c>
      <c r="R89" s="161"/>
      <c r="S89" s="387" t="str">
        <f>'Berechnung Gebäude'!AL84</f>
        <v/>
      </c>
      <c r="T89" s="177" t="str">
        <f>'Berechnung Gebäude'!AM84</f>
        <v/>
      </c>
      <c r="U89" s="175" t="str">
        <f>'Berechnung Gebäude'!AN84</f>
        <v/>
      </c>
      <c r="V89" s="113" t="str">
        <f>'Berechnung Gebäude'!AR84</f>
        <v/>
      </c>
      <c r="W89" s="113" t="str">
        <f>'Berechnung Gebäude'!AS84</f>
        <v/>
      </c>
      <c r="X89" s="176" t="str">
        <f>'Berechnung Gebäude'!AU84</f>
        <v/>
      </c>
      <c r="Y89" s="177" t="str">
        <f>'Berechnung Gebäude'!AV84</f>
        <v/>
      </c>
      <c r="Z89" s="269" t="str">
        <f>'Berechnung Gebäude'!AX84</f>
        <v/>
      </c>
      <c r="AA89" s="269" t="str">
        <f>'Berechnung Gebäude'!BC84</f>
        <v/>
      </c>
      <c r="AB89" s="388" t="str">
        <f>'Berechnung Gebäude'!BD84</f>
        <v/>
      </c>
      <c r="AC89" s="161"/>
      <c r="AD89" s="180" t="str">
        <f>'Berechnung Gebäude'!BK84</f>
        <v/>
      </c>
      <c r="AE89" s="177" t="str">
        <f>'Berechnung Gebäude'!BL84</f>
        <v/>
      </c>
      <c r="AF89" s="221" t="str">
        <f>'Berechnung Gebäude'!BM84</f>
        <v/>
      </c>
      <c r="AG89" s="113" t="str">
        <f>'Berechnung Gebäude'!BQ84</f>
        <v/>
      </c>
      <c r="AH89" s="113" t="str">
        <f>'Berechnung Gebäude'!BR84</f>
        <v/>
      </c>
      <c r="AI89" s="176" t="str">
        <f>'Berechnung Gebäude'!BU84</f>
        <v/>
      </c>
      <c r="AJ89" s="177" t="str">
        <f>'Berechnung Gebäude'!BV84</f>
        <v/>
      </c>
      <c r="AK89" s="276" t="str">
        <f>'Berechnung Gebäude'!BW84</f>
        <v/>
      </c>
      <c r="AL89" s="277" t="str">
        <f>'Berechnung Gebäude'!CA84</f>
        <v/>
      </c>
      <c r="AM89" s="191" t="str">
        <f>'Berechnung Gebäude'!CB84</f>
        <v/>
      </c>
      <c r="AN89" s="4"/>
    </row>
    <row r="90" spans="2:40" ht="35.450000000000003" customHeight="1" x14ac:dyDescent="0.2">
      <c r="B90" s="61">
        <v>81</v>
      </c>
      <c r="C90" s="208" t="str">
        <f>IF('EINGABE Gebäude'!C91="","",'EINGABE Gebäude'!C91)</f>
        <v/>
      </c>
      <c r="D90" s="372" t="str">
        <f>IF('EINGABE Gebäude'!E91="","",'EINGABE Gebäude'!E91)</f>
        <v/>
      </c>
      <c r="E90" s="376" t="str">
        <f>IF('EINGABE Gebäude'!F91="","",'EINGABE Gebäude'!F91)</f>
        <v/>
      </c>
      <c r="F90" s="161"/>
      <c r="G90" s="433" t="str">
        <f>'Berechnung Gebäude'!H85</f>
        <v/>
      </c>
      <c r="H90" s="340" t="str">
        <f ca="1">'Berechnung Gebäude'!N85</f>
        <v/>
      </c>
      <c r="I90" s="177" t="str">
        <f ca="1">'Berechnung Gebäude'!O85</f>
        <v/>
      </c>
      <c r="J90" s="175" t="str">
        <f ca="1">'Berechnung Gebäude'!P85</f>
        <v/>
      </c>
      <c r="K90" s="113" t="str">
        <f>'Berechnung Gebäude'!T85</f>
        <v/>
      </c>
      <c r="L90" s="113" t="str">
        <f ca="1">'Berechnung Gebäude'!U85</f>
        <v/>
      </c>
      <c r="M90" s="176" t="str">
        <f ca="1">'Berechnung Gebäude'!AC85</f>
        <v/>
      </c>
      <c r="N90" s="177" t="str">
        <f ca="1">'Berechnung Gebäude'!AD85</f>
        <v/>
      </c>
      <c r="O90" s="269" t="str">
        <f>'Berechnung Gebäude'!W85</f>
        <v/>
      </c>
      <c r="P90" s="272" t="str">
        <f>'Berechnung Gebäude'!AA85</f>
        <v/>
      </c>
      <c r="Q90" s="203" t="str">
        <f>'Berechnung Gebäude'!AB85</f>
        <v/>
      </c>
      <c r="R90" s="161"/>
      <c r="S90" s="387" t="str">
        <f>'Berechnung Gebäude'!AL85</f>
        <v/>
      </c>
      <c r="T90" s="177" t="str">
        <f>'Berechnung Gebäude'!AM85</f>
        <v/>
      </c>
      <c r="U90" s="175" t="str">
        <f>'Berechnung Gebäude'!AN85</f>
        <v/>
      </c>
      <c r="V90" s="113" t="str">
        <f>'Berechnung Gebäude'!AR85</f>
        <v/>
      </c>
      <c r="W90" s="113" t="str">
        <f>'Berechnung Gebäude'!AS85</f>
        <v/>
      </c>
      <c r="X90" s="176" t="str">
        <f>'Berechnung Gebäude'!AU85</f>
        <v/>
      </c>
      <c r="Y90" s="177" t="str">
        <f>'Berechnung Gebäude'!AV85</f>
        <v/>
      </c>
      <c r="Z90" s="269" t="str">
        <f>'Berechnung Gebäude'!AX85</f>
        <v/>
      </c>
      <c r="AA90" s="269" t="str">
        <f>'Berechnung Gebäude'!BC85</f>
        <v/>
      </c>
      <c r="AB90" s="388" t="str">
        <f>'Berechnung Gebäude'!BD85</f>
        <v/>
      </c>
      <c r="AC90" s="161"/>
      <c r="AD90" s="180" t="str">
        <f>'Berechnung Gebäude'!BK85</f>
        <v/>
      </c>
      <c r="AE90" s="177" t="str">
        <f>'Berechnung Gebäude'!BL85</f>
        <v/>
      </c>
      <c r="AF90" s="221" t="str">
        <f>'Berechnung Gebäude'!BM85</f>
        <v/>
      </c>
      <c r="AG90" s="113" t="str">
        <f>'Berechnung Gebäude'!BQ85</f>
        <v/>
      </c>
      <c r="AH90" s="113" t="str">
        <f>'Berechnung Gebäude'!BR85</f>
        <v/>
      </c>
      <c r="AI90" s="176" t="str">
        <f>'Berechnung Gebäude'!BU85</f>
        <v/>
      </c>
      <c r="AJ90" s="177" t="str">
        <f>'Berechnung Gebäude'!BV85</f>
        <v/>
      </c>
      <c r="AK90" s="276" t="str">
        <f>'Berechnung Gebäude'!BW85</f>
        <v/>
      </c>
      <c r="AL90" s="277" t="str">
        <f>'Berechnung Gebäude'!CA85</f>
        <v/>
      </c>
      <c r="AM90" s="191" t="str">
        <f>'Berechnung Gebäude'!CB85</f>
        <v/>
      </c>
      <c r="AN90" s="4"/>
    </row>
    <row r="91" spans="2:40" ht="35.450000000000003" customHeight="1" x14ac:dyDescent="0.2">
      <c r="B91" s="84">
        <v>82</v>
      </c>
      <c r="C91" s="208" t="str">
        <f>IF('EINGABE Gebäude'!C92="","",'EINGABE Gebäude'!C92)</f>
        <v/>
      </c>
      <c r="D91" s="372" t="str">
        <f>IF('EINGABE Gebäude'!E92="","",'EINGABE Gebäude'!E92)</f>
        <v/>
      </c>
      <c r="E91" s="376" t="str">
        <f>IF('EINGABE Gebäude'!F92="","",'EINGABE Gebäude'!F92)</f>
        <v/>
      </c>
      <c r="F91" s="161"/>
      <c r="G91" s="433" t="str">
        <f>'Berechnung Gebäude'!H86</f>
        <v/>
      </c>
      <c r="H91" s="340" t="str">
        <f ca="1">'Berechnung Gebäude'!N86</f>
        <v/>
      </c>
      <c r="I91" s="177" t="str">
        <f ca="1">'Berechnung Gebäude'!O86</f>
        <v/>
      </c>
      <c r="J91" s="175" t="str">
        <f ca="1">'Berechnung Gebäude'!P86</f>
        <v/>
      </c>
      <c r="K91" s="113" t="str">
        <f>'Berechnung Gebäude'!T86</f>
        <v/>
      </c>
      <c r="L91" s="113" t="str">
        <f ca="1">'Berechnung Gebäude'!U86</f>
        <v/>
      </c>
      <c r="M91" s="176" t="str">
        <f ca="1">'Berechnung Gebäude'!AC86</f>
        <v/>
      </c>
      <c r="N91" s="177" t="str">
        <f ca="1">'Berechnung Gebäude'!AD86</f>
        <v/>
      </c>
      <c r="O91" s="269" t="str">
        <f>'Berechnung Gebäude'!W86</f>
        <v/>
      </c>
      <c r="P91" s="272" t="str">
        <f>'Berechnung Gebäude'!AA86</f>
        <v/>
      </c>
      <c r="Q91" s="203" t="str">
        <f>'Berechnung Gebäude'!AB86</f>
        <v/>
      </c>
      <c r="R91" s="161"/>
      <c r="S91" s="387" t="str">
        <f>'Berechnung Gebäude'!AL86</f>
        <v/>
      </c>
      <c r="T91" s="177" t="str">
        <f>'Berechnung Gebäude'!AM86</f>
        <v/>
      </c>
      <c r="U91" s="175" t="str">
        <f>'Berechnung Gebäude'!AN86</f>
        <v/>
      </c>
      <c r="V91" s="113" t="str">
        <f>'Berechnung Gebäude'!AR86</f>
        <v/>
      </c>
      <c r="W91" s="113" t="str">
        <f>'Berechnung Gebäude'!AS86</f>
        <v/>
      </c>
      <c r="X91" s="176" t="str">
        <f>'Berechnung Gebäude'!AU86</f>
        <v/>
      </c>
      <c r="Y91" s="177" t="str">
        <f>'Berechnung Gebäude'!AV86</f>
        <v/>
      </c>
      <c r="Z91" s="269" t="str">
        <f>'Berechnung Gebäude'!AX86</f>
        <v/>
      </c>
      <c r="AA91" s="269" t="str">
        <f>'Berechnung Gebäude'!BC86</f>
        <v/>
      </c>
      <c r="AB91" s="388" t="str">
        <f>'Berechnung Gebäude'!BD86</f>
        <v/>
      </c>
      <c r="AC91" s="161"/>
      <c r="AD91" s="180" t="str">
        <f>'Berechnung Gebäude'!BK86</f>
        <v/>
      </c>
      <c r="AE91" s="177" t="str">
        <f>'Berechnung Gebäude'!BL86</f>
        <v/>
      </c>
      <c r="AF91" s="221" t="str">
        <f>'Berechnung Gebäude'!BM86</f>
        <v/>
      </c>
      <c r="AG91" s="113" t="str">
        <f>'Berechnung Gebäude'!BQ86</f>
        <v/>
      </c>
      <c r="AH91" s="113" t="str">
        <f>'Berechnung Gebäude'!BR86</f>
        <v/>
      </c>
      <c r="AI91" s="176" t="str">
        <f>'Berechnung Gebäude'!BU86</f>
        <v/>
      </c>
      <c r="AJ91" s="177" t="str">
        <f>'Berechnung Gebäude'!BV86</f>
        <v/>
      </c>
      <c r="AK91" s="276" t="str">
        <f>'Berechnung Gebäude'!BW86</f>
        <v/>
      </c>
      <c r="AL91" s="277" t="str">
        <f>'Berechnung Gebäude'!CA86</f>
        <v/>
      </c>
      <c r="AM91" s="191" t="str">
        <f>'Berechnung Gebäude'!CB86</f>
        <v/>
      </c>
      <c r="AN91" s="4"/>
    </row>
    <row r="92" spans="2:40" ht="35.450000000000003" customHeight="1" x14ac:dyDescent="0.2">
      <c r="B92" s="61">
        <v>83</v>
      </c>
      <c r="C92" s="208" t="str">
        <f>IF('EINGABE Gebäude'!C93="","",'EINGABE Gebäude'!C93)</f>
        <v/>
      </c>
      <c r="D92" s="372" t="str">
        <f>IF('EINGABE Gebäude'!E93="","",'EINGABE Gebäude'!E93)</f>
        <v/>
      </c>
      <c r="E92" s="376" t="str">
        <f>IF('EINGABE Gebäude'!F93="","",'EINGABE Gebäude'!F93)</f>
        <v/>
      </c>
      <c r="F92" s="161"/>
      <c r="G92" s="433" t="str">
        <f>'Berechnung Gebäude'!H87</f>
        <v/>
      </c>
      <c r="H92" s="340" t="str">
        <f ca="1">'Berechnung Gebäude'!N87</f>
        <v/>
      </c>
      <c r="I92" s="177" t="str">
        <f ca="1">'Berechnung Gebäude'!O87</f>
        <v/>
      </c>
      <c r="J92" s="175" t="str">
        <f ca="1">'Berechnung Gebäude'!P87</f>
        <v/>
      </c>
      <c r="K92" s="113" t="str">
        <f>'Berechnung Gebäude'!T87</f>
        <v/>
      </c>
      <c r="L92" s="113" t="str">
        <f ca="1">'Berechnung Gebäude'!U87</f>
        <v/>
      </c>
      <c r="M92" s="176" t="str">
        <f ca="1">'Berechnung Gebäude'!AC87</f>
        <v/>
      </c>
      <c r="N92" s="177" t="str">
        <f ca="1">'Berechnung Gebäude'!AD87</f>
        <v/>
      </c>
      <c r="O92" s="269" t="str">
        <f>'Berechnung Gebäude'!W87</f>
        <v/>
      </c>
      <c r="P92" s="272" t="str">
        <f>'Berechnung Gebäude'!AA87</f>
        <v/>
      </c>
      <c r="Q92" s="203" t="str">
        <f>'Berechnung Gebäude'!AB87</f>
        <v/>
      </c>
      <c r="R92" s="161"/>
      <c r="S92" s="387" t="str">
        <f>'Berechnung Gebäude'!AL87</f>
        <v/>
      </c>
      <c r="T92" s="177" t="str">
        <f>'Berechnung Gebäude'!AM87</f>
        <v/>
      </c>
      <c r="U92" s="175" t="str">
        <f>'Berechnung Gebäude'!AN87</f>
        <v/>
      </c>
      <c r="V92" s="113" t="str">
        <f>'Berechnung Gebäude'!AR87</f>
        <v/>
      </c>
      <c r="W92" s="113" t="str">
        <f>'Berechnung Gebäude'!AS87</f>
        <v/>
      </c>
      <c r="X92" s="176" t="str">
        <f>'Berechnung Gebäude'!AU87</f>
        <v/>
      </c>
      <c r="Y92" s="177" t="str">
        <f>'Berechnung Gebäude'!AV87</f>
        <v/>
      </c>
      <c r="Z92" s="269" t="str">
        <f>'Berechnung Gebäude'!AX87</f>
        <v/>
      </c>
      <c r="AA92" s="269" t="str">
        <f>'Berechnung Gebäude'!BC87</f>
        <v/>
      </c>
      <c r="AB92" s="388" t="str">
        <f>'Berechnung Gebäude'!BD87</f>
        <v/>
      </c>
      <c r="AC92" s="161"/>
      <c r="AD92" s="180" t="str">
        <f>'Berechnung Gebäude'!BK87</f>
        <v/>
      </c>
      <c r="AE92" s="177" t="str">
        <f>'Berechnung Gebäude'!BL87</f>
        <v/>
      </c>
      <c r="AF92" s="221" t="str">
        <f>'Berechnung Gebäude'!BM87</f>
        <v/>
      </c>
      <c r="AG92" s="113" t="str">
        <f>'Berechnung Gebäude'!BQ87</f>
        <v/>
      </c>
      <c r="AH92" s="113" t="str">
        <f>'Berechnung Gebäude'!BR87</f>
        <v/>
      </c>
      <c r="AI92" s="176" t="str">
        <f>'Berechnung Gebäude'!BU87</f>
        <v/>
      </c>
      <c r="AJ92" s="177" t="str">
        <f>'Berechnung Gebäude'!BV87</f>
        <v/>
      </c>
      <c r="AK92" s="276" t="str">
        <f>'Berechnung Gebäude'!BW87</f>
        <v/>
      </c>
      <c r="AL92" s="277" t="str">
        <f>'Berechnung Gebäude'!CA87</f>
        <v/>
      </c>
      <c r="AM92" s="191" t="str">
        <f>'Berechnung Gebäude'!CB87</f>
        <v/>
      </c>
      <c r="AN92" s="4"/>
    </row>
    <row r="93" spans="2:40" ht="35.450000000000003" customHeight="1" x14ac:dyDescent="0.2">
      <c r="B93" s="84">
        <v>84</v>
      </c>
      <c r="C93" s="208" t="str">
        <f>IF('EINGABE Gebäude'!C94="","",'EINGABE Gebäude'!C94)</f>
        <v/>
      </c>
      <c r="D93" s="372" t="str">
        <f>IF('EINGABE Gebäude'!E94="","",'EINGABE Gebäude'!E94)</f>
        <v/>
      </c>
      <c r="E93" s="376" t="str">
        <f>IF('EINGABE Gebäude'!F94="","",'EINGABE Gebäude'!F94)</f>
        <v/>
      </c>
      <c r="F93" s="161"/>
      <c r="G93" s="433" t="str">
        <f>'Berechnung Gebäude'!H88</f>
        <v/>
      </c>
      <c r="H93" s="340" t="str">
        <f ca="1">'Berechnung Gebäude'!N88</f>
        <v/>
      </c>
      <c r="I93" s="177" t="str">
        <f ca="1">'Berechnung Gebäude'!O88</f>
        <v/>
      </c>
      <c r="J93" s="175" t="str">
        <f ca="1">'Berechnung Gebäude'!P88</f>
        <v/>
      </c>
      <c r="K93" s="113" t="str">
        <f>'Berechnung Gebäude'!T88</f>
        <v/>
      </c>
      <c r="L93" s="113" t="str">
        <f ca="1">'Berechnung Gebäude'!U88</f>
        <v/>
      </c>
      <c r="M93" s="176" t="str">
        <f ca="1">'Berechnung Gebäude'!AC88</f>
        <v/>
      </c>
      <c r="N93" s="177" t="str">
        <f ca="1">'Berechnung Gebäude'!AD88</f>
        <v/>
      </c>
      <c r="O93" s="269" t="str">
        <f>'Berechnung Gebäude'!W88</f>
        <v/>
      </c>
      <c r="P93" s="272" t="str">
        <f>'Berechnung Gebäude'!AA88</f>
        <v/>
      </c>
      <c r="Q93" s="203" t="str">
        <f>'Berechnung Gebäude'!AB88</f>
        <v/>
      </c>
      <c r="R93" s="161"/>
      <c r="S93" s="387" t="str">
        <f>'Berechnung Gebäude'!AL88</f>
        <v/>
      </c>
      <c r="T93" s="177" t="str">
        <f>'Berechnung Gebäude'!AM88</f>
        <v/>
      </c>
      <c r="U93" s="175" t="str">
        <f>'Berechnung Gebäude'!AN88</f>
        <v/>
      </c>
      <c r="V93" s="113" t="str">
        <f>'Berechnung Gebäude'!AR88</f>
        <v/>
      </c>
      <c r="W93" s="113" t="str">
        <f>'Berechnung Gebäude'!AS88</f>
        <v/>
      </c>
      <c r="X93" s="176" t="str">
        <f>'Berechnung Gebäude'!AU88</f>
        <v/>
      </c>
      <c r="Y93" s="177" t="str">
        <f>'Berechnung Gebäude'!AV88</f>
        <v/>
      </c>
      <c r="Z93" s="269" t="str">
        <f>'Berechnung Gebäude'!AX88</f>
        <v/>
      </c>
      <c r="AA93" s="269" t="str">
        <f>'Berechnung Gebäude'!BC88</f>
        <v/>
      </c>
      <c r="AB93" s="388" t="str">
        <f>'Berechnung Gebäude'!BD88</f>
        <v/>
      </c>
      <c r="AC93" s="161"/>
      <c r="AD93" s="180" t="str">
        <f>'Berechnung Gebäude'!BK88</f>
        <v/>
      </c>
      <c r="AE93" s="177" t="str">
        <f>'Berechnung Gebäude'!BL88</f>
        <v/>
      </c>
      <c r="AF93" s="221" t="str">
        <f>'Berechnung Gebäude'!BM88</f>
        <v/>
      </c>
      <c r="AG93" s="113" t="str">
        <f>'Berechnung Gebäude'!BQ88</f>
        <v/>
      </c>
      <c r="AH93" s="113" t="str">
        <f>'Berechnung Gebäude'!BR88</f>
        <v/>
      </c>
      <c r="AI93" s="176" t="str">
        <f>'Berechnung Gebäude'!BU88</f>
        <v/>
      </c>
      <c r="AJ93" s="177" t="str">
        <f>'Berechnung Gebäude'!BV88</f>
        <v/>
      </c>
      <c r="AK93" s="276" t="str">
        <f>'Berechnung Gebäude'!BW88</f>
        <v/>
      </c>
      <c r="AL93" s="277" t="str">
        <f>'Berechnung Gebäude'!CA88</f>
        <v/>
      </c>
      <c r="AM93" s="191" t="str">
        <f>'Berechnung Gebäude'!CB88</f>
        <v/>
      </c>
      <c r="AN93" s="4"/>
    </row>
    <row r="94" spans="2:40" ht="35.450000000000003" customHeight="1" x14ac:dyDescent="0.2">
      <c r="B94" s="61">
        <v>85</v>
      </c>
      <c r="C94" s="208" t="str">
        <f>IF('EINGABE Gebäude'!C95="","",'EINGABE Gebäude'!C95)</f>
        <v/>
      </c>
      <c r="D94" s="372" t="str">
        <f>IF('EINGABE Gebäude'!E95="","",'EINGABE Gebäude'!E95)</f>
        <v/>
      </c>
      <c r="E94" s="376" t="str">
        <f>IF('EINGABE Gebäude'!F95="","",'EINGABE Gebäude'!F95)</f>
        <v/>
      </c>
      <c r="F94" s="161"/>
      <c r="G94" s="433" t="str">
        <f>'Berechnung Gebäude'!H89</f>
        <v/>
      </c>
      <c r="H94" s="340" t="str">
        <f ca="1">'Berechnung Gebäude'!N89</f>
        <v/>
      </c>
      <c r="I94" s="177" t="str">
        <f ca="1">'Berechnung Gebäude'!O89</f>
        <v/>
      </c>
      <c r="J94" s="175" t="str">
        <f ca="1">'Berechnung Gebäude'!P89</f>
        <v/>
      </c>
      <c r="K94" s="113" t="str">
        <f>'Berechnung Gebäude'!T89</f>
        <v/>
      </c>
      <c r="L94" s="113" t="str">
        <f ca="1">'Berechnung Gebäude'!U89</f>
        <v/>
      </c>
      <c r="M94" s="176" t="str">
        <f ca="1">'Berechnung Gebäude'!AC89</f>
        <v/>
      </c>
      <c r="N94" s="177" t="str">
        <f ca="1">'Berechnung Gebäude'!AD89</f>
        <v/>
      </c>
      <c r="O94" s="269" t="str">
        <f>'Berechnung Gebäude'!W89</f>
        <v/>
      </c>
      <c r="P94" s="272" t="str">
        <f>'Berechnung Gebäude'!AA89</f>
        <v/>
      </c>
      <c r="Q94" s="203" t="str">
        <f>'Berechnung Gebäude'!AB89</f>
        <v/>
      </c>
      <c r="R94" s="161"/>
      <c r="S94" s="387" t="str">
        <f>'Berechnung Gebäude'!AL89</f>
        <v/>
      </c>
      <c r="T94" s="177" t="str">
        <f>'Berechnung Gebäude'!AM89</f>
        <v/>
      </c>
      <c r="U94" s="175" t="str">
        <f>'Berechnung Gebäude'!AN89</f>
        <v/>
      </c>
      <c r="V94" s="113" t="str">
        <f>'Berechnung Gebäude'!AR89</f>
        <v/>
      </c>
      <c r="W94" s="113" t="str">
        <f>'Berechnung Gebäude'!AS89</f>
        <v/>
      </c>
      <c r="X94" s="176" t="str">
        <f>'Berechnung Gebäude'!AU89</f>
        <v/>
      </c>
      <c r="Y94" s="177" t="str">
        <f>'Berechnung Gebäude'!AV89</f>
        <v/>
      </c>
      <c r="Z94" s="269" t="str">
        <f>'Berechnung Gebäude'!AX89</f>
        <v/>
      </c>
      <c r="AA94" s="269" t="str">
        <f>'Berechnung Gebäude'!BC89</f>
        <v/>
      </c>
      <c r="AB94" s="388" t="str">
        <f>'Berechnung Gebäude'!BD89</f>
        <v/>
      </c>
      <c r="AC94" s="161"/>
      <c r="AD94" s="180" t="str">
        <f>'Berechnung Gebäude'!BK89</f>
        <v/>
      </c>
      <c r="AE94" s="177" t="str">
        <f>'Berechnung Gebäude'!BL89</f>
        <v/>
      </c>
      <c r="AF94" s="221" t="str">
        <f>'Berechnung Gebäude'!BM89</f>
        <v/>
      </c>
      <c r="AG94" s="113" t="str">
        <f>'Berechnung Gebäude'!BQ89</f>
        <v/>
      </c>
      <c r="AH94" s="113" t="str">
        <f>'Berechnung Gebäude'!BR89</f>
        <v/>
      </c>
      <c r="AI94" s="176" t="str">
        <f>'Berechnung Gebäude'!BU89</f>
        <v/>
      </c>
      <c r="AJ94" s="177" t="str">
        <f>'Berechnung Gebäude'!BV89</f>
        <v/>
      </c>
      <c r="AK94" s="276" t="str">
        <f>'Berechnung Gebäude'!BW89</f>
        <v/>
      </c>
      <c r="AL94" s="277" t="str">
        <f>'Berechnung Gebäude'!CA89</f>
        <v/>
      </c>
      <c r="AM94" s="191" t="str">
        <f>'Berechnung Gebäude'!CB89</f>
        <v/>
      </c>
      <c r="AN94" s="4"/>
    </row>
    <row r="95" spans="2:40" ht="35.450000000000003" customHeight="1" x14ac:dyDescent="0.2">
      <c r="B95" s="84">
        <v>86</v>
      </c>
      <c r="C95" s="208" t="str">
        <f>IF('EINGABE Gebäude'!C96="","",'EINGABE Gebäude'!C96)</f>
        <v/>
      </c>
      <c r="D95" s="372" t="str">
        <f>IF('EINGABE Gebäude'!E96="","",'EINGABE Gebäude'!E96)</f>
        <v/>
      </c>
      <c r="E95" s="376" t="str">
        <f>IF('EINGABE Gebäude'!F96="","",'EINGABE Gebäude'!F96)</f>
        <v/>
      </c>
      <c r="F95" s="161"/>
      <c r="G95" s="433" t="str">
        <f>'Berechnung Gebäude'!H90</f>
        <v/>
      </c>
      <c r="H95" s="340" t="str">
        <f ca="1">'Berechnung Gebäude'!N90</f>
        <v/>
      </c>
      <c r="I95" s="177" t="str">
        <f ca="1">'Berechnung Gebäude'!O90</f>
        <v/>
      </c>
      <c r="J95" s="175" t="str">
        <f ca="1">'Berechnung Gebäude'!P90</f>
        <v/>
      </c>
      <c r="K95" s="113" t="str">
        <f>'Berechnung Gebäude'!T90</f>
        <v/>
      </c>
      <c r="L95" s="113" t="str">
        <f ca="1">'Berechnung Gebäude'!U90</f>
        <v/>
      </c>
      <c r="M95" s="176" t="str">
        <f ca="1">'Berechnung Gebäude'!AC90</f>
        <v/>
      </c>
      <c r="N95" s="177" t="str">
        <f ca="1">'Berechnung Gebäude'!AD90</f>
        <v/>
      </c>
      <c r="O95" s="269" t="str">
        <f>'Berechnung Gebäude'!W90</f>
        <v/>
      </c>
      <c r="P95" s="272" t="str">
        <f>'Berechnung Gebäude'!AA90</f>
        <v/>
      </c>
      <c r="Q95" s="203" t="str">
        <f>'Berechnung Gebäude'!AB90</f>
        <v/>
      </c>
      <c r="R95" s="161"/>
      <c r="S95" s="387" t="str">
        <f>'Berechnung Gebäude'!AL90</f>
        <v/>
      </c>
      <c r="T95" s="177" t="str">
        <f>'Berechnung Gebäude'!AM90</f>
        <v/>
      </c>
      <c r="U95" s="175" t="str">
        <f>'Berechnung Gebäude'!AN90</f>
        <v/>
      </c>
      <c r="V95" s="113" t="str">
        <f>'Berechnung Gebäude'!AR90</f>
        <v/>
      </c>
      <c r="W95" s="113" t="str">
        <f>'Berechnung Gebäude'!AS90</f>
        <v/>
      </c>
      <c r="X95" s="176" t="str">
        <f>'Berechnung Gebäude'!AU90</f>
        <v/>
      </c>
      <c r="Y95" s="177" t="str">
        <f>'Berechnung Gebäude'!AV90</f>
        <v/>
      </c>
      <c r="Z95" s="269" t="str">
        <f>'Berechnung Gebäude'!AX90</f>
        <v/>
      </c>
      <c r="AA95" s="269" t="str">
        <f>'Berechnung Gebäude'!BC90</f>
        <v/>
      </c>
      <c r="AB95" s="388" t="str">
        <f>'Berechnung Gebäude'!BD90</f>
        <v/>
      </c>
      <c r="AC95" s="161"/>
      <c r="AD95" s="180" t="str">
        <f>'Berechnung Gebäude'!BK90</f>
        <v/>
      </c>
      <c r="AE95" s="177" t="str">
        <f>'Berechnung Gebäude'!BL90</f>
        <v/>
      </c>
      <c r="AF95" s="221" t="str">
        <f>'Berechnung Gebäude'!BM90</f>
        <v/>
      </c>
      <c r="AG95" s="113" t="str">
        <f>'Berechnung Gebäude'!BQ90</f>
        <v/>
      </c>
      <c r="AH95" s="113" t="str">
        <f>'Berechnung Gebäude'!BR90</f>
        <v/>
      </c>
      <c r="AI95" s="176" t="str">
        <f>'Berechnung Gebäude'!BU90</f>
        <v/>
      </c>
      <c r="AJ95" s="177" t="str">
        <f>'Berechnung Gebäude'!BV90</f>
        <v/>
      </c>
      <c r="AK95" s="276" t="str">
        <f>'Berechnung Gebäude'!BW90</f>
        <v/>
      </c>
      <c r="AL95" s="277" t="str">
        <f>'Berechnung Gebäude'!CA90</f>
        <v/>
      </c>
      <c r="AM95" s="191" t="str">
        <f>'Berechnung Gebäude'!CB90</f>
        <v/>
      </c>
      <c r="AN95" s="4"/>
    </row>
    <row r="96" spans="2:40" ht="35.450000000000003" customHeight="1" x14ac:dyDescent="0.2">
      <c r="B96" s="61">
        <v>87</v>
      </c>
      <c r="C96" s="208" t="str">
        <f>IF('EINGABE Gebäude'!C97="","",'EINGABE Gebäude'!C97)</f>
        <v/>
      </c>
      <c r="D96" s="372" t="str">
        <f>IF('EINGABE Gebäude'!E97="","",'EINGABE Gebäude'!E97)</f>
        <v/>
      </c>
      <c r="E96" s="376" t="str">
        <f>IF('EINGABE Gebäude'!F97="","",'EINGABE Gebäude'!F97)</f>
        <v/>
      </c>
      <c r="F96" s="161"/>
      <c r="G96" s="433" t="str">
        <f>'Berechnung Gebäude'!H91</f>
        <v/>
      </c>
      <c r="H96" s="340" t="str">
        <f ca="1">'Berechnung Gebäude'!N91</f>
        <v/>
      </c>
      <c r="I96" s="177" t="str">
        <f ca="1">'Berechnung Gebäude'!O91</f>
        <v/>
      </c>
      <c r="J96" s="175" t="str">
        <f ca="1">'Berechnung Gebäude'!P91</f>
        <v/>
      </c>
      <c r="K96" s="113" t="str">
        <f>'Berechnung Gebäude'!T91</f>
        <v/>
      </c>
      <c r="L96" s="113" t="str">
        <f ca="1">'Berechnung Gebäude'!U91</f>
        <v/>
      </c>
      <c r="M96" s="176" t="str">
        <f ca="1">'Berechnung Gebäude'!AC91</f>
        <v/>
      </c>
      <c r="N96" s="177" t="str">
        <f ca="1">'Berechnung Gebäude'!AD91</f>
        <v/>
      </c>
      <c r="O96" s="269" t="str">
        <f>'Berechnung Gebäude'!W91</f>
        <v/>
      </c>
      <c r="P96" s="272" t="str">
        <f>'Berechnung Gebäude'!AA91</f>
        <v/>
      </c>
      <c r="Q96" s="203" t="str">
        <f>'Berechnung Gebäude'!AB91</f>
        <v/>
      </c>
      <c r="R96" s="161"/>
      <c r="S96" s="387" t="str">
        <f>'Berechnung Gebäude'!AL91</f>
        <v/>
      </c>
      <c r="T96" s="177" t="str">
        <f>'Berechnung Gebäude'!AM91</f>
        <v/>
      </c>
      <c r="U96" s="175" t="str">
        <f>'Berechnung Gebäude'!AN91</f>
        <v/>
      </c>
      <c r="V96" s="113" t="str">
        <f>'Berechnung Gebäude'!AR91</f>
        <v/>
      </c>
      <c r="W96" s="113" t="str">
        <f>'Berechnung Gebäude'!AS91</f>
        <v/>
      </c>
      <c r="X96" s="176" t="str">
        <f>'Berechnung Gebäude'!AU91</f>
        <v/>
      </c>
      <c r="Y96" s="177" t="str">
        <f>'Berechnung Gebäude'!AV91</f>
        <v/>
      </c>
      <c r="Z96" s="269" t="str">
        <f>'Berechnung Gebäude'!AX91</f>
        <v/>
      </c>
      <c r="AA96" s="269" t="str">
        <f>'Berechnung Gebäude'!BC91</f>
        <v/>
      </c>
      <c r="AB96" s="388" t="str">
        <f>'Berechnung Gebäude'!BD91</f>
        <v/>
      </c>
      <c r="AC96" s="161"/>
      <c r="AD96" s="180" t="str">
        <f>'Berechnung Gebäude'!BK91</f>
        <v/>
      </c>
      <c r="AE96" s="177" t="str">
        <f>'Berechnung Gebäude'!BL91</f>
        <v/>
      </c>
      <c r="AF96" s="221" t="str">
        <f>'Berechnung Gebäude'!BM91</f>
        <v/>
      </c>
      <c r="AG96" s="113" t="str">
        <f>'Berechnung Gebäude'!BQ91</f>
        <v/>
      </c>
      <c r="AH96" s="113" t="str">
        <f>'Berechnung Gebäude'!BR91</f>
        <v/>
      </c>
      <c r="AI96" s="176" t="str">
        <f>'Berechnung Gebäude'!BU91</f>
        <v/>
      </c>
      <c r="AJ96" s="177" t="str">
        <f>'Berechnung Gebäude'!BV91</f>
        <v/>
      </c>
      <c r="AK96" s="276" t="str">
        <f>'Berechnung Gebäude'!BW91</f>
        <v/>
      </c>
      <c r="AL96" s="277" t="str">
        <f>'Berechnung Gebäude'!CA91</f>
        <v/>
      </c>
      <c r="AM96" s="191" t="str">
        <f>'Berechnung Gebäude'!CB91</f>
        <v/>
      </c>
      <c r="AN96" s="4"/>
    </row>
    <row r="97" spans="2:40" ht="35.450000000000003" customHeight="1" x14ac:dyDescent="0.2">
      <c r="B97" s="84">
        <v>88</v>
      </c>
      <c r="C97" s="208" t="str">
        <f>IF('EINGABE Gebäude'!C98="","",'EINGABE Gebäude'!C98)</f>
        <v/>
      </c>
      <c r="D97" s="372" t="str">
        <f>IF('EINGABE Gebäude'!E98="","",'EINGABE Gebäude'!E98)</f>
        <v/>
      </c>
      <c r="E97" s="376" t="str">
        <f>IF('EINGABE Gebäude'!F98="","",'EINGABE Gebäude'!F98)</f>
        <v/>
      </c>
      <c r="F97" s="161"/>
      <c r="G97" s="433" t="str">
        <f>'Berechnung Gebäude'!H92</f>
        <v/>
      </c>
      <c r="H97" s="340" t="str">
        <f ca="1">'Berechnung Gebäude'!N92</f>
        <v/>
      </c>
      <c r="I97" s="177" t="str">
        <f ca="1">'Berechnung Gebäude'!O92</f>
        <v/>
      </c>
      <c r="J97" s="175" t="str">
        <f ca="1">'Berechnung Gebäude'!P92</f>
        <v/>
      </c>
      <c r="K97" s="113" t="str">
        <f>'Berechnung Gebäude'!T92</f>
        <v/>
      </c>
      <c r="L97" s="113" t="str">
        <f ca="1">'Berechnung Gebäude'!U92</f>
        <v/>
      </c>
      <c r="M97" s="176" t="str">
        <f ca="1">'Berechnung Gebäude'!AC92</f>
        <v/>
      </c>
      <c r="N97" s="177" t="str">
        <f ca="1">'Berechnung Gebäude'!AD92</f>
        <v/>
      </c>
      <c r="O97" s="269" t="str">
        <f>'Berechnung Gebäude'!W92</f>
        <v/>
      </c>
      <c r="P97" s="272" t="str">
        <f>'Berechnung Gebäude'!AA92</f>
        <v/>
      </c>
      <c r="Q97" s="203" t="str">
        <f>'Berechnung Gebäude'!AB92</f>
        <v/>
      </c>
      <c r="R97" s="161"/>
      <c r="S97" s="387" t="str">
        <f>'Berechnung Gebäude'!AL92</f>
        <v/>
      </c>
      <c r="T97" s="177" t="str">
        <f>'Berechnung Gebäude'!AM92</f>
        <v/>
      </c>
      <c r="U97" s="175" t="str">
        <f>'Berechnung Gebäude'!AN92</f>
        <v/>
      </c>
      <c r="V97" s="113" t="str">
        <f>'Berechnung Gebäude'!AR92</f>
        <v/>
      </c>
      <c r="W97" s="113" t="str">
        <f>'Berechnung Gebäude'!AS92</f>
        <v/>
      </c>
      <c r="X97" s="176" t="str">
        <f>'Berechnung Gebäude'!AU92</f>
        <v/>
      </c>
      <c r="Y97" s="177" t="str">
        <f>'Berechnung Gebäude'!AV92</f>
        <v/>
      </c>
      <c r="Z97" s="269" t="str">
        <f>'Berechnung Gebäude'!AX92</f>
        <v/>
      </c>
      <c r="AA97" s="269" t="str">
        <f>'Berechnung Gebäude'!BC92</f>
        <v/>
      </c>
      <c r="AB97" s="388" t="str">
        <f>'Berechnung Gebäude'!BD92</f>
        <v/>
      </c>
      <c r="AC97" s="161"/>
      <c r="AD97" s="180" t="str">
        <f>'Berechnung Gebäude'!BK92</f>
        <v/>
      </c>
      <c r="AE97" s="177" t="str">
        <f>'Berechnung Gebäude'!BL92</f>
        <v/>
      </c>
      <c r="AF97" s="221" t="str">
        <f>'Berechnung Gebäude'!BM92</f>
        <v/>
      </c>
      <c r="AG97" s="113" t="str">
        <f>'Berechnung Gebäude'!BQ92</f>
        <v/>
      </c>
      <c r="AH97" s="113" t="str">
        <f>'Berechnung Gebäude'!BR92</f>
        <v/>
      </c>
      <c r="AI97" s="176" t="str">
        <f>'Berechnung Gebäude'!BU92</f>
        <v/>
      </c>
      <c r="AJ97" s="177" t="str">
        <f>'Berechnung Gebäude'!BV92</f>
        <v/>
      </c>
      <c r="AK97" s="276" t="str">
        <f>'Berechnung Gebäude'!BW92</f>
        <v/>
      </c>
      <c r="AL97" s="277" t="str">
        <f>'Berechnung Gebäude'!CA92</f>
        <v/>
      </c>
      <c r="AM97" s="191" t="str">
        <f>'Berechnung Gebäude'!CB92</f>
        <v/>
      </c>
      <c r="AN97" s="4"/>
    </row>
    <row r="98" spans="2:40" ht="35.450000000000003" customHeight="1" x14ac:dyDescent="0.2">
      <c r="B98" s="61">
        <v>89</v>
      </c>
      <c r="C98" s="208" t="str">
        <f>IF('EINGABE Gebäude'!C99="","",'EINGABE Gebäude'!C99)</f>
        <v/>
      </c>
      <c r="D98" s="372" t="str">
        <f>IF('EINGABE Gebäude'!E99="","",'EINGABE Gebäude'!E99)</f>
        <v/>
      </c>
      <c r="E98" s="376" t="str">
        <f>IF('EINGABE Gebäude'!F99="","",'EINGABE Gebäude'!F99)</f>
        <v/>
      </c>
      <c r="F98" s="161"/>
      <c r="G98" s="433" t="str">
        <f>'Berechnung Gebäude'!H93</f>
        <v/>
      </c>
      <c r="H98" s="340" t="str">
        <f ca="1">'Berechnung Gebäude'!N93</f>
        <v/>
      </c>
      <c r="I98" s="177" t="str">
        <f ca="1">'Berechnung Gebäude'!O93</f>
        <v/>
      </c>
      <c r="J98" s="175" t="str">
        <f ca="1">'Berechnung Gebäude'!P93</f>
        <v/>
      </c>
      <c r="K98" s="113" t="str">
        <f>'Berechnung Gebäude'!T93</f>
        <v/>
      </c>
      <c r="L98" s="113" t="str">
        <f ca="1">'Berechnung Gebäude'!U93</f>
        <v/>
      </c>
      <c r="M98" s="176" t="str">
        <f ca="1">'Berechnung Gebäude'!AC93</f>
        <v/>
      </c>
      <c r="N98" s="177" t="str">
        <f ca="1">'Berechnung Gebäude'!AD93</f>
        <v/>
      </c>
      <c r="O98" s="269" t="str">
        <f>'Berechnung Gebäude'!W93</f>
        <v/>
      </c>
      <c r="P98" s="272" t="str">
        <f>'Berechnung Gebäude'!AA93</f>
        <v/>
      </c>
      <c r="Q98" s="203" t="str">
        <f>'Berechnung Gebäude'!AB93</f>
        <v/>
      </c>
      <c r="R98" s="161"/>
      <c r="S98" s="387" t="str">
        <f>'Berechnung Gebäude'!AL93</f>
        <v/>
      </c>
      <c r="T98" s="177" t="str">
        <f>'Berechnung Gebäude'!AM93</f>
        <v/>
      </c>
      <c r="U98" s="175" t="str">
        <f>'Berechnung Gebäude'!AN93</f>
        <v/>
      </c>
      <c r="V98" s="113" t="str">
        <f>'Berechnung Gebäude'!AR93</f>
        <v/>
      </c>
      <c r="W98" s="113" t="str">
        <f>'Berechnung Gebäude'!AS93</f>
        <v/>
      </c>
      <c r="X98" s="176" t="str">
        <f>'Berechnung Gebäude'!AU93</f>
        <v/>
      </c>
      <c r="Y98" s="177" t="str">
        <f>'Berechnung Gebäude'!AV93</f>
        <v/>
      </c>
      <c r="Z98" s="269" t="str">
        <f>'Berechnung Gebäude'!AX93</f>
        <v/>
      </c>
      <c r="AA98" s="269" t="str">
        <f>'Berechnung Gebäude'!BC93</f>
        <v/>
      </c>
      <c r="AB98" s="388" t="str">
        <f>'Berechnung Gebäude'!BD93</f>
        <v/>
      </c>
      <c r="AC98" s="161"/>
      <c r="AD98" s="180" t="str">
        <f>'Berechnung Gebäude'!BK93</f>
        <v/>
      </c>
      <c r="AE98" s="177" t="str">
        <f>'Berechnung Gebäude'!BL93</f>
        <v/>
      </c>
      <c r="AF98" s="221" t="str">
        <f>'Berechnung Gebäude'!BM93</f>
        <v/>
      </c>
      <c r="AG98" s="113" t="str">
        <f>'Berechnung Gebäude'!BQ93</f>
        <v/>
      </c>
      <c r="AH98" s="113" t="str">
        <f>'Berechnung Gebäude'!BR93</f>
        <v/>
      </c>
      <c r="AI98" s="176" t="str">
        <f>'Berechnung Gebäude'!BU93</f>
        <v/>
      </c>
      <c r="AJ98" s="177" t="str">
        <f>'Berechnung Gebäude'!BV93</f>
        <v/>
      </c>
      <c r="AK98" s="276" t="str">
        <f>'Berechnung Gebäude'!BW93</f>
        <v/>
      </c>
      <c r="AL98" s="277" t="str">
        <f>'Berechnung Gebäude'!CA93</f>
        <v/>
      </c>
      <c r="AM98" s="191" t="str">
        <f>'Berechnung Gebäude'!CB93</f>
        <v/>
      </c>
      <c r="AN98" s="4"/>
    </row>
    <row r="99" spans="2:40" ht="35.450000000000003" customHeight="1" x14ac:dyDescent="0.2">
      <c r="B99" s="84">
        <v>90</v>
      </c>
      <c r="C99" s="208" t="str">
        <f>IF('EINGABE Gebäude'!C100="","",'EINGABE Gebäude'!C100)</f>
        <v/>
      </c>
      <c r="D99" s="372" t="str">
        <f>IF('EINGABE Gebäude'!E100="","",'EINGABE Gebäude'!E100)</f>
        <v/>
      </c>
      <c r="E99" s="376" t="str">
        <f>IF('EINGABE Gebäude'!F100="","",'EINGABE Gebäude'!F100)</f>
        <v/>
      </c>
      <c r="F99" s="161"/>
      <c r="G99" s="433" t="str">
        <f>'Berechnung Gebäude'!H94</f>
        <v/>
      </c>
      <c r="H99" s="340" t="str">
        <f ca="1">'Berechnung Gebäude'!N94</f>
        <v/>
      </c>
      <c r="I99" s="177" t="str">
        <f ca="1">'Berechnung Gebäude'!O94</f>
        <v/>
      </c>
      <c r="J99" s="175" t="str">
        <f ca="1">'Berechnung Gebäude'!P94</f>
        <v/>
      </c>
      <c r="K99" s="113" t="str">
        <f>'Berechnung Gebäude'!T94</f>
        <v/>
      </c>
      <c r="L99" s="113" t="str">
        <f ca="1">'Berechnung Gebäude'!U94</f>
        <v/>
      </c>
      <c r="M99" s="176" t="str">
        <f ca="1">'Berechnung Gebäude'!AC94</f>
        <v/>
      </c>
      <c r="N99" s="177" t="str">
        <f ca="1">'Berechnung Gebäude'!AD94</f>
        <v/>
      </c>
      <c r="O99" s="269" t="str">
        <f>'Berechnung Gebäude'!W94</f>
        <v/>
      </c>
      <c r="P99" s="272" t="str">
        <f>'Berechnung Gebäude'!AA94</f>
        <v/>
      </c>
      <c r="Q99" s="203" t="str">
        <f>'Berechnung Gebäude'!AB94</f>
        <v/>
      </c>
      <c r="R99" s="161"/>
      <c r="S99" s="387" t="str">
        <f>'Berechnung Gebäude'!AL94</f>
        <v/>
      </c>
      <c r="T99" s="177" t="str">
        <f>'Berechnung Gebäude'!AM94</f>
        <v/>
      </c>
      <c r="U99" s="175" t="str">
        <f>'Berechnung Gebäude'!AN94</f>
        <v/>
      </c>
      <c r="V99" s="113" t="str">
        <f>'Berechnung Gebäude'!AR94</f>
        <v/>
      </c>
      <c r="W99" s="113" t="str">
        <f>'Berechnung Gebäude'!AS94</f>
        <v/>
      </c>
      <c r="X99" s="176" t="str">
        <f>'Berechnung Gebäude'!AU94</f>
        <v/>
      </c>
      <c r="Y99" s="177" t="str">
        <f>'Berechnung Gebäude'!AV94</f>
        <v/>
      </c>
      <c r="Z99" s="269" t="str">
        <f>'Berechnung Gebäude'!AX94</f>
        <v/>
      </c>
      <c r="AA99" s="269" t="str">
        <f>'Berechnung Gebäude'!BC94</f>
        <v/>
      </c>
      <c r="AB99" s="388" t="str">
        <f>'Berechnung Gebäude'!BD94</f>
        <v/>
      </c>
      <c r="AC99" s="161"/>
      <c r="AD99" s="180" t="str">
        <f>'Berechnung Gebäude'!BK94</f>
        <v/>
      </c>
      <c r="AE99" s="177" t="str">
        <f>'Berechnung Gebäude'!BL94</f>
        <v/>
      </c>
      <c r="AF99" s="221" t="str">
        <f>'Berechnung Gebäude'!BM94</f>
        <v/>
      </c>
      <c r="AG99" s="113" t="str">
        <f>'Berechnung Gebäude'!BQ94</f>
        <v/>
      </c>
      <c r="AH99" s="113" t="str">
        <f>'Berechnung Gebäude'!BR94</f>
        <v/>
      </c>
      <c r="AI99" s="176" t="str">
        <f>'Berechnung Gebäude'!BU94</f>
        <v/>
      </c>
      <c r="AJ99" s="177" t="str">
        <f>'Berechnung Gebäude'!BV94</f>
        <v/>
      </c>
      <c r="AK99" s="276" t="str">
        <f>'Berechnung Gebäude'!BW94</f>
        <v/>
      </c>
      <c r="AL99" s="277" t="str">
        <f>'Berechnung Gebäude'!CA94</f>
        <v/>
      </c>
      <c r="AM99" s="191" t="str">
        <f>'Berechnung Gebäude'!CB94</f>
        <v/>
      </c>
      <c r="AN99" s="4"/>
    </row>
    <row r="100" spans="2:40" ht="35.450000000000003" customHeight="1" x14ac:dyDescent="0.2">
      <c r="B100" s="61">
        <v>91</v>
      </c>
      <c r="C100" s="208" t="str">
        <f>IF('EINGABE Gebäude'!C101="","",'EINGABE Gebäude'!C101)</f>
        <v/>
      </c>
      <c r="D100" s="372" t="str">
        <f>IF('EINGABE Gebäude'!E101="","",'EINGABE Gebäude'!E101)</f>
        <v/>
      </c>
      <c r="E100" s="376" t="str">
        <f>IF('EINGABE Gebäude'!F101="","",'EINGABE Gebäude'!F101)</f>
        <v/>
      </c>
      <c r="F100" s="161"/>
      <c r="G100" s="433" t="str">
        <f>'Berechnung Gebäude'!H95</f>
        <v/>
      </c>
      <c r="H100" s="340" t="str">
        <f ca="1">'Berechnung Gebäude'!N95</f>
        <v/>
      </c>
      <c r="I100" s="177" t="str">
        <f ca="1">'Berechnung Gebäude'!O95</f>
        <v/>
      </c>
      <c r="J100" s="175" t="str">
        <f ca="1">'Berechnung Gebäude'!P95</f>
        <v/>
      </c>
      <c r="K100" s="113" t="str">
        <f>'Berechnung Gebäude'!T95</f>
        <v/>
      </c>
      <c r="L100" s="113" t="str">
        <f ca="1">'Berechnung Gebäude'!U95</f>
        <v/>
      </c>
      <c r="M100" s="176" t="str">
        <f ca="1">'Berechnung Gebäude'!AC95</f>
        <v/>
      </c>
      <c r="N100" s="177" t="str">
        <f ca="1">'Berechnung Gebäude'!AD95</f>
        <v/>
      </c>
      <c r="O100" s="269" t="str">
        <f>'Berechnung Gebäude'!W95</f>
        <v/>
      </c>
      <c r="P100" s="272" t="str">
        <f>'Berechnung Gebäude'!AA95</f>
        <v/>
      </c>
      <c r="Q100" s="203" t="str">
        <f>'Berechnung Gebäude'!AB95</f>
        <v/>
      </c>
      <c r="R100" s="161"/>
      <c r="S100" s="387" t="str">
        <f>'Berechnung Gebäude'!AL95</f>
        <v/>
      </c>
      <c r="T100" s="177" t="str">
        <f>'Berechnung Gebäude'!AM95</f>
        <v/>
      </c>
      <c r="U100" s="175" t="str">
        <f>'Berechnung Gebäude'!AN95</f>
        <v/>
      </c>
      <c r="V100" s="113" t="str">
        <f>'Berechnung Gebäude'!AR95</f>
        <v/>
      </c>
      <c r="W100" s="113" t="str">
        <f>'Berechnung Gebäude'!AS95</f>
        <v/>
      </c>
      <c r="X100" s="176" t="str">
        <f>'Berechnung Gebäude'!AU95</f>
        <v/>
      </c>
      <c r="Y100" s="177" t="str">
        <f>'Berechnung Gebäude'!AV95</f>
        <v/>
      </c>
      <c r="Z100" s="269" t="str">
        <f>'Berechnung Gebäude'!AX95</f>
        <v/>
      </c>
      <c r="AA100" s="269" t="str">
        <f>'Berechnung Gebäude'!BC95</f>
        <v/>
      </c>
      <c r="AB100" s="388" t="str">
        <f>'Berechnung Gebäude'!BD95</f>
        <v/>
      </c>
      <c r="AC100" s="161"/>
      <c r="AD100" s="180" t="str">
        <f>'Berechnung Gebäude'!BK95</f>
        <v/>
      </c>
      <c r="AE100" s="177" t="str">
        <f>'Berechnung Gebäude'!BL95</f>
        <v/>
      </c>
      <c r="AF100" s="221" t="str">
        <f>'Berechnung Gebäude'!BM95</f>
        <v/>
      </c>
      <c r="AG100" s="113" t="str">
        <f>'Berechnung Gebäude'!BQ95</f>
        <v/>
      </c>
      <c r="AH100" s="113" t="str">
        <f>'Berechnung Gebäude'!BR95</f>
        <v/>
      </c>
      <c r="AI100" s="176" t="str">
        <f>'Berechnung Gebäude'!BU95</f>
        <v/>
      </c>
      <c r="AJ100" s="177" t="str">
        <f>'Berechnung Gebäude'!BV95</f>
        <v/>
      </c>
      <c r="AK100" s="276" t="str">
        <f>'Berechnung Gebäude'!BW95</f>
        <v/>
      </c>
      <c r="AL100" s="277" t="str">
        <f>'Berechnung Gebäude'!CA95</f>
        <v/>
      </c>
      <c r="AM100" s="191" t="str">
        <f>'Berechnung Gebäude'!CB95</f>
        <v/>
      </c>
      <c r="AN100" s="4"/>
    </row>
    <row r="101" spans="2:40" ht="35.450000000000003" customHeight="1" x14ac:dyDescent="0.2">
      <c r="B101" s="84">
        <v>92</v>
      </c>
      <c r="C101" s="208" t="str">
        <f>IF('EINGABE Gebäude'!C102="","",'EINGABE Gebäude'!C102)</f>
        <v/>
      </c>
      <c r="D101" s="372" t="str">
        <f>IF('EINGABE Gebäude'!E102="","",'EINGABE Gebäude'!E102)</f>
        <v/>
      </c>
      <c r="E101" s="376" t="str">
        <f>IF('EINGABE Gebäude'!F102="","",'EINGABE Gebäude'!F102)</f>
        <v/>
      </c>
      <c r="F101" s="161"/>
      <c r="G101" s="433" t="str">
        <f>'Berechnung Gebäude'!H96</f>
        <v/>
      </c>
      <c r="H101" s="340" t="str">
        <f ca="1">'Berechnung Gebäude'!N96</f>
        <v/>
      </c>
      <c r="I101" s="177" t="str">
        <f ca="1">'Berechnung Gebäude'!O96</f>
        <v/>
      </c>
      <c r="J101" s="175" t="str">
        <f ca="1">'Berechnung Gebäude'!P96</f>
        <v/>
      </c>
      <c r="K101" s="113" t="str">
        <f>'Berechnung Gebäude'!T96</f>
        <v/>
      </c>
      <c r="L101" s="113" t="str">
        <f ca="1">'Berechnung Gebäude'!U96</f>
        <v/>
      </c>
      <c r="M101" s="176" t="str">
        <f ca="1">'Berechnung Gebäude'!AC96</f>
        <v/>
      </c>
      <c r="N101" s="177" t="str">
        <f ca="1">'Berechnung Gebäude'!AD96</f>
        <v/>
      </c>
      <c r="O101" s="269" t="str">
        <f>'Berechnung Gebäude'!W96</f>
        <v/>
      </c>
      <c r="P101" s="272" t="str">
        <f>'Berechnung Gebäude'!AA96</f>
        <v/>
      </c>
      <c r="Q101" s="203" t="str">
        <f>'Berechnung Gebäude'!AB96</f>
        <v/>
      </c>
      <c r="R101" s="161"/>
      <c r="S101" s="387" t="str">
        <f>'Berechnung Gebäude'!AL96</f>
        <v/>
      </c>
      <c r="T101" s="177" t="str">
        <f>'Berechnung Gebäude'!AM96</f>
        <v/>
      </c>
      <c r="U101" s="175" t="str">
        <f>'Berechnung Gebäude'!AN96</f>
        <v/>
      </c>
      <c r="V101" s="113" t="str">
        <f>'Berechnung Gebäude'!AR96</f>
        <v/>
      </c>
      <c r="W101" s="113" t="str">
        <f>'Berechnung Gebäude'!AS96</f>
        <v/>
      </c>
      <c r="X101" s="176" t="str">
        <f>'Berechnung Gebäude'!AU96</f>
        <v/>
      </c>
      <c r="Y101" s="177" t="str">
        <f>'Berechnung Gebäude'!AV96</f>
        <v/>
      </c>
      <c r="Z101" s="269" t="str">
        <f>'Berechnung Gebäude'!AX96</f>
        <v/>
      </c>
      <c r="AA101" s="269" t="str">
        <f>'Berechnung Gebäude'!BC96</f>
        <v/>
      </c>
      <c r="AB101" s="388" t="str">
        <f>'Berechnung Gebäude'!BD96</f>
        <v/>
      </c>
      <c r="AC101" s="161"/>
      <c r="AD101" s="180" t="str">
        <f>'Berechnung Gebäude'!BK96</f>
        <v/>
      </c>
      <c r="AE101" s="177" t="str">
        <f>'Berechnung Gebäude'!BL96</f>
        <v/>
      </c>
      <c r="AF101" s="221" t="str">
        <f>'Berechnung Gebäude'!BM96</f>
        <v/>
      </c>
      <c r="AG101" s="113" t="str">
        <f>'Berechnung Gebäude'!BQ96</f>
        <v/>
      </c>
      <c r="AH101" s="113" t="str">
        <f>'Berechnung Gebäude'!BR96</f>
        <v/>
      </c>
      <c r="AI101" s="176" t="str">
        <f>'Berechnung Gebäude'!BU96</f>
        <v/>
      </c>
      <c r="AJ101" s="177" t="str">
        <f>'Berechnung Gebäude'!BV96</f>
        <v/>
      </c>
      <c r="AK101" s="276" t="str">
        <f>'Berechnung Gebäude'!BW96</f>
        <v/>
      </c>
      <c r="AL101" s="277" t="str">
        <f>'Berechnung Gebäude'!CA96</f>
        <v/>
      </c>
      <c r="AM101" s="191" t="str">
        <f>'Berechnung Gebäude'!CB96</f>
        <v/>
      </c>
      <c r="AN101" s="4"/>
    </row>
    <row r="102" spans="2:40" ht="35.450000000000003" customHeight="1" x14ac:dyDescent="0.2">
      <c r="B102" s="61">
        <v>93</v>
      </c>
      <c r="C102" s="208" t="str">
        <f>IF('EINGABE Gebäude'!C103="","",'EINGABE Gebäude'!C103)</f>
        <v/>
      </c>
      <c r="D102" s="372" t="str">
        <f>IF('EINGABE Gebäude'!E103="","",'EINGABE Gebäude'!E103)</f>
        <v/>
      </c>
      <c r="E102" s="376" t="str">
        <f>IF('EINGABE Gebäude'!F103="","",'EINGABE Gebäude'!F103)</f>
        <v/>
      </c>
      <c r="F102" s="161"/>
      <c r="G102" s="433" t="str">
        <f>'Berechnung Gebäude'!H97</f>
        <v/>
      </c>
      <c r="H102" s="340" t="str">
        <f ca="1">'Berechnung Gebäude'!N97</f>
        <v/>
      </c>
      <c r="I102" s="177" t="str">
        <f ca="1">'Berechnung Gebäude'!O97</f>
        <v/>
      </c>
      <c r="J102" s="175" t="str">
        <f ca="1">'Berechnung Gebäude'!P97</f>
        <v/>
      </c>
      <c r="K102" s="113" t="str">
        <f>'Berechnung Gebäude'!T97</f>
        <v/>
      </c>
      <c r="L102" s="113" t="str">
        <f ca="1">'Berechnung Gebäude'!U97</f>
        <v/>
      </c>
      <c r="M102" s="176" t="str">
        <f ca="1">'Berechnung Gebäude'!AC97</f>
        <v/>
      </c>
      <c r="N102" s="177" t="str">
        <f ca="1">'Berechnung Gebäude'!AD97</f>
        <v/>
      </c>
      <c r="O102" s="269" t="str">
        <f>'Berechnung Gebäude'!W97</f>
        <v/>
      </c>
      <c r="P102" s="272" t="str">
        <f>'Berechnung Gebäude'!AA97</f>
        <v/>
      </c>
      <c r="Q102" s="203" t="str">
        <f>'Berechnung Gebäude'!AB97</f>
        <v/>
      </c>
      <c r="R102" s="161"/>
      <c r="S102" s="387" t="str">
        <f>'Berechnung Gebäude'!AL97</f>
        <v/>
      </c>
      <c r="T102" s="177" t="str">
        <f>'Berechnung Gebäude'!AM97</f>
        <v/>
      </c>
      <c r="U102" s="175" t="str">
        <f>'Berechnung Gebäude'!AN97</f>
        <v/>
      </c>
      <c r="V102" s="113" t="str">
        <f>'Berechnung Gebäude'!AR97</f>
        <v/>
      </c>
      <c r="W102" s="113" t="str">
        <f>'Berechnung Gebäude'!AS97</f>
        <v/>
      </c>
      <c r="X102" s="176" t="str">
        <f>'Berechnung Gebäude'!AU97</f>
        <v/>
      </c>
      <c r="Y102" s="177" t="str">
        <f>'Berechnung Gebäude'!AV97</f>
        <v/>
      </c>
      <c r="Z102" s="269" t="str">
        <f>'Berechnung Gebäude'!AX97</f>
        <v/>
      </c>
      <c r="AA102" s="269" t="str">
        <f>'Berechnung Gebäude'!BC97</f>
        <v/>
      </c>
      <c r="AB102" s="388" t="str">
        <f>'Berechnung Gebäude'!BD97</f>
        <v/>
      </c>
      <c r="AC102" s="161"/>
      <c r="AD102" s="180" t="str">
        <f>'Berechnung Gebäude'!BK97</f>
        <v/>
      </c>
      <c r="AE102" s="177" t="str">
        <f>'Berechnung Gebäude'!BL97</f>
        <v/>
      </c>
      <c r="AF102" s="221" t="str">
        <f>'Berechnung Gebäude'!BM97</f>
        <v/>
      </c>
      <c r="AG102" s="113" t="str">
        <f>'Berechnung Gebäude'!BQ97</f>
        <v/>
      </c>
      <c r="AH102" s="113" t="str">
        <f>'Berechnung Gebäude'!BR97</f>
        <v/>
      </c>
      <c r="AI102" s="176" t="str">
        <f>'Berechnung Gebäude'!BU97</f>
        <v/>
      </c>
      <c r="AJ102" s="177" t="str">
        <f>'Berechnung Gebäude'!BV97</f>
        <v/>
      </c>
      <c r="AK102" s="276" t="str">
        <f>'Berechnung Gebäude'!BW97</f>
        <v/>
      </c>
      <c r="AL102" s="277" t="str">
        <f>'Berechnung Gebäude'!CA97</f>
        <v/>
      </c>
      <c r="AM102" s="191" t="str">
        <f>'Berechnung Gebäude'!CB97</f>
        <v/>
      </c>
      <c r="AN102" s="4"/>
    </row>
    <row r="103" spans="2:40" ht="35.450000000000003" customHeight="1" x14ac:dyDescent="0.2">
      <c r="B103" s="84">
        <v>94</v>
      </c>
      <c r="C103" s="208" t="str">
        <f>IF('EINGABE Gebäude'!C104="","",'EINGABE Gebäude'!C104)</f>
        <v/>
      </c>
      <c r="D103" s="372" t="str">
        <f>IF('EINGABE Gebäude'!E104="","",'EINGABE Gebäude'!E104)</f>
        <v/>
      </c>
      <c r="E103" s="376" t="str">
        <f>IF('EINGABE Gebäude'!F104="","",'EINGABE Gebäude'!F104)</f>
        <v/>
      </c>
      <c r="F103" s="161"/>
      <c r="G103" s="433" t="str">
        <f>'Berechnung Gebäude'!H98</f>
        <v/>
      </c>
      <c r="H103" s="340" t="str">
        <f ca="1">'Berechnung Gebäude'!N98</f>
        <v/>
      </c>
      <c r="I103" s="177" t="str">
        <f ca="1">'Berechnung Gebäude'!O98</f>
        <v/>
      </c>
      <c r="J103" s="175" t="str">
        <f ca="1">'Berechnung Gebäude'!P98</f>
        <v/>
      </c>
      <c r="K103" s="113" t="str">
        <f>'Berechnung Gebäude'!T98</f>
        <v/>
      </c>
      <c r="L103" s="113" t="str">
        <f ca="1">'Berechnung Gebäude'!U98</f>
        <v/>
      </c>
      <c r="M103" s="176" t="str">
        <f ca="1">'Berechnung Gebäude'!AC98</f>
        <v/>
      </c>
      <c r="N103" s="177" t="str">
        <f ca="1">'Berechnung Gebäude'!AD98</f>
        <v/>
      </c>
      <c r="O103" s="269" t="str">
        <f>'Berechnung Gebäude'!W98</f>
        <v/>
      </c>
      <c r="P103" s="272" t="str">
        <f>'Berechnung Gebäude'!AA98</f>
        <v/>
      </c>
      <c r="Q103" s="203" t="str">
        <f>'Berechnung Gebäude'!AB98</f>
        <v/>
      </c>
      <c r="R103" s="161"/>
      <c r="S103" s="387" t="str">
        <f>'Berechnung Gebäude'!AL98</f>
        <v/>
      </c>
      <c r="T103" s="177" t="str">
        <f>'Berechnung Gebäude'!AM98</f>
        <v/>
      </c>
      <c r="U103" s="175" t="str">
        <f>'Berechnung Gebäude'!AN98</f>
        <v/>
      </c>
      <c r="V103" s="113" t="str">
        <f>'Berechnung Gebäude'!AR98</f>
        <v/>
      </c>
      <c r="W103" s="113" t="str">
        <f>'Berechnung Gebäude'!AS98</f>
        <v/>
      </c>
      <c r="X103" s="176" t="str">
        <f>'Berechnung Gebäude'!AU98</f>
        <v/>
      </c>
      <c r="Y103" s="177" t="str">
        <f>'Berechnung Gebäude'!AV98</f>
        <v/>
      </c>
      <c r="Z103" s="269" t="str">
        <f>'Berechnung Gebäude'!AX98</f>
        <v/>
      </c>
      <c r="AA103" s="269" t="str">
        <f>'Berechnung Gebäude'!BC98</f>
        <v/>
      </c>
      <c r="AB103" s="388" t="str">
        <f>'Berechnung Gebäude'!BD98</f>
        <v/>
      </c>
      <c r="AC103" s="161"/>
      <c r="AD103" s="180" t="str">
        <f>'Berechnung Gebäude'!BK98</f>
        <v/>
      </c>
      <c r="AE103" s="177" t="str">
        <f>'Berechnung Gebäude'!BL98</f>
        <v/>
      </c>
      <c r="AF103" s="221" t="str">
        <f>'Berechnung Gebäude'!BM98</f>
        <v/>
      </c>
      <c r="AG103" s="113" t="str">
        <f>'Berechnung Gebäude'!BQ98</f>
        <v/>
      </c>
      <c r="AH103" s="113" t="str">
        <f>'Berechnung Gebäude'!BR98</f>
        <v/>
      </c>
      <c r="AI103" s="176" t="str">
        <f>'Berechnung Gebäude'!BU98</f>
        <v/>
      </c>
      <c r="AJ103" s="177" t="str">
        <f>'Berechnung Gebäude'!BV98</f>
        <v/>
      </c>
      <c r="AK103" s="276" t="str">
        <f>'Berechnung Gebäude'!BW98</f>
        <v/>
      </c>
      <c r="AL103" s="277" t="str">
        <f>'Berechnung Gebäude'!CA98</f>
        <v/>
      </c>
      <c r="AM103" s="191" t="str">
        <f>'Berechnung Gebäude'!CB98</f>
        <v/>
      </c>
      <c r="AN103" s="4"/>
    </row>
    <row r="104" spans="2:40" ht="35.450000000000003" customHeight="1" x14ac:dyDescent="0.2">
      <c r="B104" s="61">
        <v>95</v>
      </c>
      <c r="C104" s="208" t="str">
        <f>IF('EINGABE Gebäude'!C105="","",'EINGABE Gebäude'!C105)</f>
        <v/>
      </c>
      <c r="D104" s="372" t="str">
        <f>IF('EINGABE Gebäude'!E105="","",'EINGABE Gebäude'!E105)</f>
        <v/>
      </c>
      <c r="E104" s="376" t="str">
        <f>IF('EINGABE Gebäude'!F105="","",'EINGABE Gebäude'!F105)</f>
        <v/>
      </c>
      <c r="F104" s="161"/>
      <c r="G104" s="433" t="str">
        <f>'Berechnung Gebäude'!H99</f>
        <v/>
      </c>
      <c r="H104" s="340" t="str">
        <f ca="1">'Berechnung Gebäude'!N99</f>
        <v/>
      </c>
      <c r="I104" s="177" t="str">
        <f ca="1">'Berechnung Gebäude'!O99</f>
        <v/>
      </c>
      <c r="J104" s="175" t="str">
        <f ca="1">'Berechnung Gebäude'!P99</f>
        <v/>
      </c>
      <c r="K104" s="113" t="str">
        <f>'Berechnung Gebäude'!T99</f>
        <v/>
      </c>
      <c r="L104" s="113" t="str">
        <f ca="1">'Berechnung Gebäude'!U99</f>
        <v/>
      </c>
      <c r="M104" s="176" t="str">
        <f ca="1">'Berechnung Gebäude'!AC99</f>
        <v/>
      </c>
      <c r="N104" s="177" t="str">
        <f ca="1">'Berechnung Gebäude'!AD99</f>
        <v/>
      </c>
      <c r="O104" s="269" t="str">
        <f>'Berechnung Gebäude'!W99</f>
        <v/>
      </c>
      <c r="P104" s="272" t="str">
        <f>'Berechnung Gebäude'!AA99</f>
        <v/>
      </c>
      <c r="Q104" s="203" t="str">
        <f>'Berechnung Gebäude'!AB99</f>
        <v/>
      </c>
      <c r="R104" s="161"/>
      <c r="S104" s="387" t="str">
        <f>'Berechnung Gebäude'!AL99</f>
        <v/>
      </c>
      <c r="T104" s="177" t="str">
        <f>'Berechnung Gebäude'!AM99</f>
        <v/>
      </c>
      <c r="U104" s="175" t="str">
        <f>'Berechnung Gebäude'!AN99</f>
        <v/>
      </c>
      <c r="V104" s="113" t="str">
        <f>'Berechnung Gebäude'!AR99</f>
        <v/>
      </c>
      <c r="W104" s="113" t="str">
        <f>'Berechnung Gebäude'!AS99</f>
        <v/>
      </c>
      <c r="X104" s="176" t="str">
        <f>'Berechnung Gebäude'!AU99</f>
        <v/>
      </c>
      <c r="Y104" s="177" t="str">
        <f>'Berechnung Gebäude'!AV99</f>
        <v/>
      </c>
      <c r="Z104" s="269" t="str">
        <f>'Berechnung Gebäude'!AX99</f>
        <v/>
      </c>
      <c r="AA104" s="269" t="str">
        <f>'Berechnung Gebäude'!BC99</f>
        <v/>
      </c>
      <c r="AB104" s="388" t="str">
        <f>'Berechnung Gebäude'!BD99</f>
        <v/>
      </c>
      <c r="AC104" s="161"/>
      <c r="AD104" s="180" t="str">
        <f>'Berechnung Gebäude'!BK99</f>
        <v/>
      </c>
      <c r="AE104" s="177" t="str">
        <f>'Berechnung Gebäude'!BL99</f>
        <v/>
      </c>
      <c r="AF104" s="221" t="str">
        <f>'Berechnung Gebäude'!BM99</f>
        <v/>
      </c>
      <c r="AG104" s="113" t="str">
        <f>'Berechnung Gebäude'!BQ99</f>
        <v/>
      </c>
      <c r="AH104" s="113" t="str">
        <f>'Berechnung Gebäude'!BR99</f>
        <v/>
      </c>
      <c r="AI104" s="176" t="str">
        <f>'Berechnung Gebäude'!BU99</f>
        <v/>
      </c>
      <c r="AJ104" s="177" t="str">
        <f>'Berechnung Gebäude'!BV99</f>
        <v/>
      </c>
      <c r="AK104" s="276" t="str">
        <f>'Berechnung Gebäude'!BW99</f>
        <v/>
      </c>
      <c r="AL104" s="277" t="str">
        <f>'Berechnung Gebäude'!CA99</f>
        <v/>
      </c>
      <c r="AM104" s="191" t="str">
        <f>'Berechnung Gebäude'!CB99</f>
        <v/>
      </c>
      <c r="AN104" s="4"/>
    </row>
    <row r="105" spans="2:40" ht="35.450000000000003" customHeight="1" x14ac:dyDescent="0.2">
      <c r="B105" s="84">
        <v>96</v>
      </c>
      <c r="C105" s="208" t="str">
        <f>IF('EINGABE Gebäude'!C106="","",'EINGABE Gebäude'!C106)</f>
        <v/>
      </c>
      <c r="D105" s="372" t="str">
        <f>IF('EINGABE Gebäude'!E106="","",'EINGABE Gebäude'!E106)</f>
        <v/>
      </c>
      <c r="E105" s="376" t="str">
        <f>IF('EINGABE Gebäude'!F106="","",'EINGABE Gebäude'!F106)</f>
        <v/>
      </c>
      <c r="F105" s="161"/>
      <c r="G105" s="433" t="str">
        <f>'Berechnung Gebäude'!H100</f>
        <v/>
      </c>
      <c r="H105" s="340" t="str">
        <f ca="1">'Berechnung Gebäude'!N100</f>
        <v/>
      </c>
      <c r="I105" s="177" t="str">
        <f ca="1">'Berechnung Gebäude'!O100</f>
        <v/>
      </c>
      <c r="J105" s="175" t="str">
        <f ca="1">'Berechnung Gebäude'!P100</f>
        <v/>
      </c>
      <c r="K105" s="113" t="str">
        <f>'Berechnung Gebäude'!T100</f>
        <v/>
      </c>
      <c r="L105" s="113" t="str">
        <f ca="1">'Berechnung Gebäude'!U100</f>
        <v/>
      </c>
      <c r="M105" s="176" t="str">
        <f ca="1">'Berechnung Gebäude'!AC100</f>
        <v/>
      </c>
      <c r="N105" s="177" t="str">
        <f ca="1">'Berechnung Gebäude'!AD100</f>
        <v/>
      </c>
      <c r="O105" s="269" t="str">
        <f>'Berechnung Gebäude'!W100</f>
        <v/>
      </c>
      <c r="P105" s="272" t="str">
        <f>'Berechnung Gebäude'!AA100</f>
        <v/>
      </c>
      <c r="Q105" s="203" t="str">
        <f>'Berechnung Gebäude'!AB100</f>
        <v/>
      </c>
      <c r="R105" s="161"/>
      <c r="S105" s="387" t="str">
        <f>'Berechnung Gebäude'!AL100</f>
        <v/>
      </c>
      <c r="T105" s="177" t="str">
        <f>'Berechnung Gebäude'!AM100</f>
        <v/>
      </c>
      <c r="U105" s="175" t="str">
        <f>'Berechnung Gebäude'!AN100</f>
        <v/>
      </c>
      <c r="V105" s="113" t="str">
        <f>'Berechnung Gebäude'!AR100</f>
        <v/>
      </c>
      <c r="W105" s="113" t="str">
        <f>'Berechnung Gebäude'!AS100</f>
        <v/>
      </c>
      <c r="X105" s="176" t="str">
        <f>'Berechnung Gebäude'!AU100</f>
        <v/>
      </c>
      <c r="Y105" s="177" t="str">
        <f>'Berechnung Gebäude'!AV100</f>
        <v/>
      </c>
      <c r="Z105" s="269" t="str">
        <f>'Berechnung Gebäude'!AX100</f>
        <v/>
      </c>
      <c r="AA105" s="269" t="str">
        <f>'Berechnung Gebäude'!BC100</f>
        <v/>
      </c>
      <c r="AB105" s="388" t="str">
        <f>'Berechnung Gebäude'!BD100</f>
        <v/>
      </c>
      <c r="AC105" s="161"/>
      <c r="AD105" s="180" t="str">
        <f>'Berechnung Gebäude'!BK100</f>
        <v/>
      </c>
      <c r="AE105" s="177" t="str">
        <f>'Berechnung Gebäude'!BL100</f>
        <v/>
      </c>
      <c r="AF105" s="221" t="str">
        <f>'Berechnung Gebäude'!BM100</f>
        <v/>
      </c>
      <c r="AG105" s="113" t="str">
        <f>'Berechnung Gebäude'!BQ100</f>
        <v/>
      </c>
      <c r="AH105" s="113" t="str">
        <f>'Berechnung Gebäude'!BR100</f>
        <v/>
      </c>
      <c r="AI105" s="176" t="str">
        <f>'Berechnung Gebäude'!BU100</f>
        <v/>
      </c>
      <c r="AJ105" s="177" t="str">
        <f>'Berechnung Gebäude'!BV100</f>
        <v/>
      </c>
      <c r="AK105" s="276" t="str">
        <f>'Berechnung Gebäude'!BW100</f>
        <v/>
      </c>
      <c r="AL105" s="277" t="str">
        <f>'Berechnung Gebäude'!CA100</f>
        <v/>
      </c>
      <c r="AM105" s="191" t="str">
        <f>'Berechnung Gebäude'!CB100</f>
        <v/>
      </c>
      <c r="AN105" s="4"/>
    </row>
    <row r="106" spans="2:40" ht="35.450000000000003" customHeight="1" x14ac:dyDescent="0.2">
      <c r="B106" s="61">
        <v>97</v>
      </c>
      <c r="C106" s="208" t="str">
        <f>IF('EINGABE Gebäude'!C107="","",'EINGABE Gebäude'!C107)</f>
        <v/>
      </c>
      <c r="D106" s="372" t="str">
        <f>IF('EINGABE Gebäude'!E107="","",'EINGABE Gebäude'!E107)</f>
        <v/>
      </c>
      <c r="E106" s="376" t="str">
        <f>IF('EINGABE Gebäude'!F107="","",'EINGABE Gebäude'!F107)</f>
        <v/>
      </c>
      <c r="F106" s="161"/>
      <c r="G106" s="433" t="str">
        <f>'Berechnung Gebäude'!H101</f>
        <v/>
      </c>
      <c r="H106" s="340" t="str">
        <f ca="1">'Berechnung Gebäude'!N101</f>
        <v/>
      </c>
      <c r="I106" s="177" t="str">
        <f ca="1">'Berechnung Gebäude'!O101</f>
        <v/>
      </c>
      <c r="J106" s="175" t="str">
        <f ca="1">'Berechnung Gebäude'!P101</f>
        <v/>
      </c>
      <c r="K106" s="113" t="str">
        <f>'Berechnung Gebäude'!T101</f>
        <v/>
      </c>
      <c r="L106" s="113" t="str">
        <f ca="1">'Berechnung Gebäude'!U101</f>
        <v/>
      </c>
      <c r="M106" s="176" t="str">
        <f ca="1">'Berechnung Gebäude'!AC101</f>
        <v/>
      </c>
      <c r="N106" s="177" t="str">
        <f ca="1">'Berechnung Gebäude'!AD101</f>
        <v/>
      </c>
      <c r="O106" s="269" t="str">
        <f>'Berechnung Gebäude'!W101</f>
        <v/>
      </c>
      <c r="P106" s="272" t="str">
        <f>'Berechnung Gebäude'!AA101</f>
        <v/>
      </c>
      <c r="Q106" s="203" t="str">
        <f>'Berechnung Gebäude'!AB101</f>
        <v/>
      </c>
      <c r="R106" s="161"/>
      <c r="S106" s="387" t="str">
        <f>'Berechnung Gebäude'!AL101</f>
        <v/>
      </c>
      <c r="T106" s="177" t="str">
        <f>'Berechnung Gebäude'!AM101</f>
        <v/>
      </c>
      <c r="U106" s="175" t="str">
        <f>'Berechnung Gebäude'!AN101</f>
        <v/>
      </c>
      <c r="V106" s="113" t="str">
        <f>'Berechnung Gebäude'!AR101</f>
        <v/>
      </c>
      <c r="W106" s="113" t="str">
        <f>'Berechnung Gebäude'!AS101</f>
        <v/>
      </c>
      <c r="X106" s="176" t="str">
        <f>'Berechnung Gebäude'!AU101</f>
        <v/>
      </c>
      <c r="Y106" s="177" t="str">
        <f>'Berechnung Gebäude'!AV101</f>
        <v/>
      </c>
      <c r="Z106" s="269" t="str">
        <f>'Berechnung Gebäude'!AX101</f>
        <v/>
      </c>
      <c r="AA106" s="269" t="str">
        <f>'Berechnung Gebäude'!BC101</f>
        <v/>
      </c>
      <c r="AB106" s="388" t="str">
        <f>'Berechnung Gebäude'!BD101</f>
        <v/>
      </c>
      <c r="AC106" s="161"/>
      <c r="AD106" s="180" t="str">
        <f>'Berechnung Gebäude'!BK101</f>
        <v/>
      </c>
      <c r="AE106" s="177" t="str">
        <f>'Berechnung Gebäude'!BL101</f>
        <v/>
      </c>
      <c r="AF106" s="221" t="str">
        <f>'Berechnung Gebäude'!BM101</f>
        <v/>
      </c>
      <c r="AG106" s="113" t="str">
        <f>'Berechnung Gebäude'!BQ101</f>
        <v/>
      </c>
      <c r="AH106" s="113" t="str">
        <f>'Berechnung Gebäude'!BR101</f>
        <v/>
      </c>
      <c r="AI106" s="176" t="str">
        <f>'Berechnung Gebäude'!BU101</f>
        <v/>
      </c>
      <c r="AJ106" s="177" t="str">
        <f>'Berechnung Gebäude'!BV101</f>
        <v/>
      </c>
      <c r="AK106" s="276" t="str">
        <f>'Berechnung Gebäude'!BW101</f>
        <v/>
      </c>
      <c r="AL106" s="277" t="str">
        <f>'Berechnung Gebäude'!CA101</f>
        <v/>
      </c>
      <c r="AM106" s="191" t="str">
        <f>'Berechnung Gebäude'!CB101</f>
        <v/>
      </c>
      <c r="AN106" s="4"/>
    </row>
    <row r="107" spans="2:40" ht="35.450000000000003" customHeight="1" x14ac:dyDescent="0.2">
      <c r="B107" s="84">
        <v>98</v>
      </c>
      <c r="C107" s="208" t="str">
        <f>IF('EINGABE Gebäude'!C108="","",'EINGABE Gebäude'!C108)</f>
        <v/>
      </c>
      <c r="D107" s="372" t="str">
        <f>IF('EINGABE Gebäude'!E108="","",'EINGABE Gebäude'!E108)</f>
        <v/>
      </c>
      <c r="E107" s="376" t="str">
        <f>IF('EINGABE Gebäude'!F108="","",'EINGABE Gebäude'!F108)</f>
        <v/>
      </c>
      <c r="F107" s="161"/>
      <c r="G107" s="433" t="str">
        <f>'Berechnung Gebäude'!H102</f>
        <v/>
      </c>
      <c r="H107" s="340" t="str">
        <f ca="1">'Berechnung Gebäude'!N102</f>
        <v/>
      </c>
      <c r="I107" s="177" t="str">
        <f ca="1">'Berechnung Gebäude'!O102</f>
        <v/>
      </c>
      <c r="J107" s="175" t="str">
        <f ca="1">'Berechnung Gebäude'!P102</f>
        <v/>
      </c>
      <c r="K107" s="113" t="str">
        <f>'Berechnung Gebäude'!T102</f>
        <v/>
      </c>
      <c r="L107" s="113" t="str">
        <f ca="1">'Berechnung Gebäude'!U102</f>
        <v/>
      </c>
      <c r="M107" s="176" t="str">
        <f ca="1">'Berechnung Gebäude'!AC102</f>
        <v/>
      </c>
      <c r="N107" s="177" t="str">
        <f ca="1">'Berechnung Gebäude'!AD102</f>
        <v/>
      </c>
      <c r="O107" s="269" t="str">
        <f>'Berechnung Gebäude'!W102</f>
        <v/>
      </c>
      <c r="P107" s="272" t="str">
        <f>'Berechnung Gebäude'!AA102</f>
        <v/>
      </c>
      <c r="Q107" s="203" t="str">
        <f>'Berechnung Gebäude'!AB102</f>
        <v/>
      </c>
      <c r="R107" s="161"/>
      <c r="S107" s="387" t="str">
        <f>'Berechnung Gebäude'!AL102</f>
        <v/>
      </c>
      <c r="T107" s="177" t="str">
        <f>'Berechnung Gebäude'!AM102</f>
        <v/>
      </c>
      <c r="U107" s="175" t="str">
        <f>'Berechnung Gebäude'!AN102</f>
        <v/>
      </c>
      <c r="V107" s="113" t="str">
        <f>'Berechnung Gebäude'!AR102</f>
        <v/>
      </c>
      <c r="W107" s="113" t="str">
        <f>'Berechnung Gebäude'!AS102</f>
        <v/>
      </c>
      <c r="X107" s="176" t="str">
        <f>'Berechnung Gebäude'!AU102</f>
        <v/>
      </c>
      <c r="Y107" s="177" t="str">
        <f>'Berechnung Gebäude'!AV102</f>
        <v/>
      </c>
      <c r="Z107" s="269" t="str">
        <f>'Berechnung Gebäude'!AX102</f>
        <v/>
      </c>
      <c r="AA107" s="269" t="str">
        <f>'Berechnung Gebäude'!BC102</f>
        <v/>
      </c>
      <c r="AB107" s="388" t="str">
        <f>'Berechnung Gebäude'!BD102</f>
        <v/>
      </c>
      <c r="AC107" s="161"/>
      <c r="AD107" s="180" t="str">
        <f>'Berechnung Gebäude'!BK102</f>
        <v/>
      </c>
      <c r="AE107" s="177" t="str">
        <f>'Berechnung Gebäude'!BL102</f>
        <v/>
      </c>
      <c r="AF107" s="221" t="str">
        <f>'Berechnung Gebäude'!BM102</f>
        <v/>
      </c>
      <c r="AG107" s="113" t="str">
        <f>'Berechnung Gebäude'!BQ102</f>
        <v/>
      </c>
      <c r="AH107" s="113" t="str">
        <f>'Berechnung Gebäude'!BR102</f>
        <v/>
      </c>
      <c r="AI107" s="176" t="str">
        <f>'Berechnung Gebäude'!BU102</f>
        <v/>
      </c>
      <c r="AJ107" s="177" t="str">
        <f>'Berechnung Gebäude'!BV102</f>
        <v/>
      </c>
      <c r="AK107" s="276" t="str">
        <f>'Berechnung Gebäude'!BW102</f>
        <v/>
      </c>
      <c r="AL107" s="277" t="str">
        <f>'Berechnung Gebäude'!CA102</f>
        <v/>
      </c>
      <c r="AM107" s="191" t="str">
        <f>'Berechnung Gebäude'!CB102</f>
        <v/>
      </c>
      <c r="AN107" s="4"/>
    </row>
    <row r="108" spans="2:40" ht="35.450000000000003" customHeight="1" x14ac:dyDescent="0.2">
      <c r="B108" s="61">
        <v>99</v>
      </c>
      <c r="C108" s="208" t="str">
        <f>IF('EINGABE Gebäude'!C109="","",'EINGABE Gebäude'!C109)</f>
        <v/>
      </c>
      <c r="D108" s="372" t="str">
        <f>IF('EINGABE Gebäude'!E109="","",'EINGABE Gebäude'!E109)</f>
        <v/>
      </c>
      <c r="E108" s="376" t="str">
        <f>IF('EINGABE Gebäude'!F109="","",'EINGABE Gebäude'!F109)</f>
        <v/>
      </c>
      <c r="F108" s="161"/>
      <c r="G108" s="433" t="str">
        <f>'Berechnung Gebäude'!H103</f>
        <v/>
      </c>
      <c r="H108" s="340" t="str">
        <f ca="1">'Berechnung Gebäude'!N103</f>
        <v/>
      </c>
      <c r="I108" s="177" t="str">
        <f ca="1">'Berechnung Gebäude'!O103</f>
        <v/>
      </c>
      <c r="J108" s="175" t="str">
        <f ca="1">'Berechnung Gebäude'!P103</f>
        <v/>
      </c>
      <c r="K108" s="113" t="str">
        <f>'Berechnung Gebäude'!T103</f>
        <v/>
      </c>
      <c r="L108" s="113" t="str">
        <f ca="1">'Berechnung Gebäude'!U103</f>
        <v/>
      </c>
      <c r="M108" s="176" t="str">
        <f ca="1">'Berechnung Gebäude'!AC103</f>
        <v/>
      </c>
      <c r="N108" s="177" t="str">
        <f ca="1">'Berechnung Gebäude'!AD103</f>
        <v/>
      </c>
      <c r="O108" s="269" t="str">
        <f>'Berechnung Gebäude'!W103</f>
        <v/>
      </c>
      <c r="P108" s="272" t="str">
        <f>'Berechnung Gebäude'!AA103</f>
        <v/>
      </c>
      <c r="Q108" s="203" t="str">
        <f>'Berechnung Gebäude'!AB103</f>
        <v/>
      </c>
      <c r="R108" s="161"/>
      <c r="S108" s="387" t="str">
        <f>'Berechnung Gebäude'!AL103</f>
        <v/>
      </c>
      <c r="T108" s="177" t="str">
        <f>'Berechnung Gebäude'!AM103</f>
        <v/>
      </c>
      <c r="U108" s="175" t="str">
        <f>'Berechnung Gebäude'!AN103</f>
        <v/>
      </c>
      <c r="V108" s="113" t="str">
        <f>'Berechnung Gebäude'!AR103</f>
        <v/>
      </c>
      <c r="W108" s="113" t="str">
        <f>'Berechnung Gebäude'!AS103</f>
        <v/>
      </c>
      <c r="X108" s="176" t="str">
        <f>'Berechnung Gebäude'!AU103</f>
        <v/>
      </c>
      <c r="Y108" s="177" t="str">
        <f>'Berechnung Gebäude'!AV103</f>
        <v/>
      </c>
      <c r="Z108" s="269" t="str">
        <f>'Berechnung Gebäude'!AX103</f>
        <v/>
      </c>
      <c r="AA108" s="269" t="str">
        <f>'Berechnung Gebäude'!BC103</f>
        <v/>
      </c>
      <c r="AB108" s="388" t="str">
        <f>'Berechnung Gebäude'!BD103</f>
        <v/>
      </c>
      <c r="AC108" s="161"/>
      <c r="AD108" s="180" t="str">
        <f>'Berechnung Gebäude'!BK103</f>
        <v/>
      </c>
      <c r="AE108" s="177" t="str">
        <f>'Berechnung Gebäude'!BL103</f>
        <v/>
      </c>
      <c r="AF108" s="221" t="str">
        <f>'Berechnung Gebäude'!BM103</f>
        <v/>
      </c>
      <c r="AG108" s="113" t="str">
        <f>'Berechnung Gebäude'!BQ103</f>
        <v/>
      </c>
      <c r="AH108" s="113" t="str">
        <f>'Berechnung Gebäude'!BR103</f>
        <v/>
      </c>
      <c r="AI108" s="176" t="str">
        <f>'Berechnung Gebäude'!BU103</f>
        <v/>
      </c>
      <c r="AJ108" s="177" t="str">
        <f>'Berechnung Gebäude'!BV103</f>
        <v/>
      </c>
      <c r="AK108" s="276" t="str">
        <f>'Berechnung Gebäude'!BW103</f>
        <v/>
      </c>
      <c r="AL108" s="277" t="str">
        <f>'Berechnung Gebäude'!CA103</f>
        <v/>
      </c>
      <c r="AM108" s="191" t="str">
        <f>'Berechnung Gebäude'!CB103</f>
        <v/>
      </c>
      <c r="AN108" s="4"/>
    </row>
    <row r="109" spans="2:40" ht="35.450000000000003" customHeight="1" x14ac:dyDescent="0.2">
      <c r="B109" s="84">
        <v>100</v>
      </c>
      <c r="C109" s="208" t="str">
        <f>IF('EINGABE Gebäude'!C110="","",'EINGABE Gebäude'!C110)</f>
        <v/>
      </c>
      <c r="D109" s="372" t="str">
        <f>IF('EINGABE Gebäude'!E110="","",'EINGABE Gebäude'!E110)</f>
        <v/>
      </c>
      <c r="E109" s="376" t="str">
        <f>IF('EINGABE Gebäude'!F110="","",'EINGABE Gebäude'!F110)</f>
        <v/>
      </c>
      <c r="F109" s="161"/>
      <c r="G109" s="433" t="str">
        <f>'Berechnung Gebäude'!H104</f>
        <v/>
      </c>
      <c r="H109" s="340" t="str">
        <f ca="1">'Berechnung Gebäude'!N104</f>
        <v/>
      </c>
      <c r="I109" s="177" t="str">
        <f ca="1">'Berechnung Gebäude'!O104</f>
        <v/>
      </c>
      <c r="J109" s="175" t="str">
        <f ca="1">'Berechnung Gebäude'!P104</f>
        <v/>
      </c>
      <c r="K109" s="113" t="str">
        <f>'Berechnung Gebäude'!T104</f>
        <v/>
      </c>
      <c r="L109" s="113" t="str">
        <f ca="1">'Berechnung Gebäude'!U104</f>
        <v/>
      </c>
      <c r="M109" s="176" t="str">
        <f ca="1">'Berechnung Gebäude'!AC104</f>
        <v/>
      </c>
      <c r="N109" s="177" t="str">
        <f ca="1">'Berechnung Gebäude'!AD104</f>
        <v/>
      </c>
      <c r="O109" s="269" t="str">
        <f>'Berechnung Gebäude'!W104</f>
        <v/>
      </c>
      <c r="P109" s="272" t="str">
        <f>'Berechnung Gebäude'!AA104</f>
        <v/>
      </c>
      <c r="Q109" s="203" t="str">
        <f>'Berechnung Gebäude'!AB104</f>
        <v/>
      </c>
      <c r="R109" s="161"/>
      <c r="S109" s="387" t="str">
        <f>'Berechnung Gebäude'!AL104</f>
        <v/>
      </c>
      <c r="T109" s="177" t="str">
        <f>'Berechnung Gebäude'!AM104</f>
        <v/>
      </c>
      <c r="U109" s="175" t="str">
        <f>'Berechnung Gebäude'!AN104</f>
        <v/>
      </c>
      <c r="V109" s="113" t="str">
        <f>'Berechnung Gebäude'!AR104</f>
        <v/>
      </c>
      <c r="W109" s="113" t="str">
        <f>'Berechnung Gebäude'!AS104</f>
        <v/>
      </c>
      <c r="X109" s="176" t="str">
        <f>'Berechnung Gebäude'!AU104</f>
        <v/>
      </c>
      <c r="Y109" s="177" t="str">
        <f>'Berechnung Gebäude'!AV104</f>
        <v/>
      </c>
      <c r="Z109" s="269" t="str">
        <f>'Berechnung Gebäude'!AX104</f>
        <v/>
      </c>
      <c r="AA109" s="269" t="str">
        <f>'Berechnung Gebäude'!BC104</f>
        <v/>
      </c>
      <c r="AB109" s="388" t="str">
        <f>'Berechnung Gebäude'!BD104</f>
        <v/>
      </c>
      <c r="AC109" s="161"/>
      <c r="AD109" s="180" t="str">
        <f>'Berechnung Gebäude'!BK104</f>
        <v/>
      </c>
      <c r="AE109" s="177" t="str">
        <f>'Berechnung Gebäude'!BL104</f>
        <v/>
      </c>
      <c r="AF109" s="221" t="str">
        <f>'Berechnung Gebäude'!BM104</f>
        <v/>
      </c>
      <c r="AG109" s="113" t="str">
        <f>'Berechnung Gebäude'!BQ104</f>
        <v/>
      </c>
      <c r="AH109" s="113" t="str">
        <f>'Berechnung Gebäude'!BR104</f>
        <v/>
      </c>
      <c r="AI109" s="176" t="str">
        <f>'Berechnung Gebäude'!BU104</f>
        <v/>
      </c>
      <c r="AJ109" s="177" t="str">
        <f>'Berechnung Gebäude'!BV104</f>
        <v/>
      </c>
      <c r="AK109" s="276" t="str">
        <f>'Berechnung Gebäude'!BW104</f>
        <v/>
      </c>
      <c r="AL109" s="277" t="str">
        <f>'Berechnung Gebäude'!CA104</f>
        <v/>
      </c>
      <c r="AM109" s="191" t="str">
        <f>'Berechnung Gebäude'!CB104</f>
        <v/>
      </c>
      <c r="AN109" s="4"/>
    </row>
    <row r="110" spans="2:40" ht="35.450000000000003" customHeight="1" x14ac:dyDescent="0.2">
      <c r="B110" s="61">
        <v>101</v>
      </c>
      <c r="C110" s="208" t="str">
        <f>IF('EINGABE Gebäude'!C111="","",'EINGABE Gebäude'!C111)</f>
        <v/>
      </c>
      <c r="D110" s="372" t="str">
        <f>IF('EINGABE Gebäude'!E111="","",'EINGABE Gebäude'!E111)</f>
        <v/>
      </c>
      <c r="E110" s="376" t="str">
        <f>IF('EINGABE Gebäude'!F111="","",'EINGABE Gebäude'!F111)</f>
        <v/>
      </c>
      <c r="F110" s="161"/>
      <c r="G110" s="433" t="str">
        <f>'Berechnung Gebäude'!H105</f>
        <v/>
      </c>
      <c r="H110" s="340" t="str">
        <f ca="1">'Berechnung Gebäude'!N105</f>
        <v/>
      </c>
      <c r="I110" s="177" t="str">
        <f ca="1">'Berechnung Gebäude'!O105</f>
        <v/>
      </c>
      <c r="J110" s="175" t="str">
        <f ca="1">'Berechnung Gebäude'!P105</f>
        <v/>
      </c>
      <c r="K110" s="113" t="str">
        <f>'Berechnung Gebäude'!T105</f>
        <v/>
      </c>
      <c r="L110" s="113" t="str">
        <f ca="1">'Berechnung Gebäude'!U105</f>
        <v/>
      </c>
      <c r="M110" s="176" t="str">
        <f ca="1">'Berechnung Gebäude'!AC105</f>
        <v/>
      </c>
      <c r="N110" s="177" t="str">
        <f ca="1">'Berechnung Gebäude'!AD105</f>
        <v/>
      </c>
      <c r="O110" s="269" t="str">
        <f>'Berechnung Gebäude'!W105</f>
        <v/>
      </c>
      <c r="P110" s="272" t="str">
        <f>'Berechnung Gebäude'!AA105</f>
        <v/>
      </c>
      <c r="Q110" s="203" t="str">
        <f>'Berechnung Gebäude'!AB105</f>
        <v/>
      </c>
      <c r="R110" s="161"/>
      <c r="S110" s="387" t="str">
        <f>'Berechnung Gebäude'!AL105</f>
        <v/>
      </c>
      <c r="T110" s="177" t="str">
        <f>'Berechnung Gebäude'!AM105</f>
        <v/>
      </c>
      <c r="U110" s="175" t="str">
        <f>'Berechnung Gebäude'!AN105</f>
        <v/>
      </c>
      <c r="V110" s="113" t="str">
        <f>'Berechnung Gebäude'!AR105</f>
        <v/>
      </c>
      <c r="W110" s="113" t="str">
        <f>'Berechnung Gebäude'!AS105</f>
        <v/>
      </c>
      <c r="X110" s="176" t="str">
        <f>'Berechnung Gebäude'!AU105</f>
        <v/>
      </c>
      <c r="Y110" s="177" t="str">
        <f>'Berechnung Gebäude'!AV105</f>
        <v/>
      </c>
      <c r="Z110" s="269" t="str">
        <f>'Berechnung Gebäude'!AX105</f>
        <v/>
      </c>
      <c r="AA110" s="269" t="str">
        <f>'Berechnung Gebäude'!BC105</f>
        <v/>
      </c>
      <c r="AB110" s="388" t="str">
        <f>'Berechnung Gebäude'!BD105</f>
        <v/>
      </c>
      <c r="AC110" s="161"/>
      <c r="AD110" s="180" t="str">
        <f>'Berechnung Gebäude'!BK105</f>
        <v/>
      </c>
      <c r="AE110" s="177" t="str">
        <f>'Berechnung Gebäude'!BL105</f>
        <v/>
      </c>
      <c r="AF110" s="221" t="str">
        <f>'Berechnung Gebäude'!BM105</f>
        <v/>
      </c>
      <c r="AG110" s="113" t="str">
        <f>'Berechnung Gebäude'!BQ105</f>
        <v/>
      </c>
      <c r="AH110" s="113" t="str">
        <f>'Berechnung Gebäude'!BR105</f>
        <v/>
      </c>
      <c r="AI110" s="176" t="str">
        <f>'Berechnung Gebäude'!BU105</f>
        <v/>
      </c>
      <c r="AJ110" s="177" t="str">
        <f>'Berechnung Gebäude'!BV105</f>
        <v/>
      </c>
      <c r="AK110" s="276" t="str">
        <f>'Berechnung Gebäude'!BW105</f>
        <v/>
      </c>
      <c r="AL110" s="277" t="str">
        <f>'Berechnung Gebäude'!CA105</f>
        <v/>
      </c>
      <c r="AM110" s="191" t="str">
        <f>'Berechnung Gebäude'!CB105</f>
        <v/>
      </c>
      <c r="AN110" s="4"/>
    </row>
    <row r="111" spans="2:40" ht="35.450000000000003" customHeight="1" x14ac:dyDescent="0.2">
      <c r="B111" s="84">
        <v>102</v>
      </c>
      <c r="C111" s="208" t="str">
        <f>IF('EINGABE Gebäude'!C112="","",'EINGABE Gebäude'!C112)</f>
        <v/>
      </c>
      <c r="D111" s="372" t="str">
        <f>IF('EINGABE Gebäude'!E112="","",'EINGABE Gebäude'!E112)</f>
        <v/>
      </c>
      <c r="E111" s="376" t="str">
        <f>IF('EINGABE Gebäude'!F112="","",'EINGABE Gebäude'!F112)</f>
        <v/>
      </c>
      <c r="F111" s="161"/>
      <c r="G111" s="433" t="str">
        <f>'Berechnung Gebäude'!H106</f>
        <v/>
      </c>
      <c r="H111" s="340" t="str">
        <f ca="1">'Berechnung Gebäude'!N106</f>
        <v/>
      </c>
      <c r="I111" s="177" t="str">
        <f ca="1">'Berechnung Gebäude'!O106</f>
        <v/>
      </c>
      <c r="J111" s="175" t="str">
        <f ca="1">'Berechnung Gebäude'!P106</f>
        <v/>
      </c>
      <c r="K111" s="113" t="str">
        <f>'Berechnung Gebäude'!T106</f>
        <v/>
      </c>
      <c r="L111" s="113" t="str">
        <f ca="1">'Berechnung Gebäude'!U106</f>
        <v/>
      </c>
      <c r="M111" s="176" t="str">
        <f ca="1">'Berechnung Gebäude'!AC106</f>
        <v/>
      </c>
      <c r="N111" s="177" t="str">
        <f ca="1">'Berechnung Gebäude'!AD106</f>
        <v/>
      </c>
      <c r="O111" s="269" t="str">
        <f>'Berechnung Gebäude'!W106</f>
        <v/>
      </c>
      <c r="P111" s="272" t="str">
        <f>'Berechnung Gebäude'!AA106</f>
        <v/>
      </c>
      <c r="Q111" s="203" t="str">
        <f>'Berechnung Gebäude'!AB106</f>
        <v/>
      </c>
      <c r="R111" s="161"/>
      <c r="S111" s="387" t="str">
        <f>'Berechnung Gebäude'!AL106</f>
        <v/>
      </c>
      <c r="T111" s="177" t="str">
        <f>'Berechnung Gebäude'!AM106</f>
        <v/>
      </c>
      <c r="U111" s="175" t="str">
        <f>'Berechnung Gebäude'!AN106</f>
        <v/>
      </c>
      <c r="V111" s="113" t="str">
        <f>'Berechnung Gebäude'!AR106</f>
        <v/>
      </c>
      <c r="W111" s="113" t="str">
        <f>'Berechnung Gebäude'!AS106</f>
        <v/>
      </c>
      <c r="X111" s="176" t="str">
        <f>'Berechnung Gebäude'!AU106</f>
        <v/>
      </c>
      <c r="Y111" s="177" t="str">
        <f>'Berechnung Gebäude'!AV106</f>
        <v/>
      </c>
      <c r="Z111" s="269" t="str">
        <f>'Berechnung Gebäude'!AX106</f>
        <v/>
      </c>
      <c r="AA111" s="269" t="str">
        <f>'Berechnung Gebäude'!BC106</f>
        <v/>
      </c>
      <c r="AB111" s="388" t="str">
        <f>'Berechnung Gebäude'!BD106</f>
        <v/>
      </c>
      <c r="AC111" s="161"/>
      <c r="AD111" s="180" t="str">
        <f>'Berechnung Gebäude'!BK106</f>
        <v/>
      </c>
      <c r="AE111" s="177" t="str">
        <f>'Berechnung Gebäude'!BL106</f>
        <v/>
      </c>
      <c r="AF111" s="221" t="str">
        <f>'Berechnung Gebäude'!BM106</f>
        <v/>
      </c>
      <c r="AG111" s="113" t="str">
        <f>'Berechnung Gebäude'!BQ106</f>
        <v/>
      </c>
      <c r="AH111" s="113" t="str">
        <f>'Berechnung Gebäude'!BR106</f>
        <v/>
      </c>
      <c r="AI111" s="176" t="str">
        <f>'Berechnung Gebäude'!BU106</f>
        <v/>
      </c>
      <c r="AJ111" s="177" t="str">
        <f>'Berechnung Gebäude'!BV106</f>
        <v/>
      </c>
      <c r="AK111" s="276" t="str">
        <f>'Berechnung Gebäude'!BW106</f>
        <v/>
      </c>
      <c r="AL111" s="277" t="str">
        <f>'Berechnung Gebäude'!CA106</f>
        <v/>
      </c>
      <c r="AM111" s="191" t="str">
        <f>'Berechnung Gebäude'!CB106</f>
        <v/>
      </c>
      <c r="AN111" s="4"/>
    </row>
    <row r="112" spans="2:40" ht="35.450000000000003" customHeight="1" x14ac:dyDescent="0.2">
      <c r="B112" s="61">
        <v>103</v>
      </c>
      <c r="C112" s="208" t="str">
        <f>IF('EINGABE Gebäude'!C113="","",'EINGABE Gebäude'!C113)</f>
        <v/>
      </c>
      <c r="D112" s="372" t="str">
        <f>IF('EINGABE Gebäude'!E113="","",'EINGABE Gebäude'!E113)</f>
        <v/>
      </c>
      <c r="E112" s="376" t="str">
        <f>IF('EINGABE Gebäude'!F113="","",'EINGABE Gebäude'!F113)</f>
        <v/>
      </c>
      <c r="F112" s="161"/>
      <c r="G112" s="433" t="str">
        <f>'Berechnung Gebäude'!H107</f>
        <v/>
      </c>
      <c r="H112" s="340" t="str">
        <f ca="1">'Berechnung Gebäude'!N107</f>
        <v/>
      </c>
      <c r="I112" s="177" t="str">
        <f ca="1">'Berechnung Gebäude'!O107</f>
        <v/>
      </c>
      <c r="J112" s="175" t="str">
        <f ca="1">'Berechnung Gebäude'!P107</f>
        <v/>
      </c>
      <c r="K112" s="113" t="str">
        <f>'Berechnung Gebäude'!T107</f>
        <v/>
      </c>
      <c r="L112" s="113" t="str">
        <f ca="1">'Berechnung Gebäude'!U107</f>
        <v/>
      </c>
      <c r="M112" s="176" t="str">
        <f ca="1">'Berechnung Gebäude'!AC107</f>
        <v/>
      </c>
      <c r="N112" s="177" t="str">
        <f ca="1">'Berechnung Gebäude'!AD107</f>
        <v/>
      </c>
      <c r="O112" s="269" t="str">
        <f>'Berechnung Gebäude'!W107</f>
        <v/>
      </c>
      <c r="P112" s="272" t="str">
        <f>'Berechnung Gebäude'!AA107</f>
        <v/>
      </c>
      <c r="Q112" s="203" t="str">
        <f>'Berechnung Gebäude'!AB107</f>
        <v/>
      </c>
      <c r="R112" s="161"/>
      <c r="S112" s="387" t="str">
        <f>'Berechnung Gebäude'!AL107</f>
        <v/>
      </c>
      <c r="T112" s="177" t="str">
        <f>'Berechnung Gebäude'!AM107</f>
        <v/>
      </c>
      <c r="U112" s="175" t="str">
        <f>'Berechnung Gebäude'!AN107</f>
        <v/>
      </c>
      <c r="V112" s="113" t="str">
        <f>'Berechnung Gebäude'!AR107</f>
        <v/>
      </c>
      <c r="W112" s="113" t="str">
        <f>'Berechnung Gebäude'!AS107</f>
        <v/>
      </c>
      <c r="X112" s="176" t="str">
        <f>'Berechnung Gebäude'!AU107</f>
        <v/>
      </c>
      <c r="Y112" s="177" t="str">
        <f>'Berechnung Gebäude'!AV107</f>
        <v/>
      </c>
      <c r="Z112" s="269" t="str">
        <f>'Berechnung Gebäude'!AX107</f>
        <v/>
      </c>
      <c r="AA112" s="269" t="str">
        <f>'Berechnung Gebäude'!BC107</f>
        <v/>
      </c>
      <c r="AB112" s="388" t="str">
        <f>'Berechnung Gebäude'!BD107</f>
        <v/>
      </c>
      <c r="AC112" s="161"/>
      <c r="AD112" s="180" t="str">
        <f>'Berechnung Gebäude'!BK107</f>
        <v/>
      </c>
      <c r="AE112" s="177" t="str">
        <f>'Berechnung Gebäude'!BL107</f>
        <v/>
      </c>
      <c r="AF112" s="221" t="str">
        <f>'Berechnung Gebäude'!BM107</f>
        <v/>
      </c>
      <c r="AG112" s="113" t="str">
        <f>'Berechnung Gebäude'!BQ107</f>
        <v/>
      </c>
      <c r="AH112" s="113" t="str">
        <f>'Berechnung Gebäude'!BR107</f>
        <v/>
      </c>
      <c r="AI112" s="176" t="str">
        <f>'Berechnung Gebäude'!BU107</f>
        <v/>
      </c>
      <c r="AJ112" s="177" t="str">
        <f>'Berechnung Gebäude'!BV107</f>
        <v/>
      </c>
      <c r="AK112" s="276" t="str">
        <f>'Berechnung Gebäude'!BW107</f>
        <v/>
      </c>
      <c r="AL112" s="277" t="str">
        <f>'Berechnung Gebäude'!CA107</f>
        <v/>
      </c>
      <c r="AM112" s="191" t="str">
        <f>'Berechnung Gebäude'!CB107</f>
        <v/>
      </c>
      <c r="AN112" s="4"/>
    </row>
    <row r="113" spans="2:40" ht="35.450000000000003" customHeight="1" x14ac:dyDescent="0.2">
      <c r="B113" s="84">
        <v>104</v>
      </c>
      <c r="C113" s="208" t="str">
        <f>IF('EINGABE Gebäude'!C114="","",'EINGABE Gebäude'!C114)</f>
        <v/>
      </c>
      <c r="D113" s="372" t="str">
        <f>IF('EINGABE Gebäude'!E114="","",'EINGABE Gebäude'!E114)</f>
        <v/>
      </c>
      <c r="E113" s="376" t="str">
        <f>IF('EINGABE Gebäude'!F114="","",'EINGABE Gebäude'!F114)</f>
        <v/>
      </c>
      <c r="F113" s="161"/>
      <c r="G113" s="433" t="str">
        <f>'Berechnung Gebäude'!H108</f>
        <v/>
      </c>
      <c r="H113" s="340" t="str">
        <f ca="1">'Berechnung Gebäude'!N108</f>
        <v/>
      </c>
      <c r="I113" s="177" t="str">
        <f ca="1">'Berechnung Gebäude'!O108</f>
        <v/>
      </c>
      <c r="J113" s="175" t="str">
        <f ca="1">'Berechnung Gebäude'!P108</f>
        <v/>
      </c>
      <c r="K113" s="113" t="str">
        <f>'Berechnung Gebäude'!T108</f>
        <v/>
      </c>
      <c r="L113" s="113" t="str">
        <f ca="1">'Berechnung Gebäude'!U108</f>
        <v/>
      </c>
      <c r="M113" s="176" t="str">
        <f ca="1">'Berechnung Gebäude'!AC108</f>
        <v/>
      </c>
      <c r="N113" s="177" t="str">
        <f ca="1">'Berechnung Gebäude'!AD108</f>
        <v/>
      </c>
      <c r="O113" s="269" t="str">
        <f>'Berechnung Gebäude'!W108</f>
        <v/>
      </c>
      <c r="P113" s="272" t="str">
        <f>'Berechnung Gebäude'!AA108</f>
        <v/>
      </c>
      <c r="Q113" s="203" t="str">
        <f>'Berechnung Gebäude'!AB108</f>
        <v/>
      </c>
      <c r="R113" s="161"/>
      <c r="S113" s="387" t="str">
        <f>'Berechnung Gebäude'!AL108</f>
        <v/>
      </c>
      <c r="T113" s="177" t="str">
        <f>'Berechnung Gebäude'!AM108</f>
        <v/>
      </c>
      <c r="U113" s="175" t="str">
        <f>'Berechnung Gebäude'!AN108</f>
        <v/>
      </c>
      <c r="V113" s="113" t="str">
        <f>'Berechnung Gebäude'!AR108</f>
        <v/>
      </c>
      <c r="W113" s="113" t="str">
        <f>'Berechnung Gebäude'!AS108</f>
        <v/>
      </c>
      <c r="X113" s="176" t="str">
        <f>'Berechnung Gebäude'!AU108</f>
        <v/>
      </c>
      <c r="Y113" s="177" t="str">
        <f>'Berechnung Gebäude'!AV108</f>
        <v/>
      </c>
      <c r="Z113" s="269" t="str">
        <f>'Berechnung Gebäude'!AX108</f>
        <v/>
      </c>
      <c r="AA113" s="269" t="str">
        <f>'Berechnung Gebäude'!BC108</f>
        <v/>
      </c>
      <c r="AB113" s="388" t="str">
        <f>'Berechnung Gebäude'!BD108</f>
        <v/>
      </c>
      <c r="AC113" s="161"/>
      <c r="AD113" s="180" t="str">
        <f>'Berechnung Gebäude'!BK108</f>
        <v/>
      </c>
      <c r="AE113" s="177" t="str">
        <f>'Berechnung Gebäude'!BL108</f>
        <v/>
      </c>
      <c r="AF113" s="221" t="str">
        <f>'Berechnung Gebäude'!BM108</f>
        <v/>
      </c>
      <c r="AG113" s="113" t="str">
        <f>'Berechnung Gebäude'!BQ108</f>
        <v/>
      </c>
      <c r="AH113" s="113" t="str">
        <f>'Berechnung Gebäude'!BR108</f>
        <v/>
      </c>
      <c r="AI113" s="176" t="str">
        <f>'Berechnung Gebäude'!BU108</f>
        <v/>
      </c>
      <c r="AJ113" s="177" t="str">
        <f>'Berechnung Gebäude'!BV108</f>
        <v/>
      </c>
      <c r="AK113" s="276" t="str">
        <f>'Berechnung Gebäude'!BW108</f>
        <v/>
      </c>
      <c r="AL113" s="277" t="str">
        <f>'Berechnung Gebäude'!CA108</f>
        <v/>
      </c>
      <c r="AM113" s="191" t="str">
        <f>'Berechnung Gebäude'!CB108</f>
        <v/>
      </c>
      <c r="AN113" s="4"/>
    </row>
    <row r="114" spans="2:40" ht="35.450000000000003" customHeight="1" x14ac:dyDescent="0.2">
      <c r="B114" s="61">
        <v>105</v>
      </c>
      <c r="C114" s="208" t="str">
        <f>IF('EINGABE Gebäude'!C115="","",'EINGABE Gebäude'!C115)</f>
        <v/>
      </c>
      <c r="D114" s="372" t="str">
        <f>IF('EINGABE Gebäude'!E115="","",'EINGABE Gebäude'!E115)</f>
        <v/>
      </c>
      <c r="E114" s="376" t="str">
        <f>IF('EINGABE Gebäude'!F115="","",'EINGABE Gebäude'!F115)</f>
        <v/>
      </c>
      <c r="F114" s="161"/>
      <c r="G114" s="433" t="str">
        <f>'Berechnung Gebäude'!H109</f>
        <v/>
      </c>
      <c r="H114" s="340" t="str">
        <f ca="1">'Berechnung Gebäude'!N109</f>
        <v/>
      </c>
      <c r="I114" s="177" t="str">
        <f ca="1">'Berechnung Gebäude'!O109</f>
        <v/>
      </c>
      <c r="J114" s="175" t="str">
        <f ca="1">'Berechnung Gebäude'!P109</f>
        <v/>
      </c>
      <c r="K114" s="113" t="str">
        <f>'Berechnung Gebäude'!T109</f>
        <v/>
      </c>
      <c r="L114" s="113" t="str">
        <f ca="1">'Berechnung Gebäude'!U109</f>
        <v/>
      </c>
      <c r="M114" s="176" t="str">
        <f ca="1">'Berechnung Gebäude'!AC109</f>
        <v/>
      </c>
      <c r="N114" s="177" t="str">
        <f ca="1">'Berechnung Gebäude'!AD109</f>
        <v/>
      </c>
      <c r="O114" s="269" t="str">
        <f>'Berechnung Gebäude'!W109</f>
        <v/>
      </c>
      <c r="P114" s="272" t="str">
        <f>'Berechnung Gebäude'!AA109</f>
        <v/>
      </c>
      <c r="Q114" s="203" t="str">
        <f>'Berechnung Gebäude'!AB109</f>
        <v/>
      </c>
      <c r="R114" s="161"/>
      <c r="S114" s="387" t="str">
        <f>'Berechnung Gebäude'!AL109</f>
        <v/>
      </c>
      <c r="T114" s="177" t="str">
        <f>'Berechnung Gebäude'!AM109</f>
        <v/>
      </c>
      <c r="U114" s="175" t="str">
        <f>'Berechnung Gebäude'!AN109</f>
        <v/>
      </c>
      <c r="V114" s="113" t="str">
        <f>'Berechnung Gebäude'!AR109</f>
        <v/>
      </c>
      <c r="W114" s="113" t="str">
        <f>'Berechnung Gebäude'!AS109</f>
        <v/>
      </c>
      <c r="X114" s="176" t="str">
        <f>'Berechnung Gebäude'!AU109</f>
        <v/>
      </c>
      <c r="Y114" s="177" t="str">
        <f>'Berechnung Gebäude'!AV109</f>
        <v/>
      </c>
      <c r="Z114" s="269" t="str">
        <f>'Berechnung Gebäude'!AX109</f>
        <v/>
      </c>
      <c r="AA114" s="269" t="str">
        <f>'Berechnung Gebäude'!BC109</f>
        <v/>
      </c>
      <c r="AB114" s="388" t="str">
        <f>'Berechnung Gebäude'!BD109</f>
        <v/>
      </c>
      <c r="AC114" s="161"/>
      <c r="AD114" s="180" t="str">
        <f>'Berechnung Gebäude'!BK109</f>
        <v/>
      </c>
      <c r="AE114" s="177" t="str">
        <f>'Berechnung Gebäude'!BL109</f>
        <v/>
      </c>
      <c r="AF114" s="221" t="str">
        <f>'Berechnung Gebäude'!BM109</f>
        <v/>
      </c>
      <c r="AG114" s="113" t="str">
        <f>'Berechnung Gebäude'!BQ109</f>
        <v/>
      </c>
      <c r="AH114" s="113" t="str">
        <f>'Berechnung Gebäude'!BR109</f>
        <v/>
      </c>
      <c r="AI114" s="176" t="str">
        <f>'Berechnung Gebäude'!BU109</f>
        <v/>
      </c>
      <c r="AJ114" s="177" t="str">
        <f>'Berechnung Gebäude'!BV109</f>
        <v/>
      </c>
      <c r="AK114" s="276" t="str">
        <f>'Berechnung Gebäude'!BW109</f>
        <v/>
      </c>
      <c r="AL114" s="277" t="str">
        <f>'Berechnung Gebäude'!CA109</f>
        <v/>
      </c>
      <c r="AM114" s="191" t="str">
        <f>'Berechnung Gebäude'!CB109</f>
        <v/>
      </c>
      <c r="AN114" s="4"/>
    </row>
    <row r="115" spans="2:40" ht="35.450000000000003" customHeight="1" x14ac:dyDescent="0.2">
      <c r="B115" s="84">
        <v>106</v>
      </c>
      <c r="C115" s="208" t="str">
        <f>IF('EINGABE Gebäude'!C116="","",'EINGABE Gebäude'!C116)</f>
        <v/>
      </c>
      <c r="D115" s="372" t="str">
        <f>IF('EINGABE Gebäude'!E116="","",'EINGABE Gebäude'!E116)</f>
        <v/>
      </c>
      <c r="E115" s="376" t="str">
        <f>IF('EINGABE Gebäude'!F116="","",'EINGABE Gebäude'!F116)</f>
        <v/>
      </c>
      <c r="F115" s="161"/>
      <c r="G115" s="433" t="str">
        <f>'Berechnung Gebäude'!H110</f>
        <v/>
      </c>
      <c r="H115" s="340" t="str">
        <f ca="1">'Berechnung Gebäude'!N110</f>
        <v/>
      </c>
      <c r="I115" s="177" t="str">
        <f ca="1">'Berechnung Gebäude'!O110</f>
        <v/>
      </c>
      <c r="J115" s="175" t="str">
        <f ca="1">'Berechnung Gebäude'!P110</f>
        <v/>
      </c>
      <c r="K115" s="113" t="str">
        <f>'Berechnung Gebäude'!T110</f>
        <v/>
      </c>
      <c r="L115" s="113" t="str">
        <f ca="1">'Berechnung Gebäude'!U110</f>
        <v/>
      </c>
      <c r="M115" s="176" t="str">
        <f ca="1">'Berechnung Gebäude'!AC110</f>
        <v/>
      </c>
      <c r="N115" s="177" t="str">
        <f ca="1">'Berechnung Gebäude'!AD110</f>
        <v/>
      </c>
      <c r="O115" s="269" t="str">
        <f>'Berechnung Gebäude'!W110</f>
        <v/>
      </c>
      <c r="P115" s="272" t="str">
        <f>'Berechnung Gebäude'!AA110</f>
        <v/>
      </c>
      <c r="Q115" s="203" t="str">
        <f>'Berechnung Gebäude'!AB110</f>
        <v/>
      </c>
      <c r="R115" s="161"/>
      <c r="S115" s="387" t="str">
        <f>'Berechnung Gebäude'!AL110</f>
        <v/>
      </c>
      <c r="T115" s="177" t="str">
        <f>'Berechnung Gebäude'!AM110</f>
        <v/>
      </c>
      <c r="U115" s="175" t="str">
        <f>'Berechnung Gebäude'!AN110</f>
        <v/>
      </c>
      <c r="V115" s="113" t="str">
        <f>'Berechnung Gebäude'!AR110</f>
        <v/>
      </c>
      <c r="W115" s="113" t="str">
        <f>'Berechnung Gebäude'!AS110</f>
        <v/>
      </c>
      <c r="X115" s="176" t="str">
        <f>'Berechnung Gebäude'!AU110</f>
        <v/>
      </c>
      <c r="Y115" s="177" t="str">
        <f>'Berechnung Gebäude'!AV110</f>
        <v/>
      </c>
      <c r="Z115" s="269" t="str">
        <f>'Berechnung Gebäude'!AX110</f>
        <v/>
      </c>
      <c r="AA115" s="269" t="str">
        <f>'Berechnung Gebäude'!BC110</f>
        <v/>
      </c>
      <c r="AB115" s="388" t="str">
        <f>'Berechnung Gebäude'!BD110</f>
        <v/>
      </c>
      <c r="AC115" s="161"/>
      <c r="AD115" s="180" t="str">
        <f>'Berechnung Gebäude'!BK110</f>
        <v/>
      </c>
      <c r="AE115" s="177" t="str">
        <f>'Berechnung Gebäude'!BL110</f>
        <v/>
      </c>
      <c r="AF115" s="221" t="str">
        <f>'Berechnung Gebäude'!BM110</f>
        <v/>
      </c>
      <c r="AG115" s="113" t="str">
        <f>'Berechnung Gebäude'!BQ110</f>
        <v/>
      </c>
      <c r="AH115" s="113" t="str">
        <f>'Berechnung Gebäude'!BR110</f>
        <v/>
      </c>
      <c r="AI115" s="176" t="str">
        <f>'Berechnung Gebäude'!BU110</f>
        <v/>
      </c>
      <c r="AJ115" s="177" t="str">
        <f>'Berechnung Gebäude'!BV110</f>
        <v/>
      </c>
      <c r="AK115" s="276" t="str">
        <f>'Berechnung Gebäude'!BW110</f>
        <v/>
      </c>
      <c r="AL115" s="277" t="str">
        <f>'Berechnung Gebäude'!CA110</f>
        <v/>
      </c>
      <c r="AM115" s="191" t="str">
        <f>'Berechnung Gebäude'!CB110</f>
        <v/>
      </c>
      <c r="AN115" s="4"/>
    </row>
    <row r="116" spans="2:40" ht="35.450000000000003" customHeight="1" x14ac:dyDescent="0.2">
      <c r="B116" s="61">
        <v>107</v>
      </c>
      <c r="C116" s="208" t="str">
        <f>IF('EINGABE Gebäude'!C117="","",'EINGABE Gebäude'!C117)</f>
        <v/>
      </c>
      <c r="D116" s="372" t="str">
        <f>IF('EINGABE Gebäude'!E117="","",'EINGABE Gebäude'!E117)</f>
        <v/>
      </c>
      <c r="E116" s="376" t="str">
        <f>IF('EINGABE Gebäude'!F117="","",'EINGABE Gebäude'!F117)</f>
        <v/>
      </c>
      <c r="F116" s="161"/>
      <c r="G116" s="433" t="str">
        <f>'Berechnung Gebäude'!H111</f>
        <v/>
      </c>
      <c r="H116" s="340" t="str">
        <f ca="1">'Berechnung Gebäude'!N111</f>
        <v/>
      </c>
      <c r="I116" s="177" t="str">
        <f ca="1">'Berechnung Gebäude'!O111</f>
        <v/>
      </c>
      <c r="J116" s="175" t="str">
        <f ca="1">'Berechnung Gebäude'!P111</f>
        <v/>
      </c>
      <c r="K116" s="113" t="str">
        <f>'Berechnung Gebäude'!T111</f>
        <v/>
      </c>
      <c r="L116" s="113" t="str">
        <f ca="1">'Berechnung Gebäude'!U111</f>
        <v/>
      </c>
      <c r="M116" s="176" t="str">
        <f ca="1">'Berechnung Gebäude'!AC111</f>
        <v/>
      </c>
      <c r="N116" s="177" t="str">
        <f ca="1">'Berechnung Gebäude'!AD111</f>
        <v/>
      </c>
      <c r="O116" s="269" t="str">
        <f>'Berechnung Gebäude'!W111</f>
        <v/>
      </c>
      <c r="P116" s="272" t="str">
        <f>'Berechnung Gebäude'!AA111</f>
        <v/>
      </c>
      <c r="Q116" s="203" t="str">
        <f>'Berechnung Gebäude'!AB111</f>
        <v/>
      </c>
      <c r="R116" s="161"/>
      <c r="S116" s="387" t="str">
        <f>'Berechnung Gebäude'!AL111</f>
        <v/>
      </c>
      <c r="T116" s="177" t="str">
        <f>'Berechnung Gebäude'!AM111</f>
        <v/>
      </c>
      <c r="U116" s="175" t="str">
        <f>'Berechnung Gebäude'!AN111</f>
        <v/>
      </c>
      <c r="V116" s="113" t="str">
        <f>'Berechnung Gebäude'!AR111</f>
        <v/>
      </c>
      <c r="W116" s="113" t="str">
        <f>'Berechnung Gebäude'!AS111</f>
        <v/>
      </c>
      <c r="X116" s="176" t="str">
        <f>'Berechnung Gebäude'!AU111</f>
        <v/>
      </c>
      <c r="Y116" s="177" t="str">
        <f>'Berechnung Gebäude'!AV111</f>
        <v/>
      </c>
      <c r="Z116" s="269" t="str">
        <f>'Berechnung Gebäude'!AX111</f>
        <v/>
      </c>
      <c r="AA116" s="269" t="str">
        <f>'Berechnung Gebäude'!BC111</f>
        <v/>
      </c>
      <c r="AB116" s="388" t="str">
        <f>'Berechnung Gebäude'!BD111</f>
        <v/>
      </c>
      <c r="AC116" s="161"/>
      <c r="AD116" s="180" t="str">
        <f>'Berechnung Gebäude'!BK111</f>
        <v/>
      </c>
      <c r="AE116" s="177" t="str">
        <f>'Berechnung Gebäude'!BL111</f>
        <v/>
      </c>
      <c r="AF116" s="221" t="str">
        <f>'Berechnung Gebäude'!BM111</f>
        <v/>
      </c>
      <c r="AG116" s="113" t="str">
        <f>'Berechnung Gebäude'!BQ111</f>
        <v/>
      </c>
      <c r="AH116" s="113" t="str">
        <f>'Berechnung Gebäude'!BR111</f>
        <v/>
      </c>
      <c r="AI116" s="176" t="str">
        <f>'Berechnung Gebäude'!BU111</f>
        <v/>
      </c>
      <c r="AJ116" s="177" t="str">
        <f>'Berechnung Gebäude'!BV111</f>
        <v/>
      </c>
      <c r="AK116" s="276" t="str">
        <f>'Berechnung Gebäude'!BW111</f>
        <v/>
      </c>
      <c r="AL116" s="277" t="str">
        <f>'Berechnung Gebäude'!CA111</f>
        <v/>
      </c>
      <c r="AM116" s="191" t="str">
        <f>'Berechnung Gebäude'!CB111</f>
        <v/>
      </c>
      <c r="AN116" s="4"/>
    </row>
    <row r="117" spans="2:40" ht="35.450000000000003" customHeight="1" x14ac:dyDescent="0.2">
      <c r="B117" s="84">
        <v>108</v>
      </c>
      <c r="C117" s="208" t="str">
        <f>IF('EINGABE Gebäude'!C118="","",'EINGABE Gebäude'!C118)</f>
        <v/>
      </c>
      <c r="D117" s="372" t="str">
        <f>IF('EINGABE Gebäude'!E118="","",'EINGABE Gebäude'!E118)</f>
        <v/>
      </c>
      <c r="E117" s="376" t="str">
        <f>IF('EINGABE Gebäude'!F118="","",'EINGABE Gebäude'!F118)</f>
        <v/>
      </c>
      <c r="F117" s="161"/>
      <c r="G117" s="433" t="str">
        <f>'Berechnung Gebäude'!H112</f>
        <v/>
      </c>
      <c r="H117" s="340" t="str">
        <f ca="1">'Berechnung Gebäude'!N112</f>
        <v/>
      </c>
      <c r="I117" s="177" t="str">
        <f ca="1">'Berechnung Gebäude'!O112</f>
        <v/>
      </c>
      <c r="J117" s="175" t="str">
        <f ca="1">'Berechnung Gebäude'!P112</f>
        <v/>
      </c>
      <c r="K117" s="113" t="str">
        <f>'Berechnung Gebäude'!T112</f>
        <v/>
      </c>
      <c r="L117" s="113" t="str">
        <f ca="1">'Berechnung Gebäude'!U112</f>
        <v/>
      </c>
      <c r="M117" s="176" t="str">
        <f ca="1">'Berechnung Gebäude'!AC112</f>
        <v/>
      </c>
      <c r="N117" s="177" t="str">
        <f ca="1">'Berechnung Gebäude'!AD112</f>
        <v/>
      </c>
      <c r="O117" s="269" t="str">
        <f>'Berechnung Gebäude'!W112</f>
        <v/>
      </c>
      <c r="P117" s="272" t="str">
        <f>'Berechnung Gebäude'!AA112</f>
        <v/>
      </c>
      <c r="Q117" s="203" t="str">
        <f>'Berechnung Gebäude'!AB112</f>
        <v/>
      </c>
      <c r="R117" s="161"/>
      <c r="S117" s="387" t="str">
        <f>'Berechnung Gebäude'!AL112</f>
        <v/>
      </c>
      <c r="T117" s="177" t="str">
        <f>'Berechnung Gebäude'!AM112</f>
        <v/>
      </c>
      <c r="U117" s="175" t="str">
        <f>'Berechnung Gebäude'!AN112</f>
        <v/>
      </c>
      <c r="V117" s="113" t="str">
        <f>'Berechnung Gebäude'!AR112</f>
        <v/>
      </c>
      <c r="W117" s="113" t="str">
        <f>'Berechnung Gebäude'!AS112</f>
        <v/>
      </c>
      <c r="X117" s="176" t="str">
        <f>'Berechnung Gebäude'!AU112</f>
        <v/>
      </c>
      <c r="Y117" s="177" t="str">
        <f>'Berechnung Gebäude'!AV112</f>
        <v/>
      </c>
      <c r="Z117" s="269" t="str">
        <f>'Berechnung Gebäude'!AX112</f>
        <v/>
      </c>
      <c r="AA117" s="269" t="str">
        <f>'Berechnung Gebäude'!BC112</f>
        <v/>
      </c>
      <c r="AB117" s="388" t="str">
        <f>'Berechnung Gebäude'!BD112</f>
        <v/>
      </c>
      <c r="AC117" s="161"/>
      <c r="AD117" s="180" t="str">
        <f>'Berechnung Gebäude'!BK112</f>
        <v/>
      </c>
      <c r="AE117" s="177" t="str">
        <f>'Berechnung Gebäude'!BL112</f>
        <v/>
      </c>
      <c r="AF117" s="221" t="str">
        <f>'Berechnung Gebäude'!BM112</f>
        <v/>
      </c>
      <c r="AG117" s="113" t="str">
        <f>'Berechnung Gebäude'!BQ112</f>
        <v/>
      </c>
      <c r="AH117" s="113" t="str">
        <f>'Berechnung Gebäude'!BR112</f>
        <v/>
      </c>
      <c r="AI117" s="176" t="str">
        <f>'Berechnung Gebäude'!BU112</f>
        <v/>
      </c>
      <c r="AJ117" s="177" t="str">
        <f>'Berechnung Gebäude'!BV112</f>
        <v/>
      </c>
      <c r="AK117" s="276" t="str">
        <f>'Berechnung Gebäude'!BW112</f>
        <v/>
      </c>
      <c r="AL117" s="277" t="str">
        <f>'Berechnung Gebäude'!CA112</f>
        <v/>
      </c>
      <c r="AM117" s="191" t="str">
        <f>'Berechnung Gebäude'!CB112</f>
        <v/>
      </c>
      <c r="AN117" s="4"/>
    </row>
    <row r="118" spans="2:40" ht="35.450000000000003" customHeight="1" x14ac:dyDescent="0.2">
      <c r="B118" s="61">
        <v>109</v>
      </c>
      <c r="C118" s="208" t="str">
        <f>IF('EINGABE Gebäude'!C119="","",'EINGABE Gebäude'!C119)</f>
        <v/>
      </c>
      <c r="D118" s="372" t="str">
        <f>IF('EINGABE Gebäude'!E119="","",'EINGABE Gebäude'!E119)</f>
        <v/>
      </c>
      <c r="E118" s="376" t="str">
        <f>IF('EINGABE Gebäude'!F119="","",'EINGABE Gebäude'!F119)</f>
        <v/>
      </c>
      <c r="F118" s="161"/>
      <c r="G118" s="433" t="str">
        <f>'Berechnung Gebäude'!H113</f>
        <v/>
      </c>
      <c r="H118" s="340" t="str">
        <f ca="1">'Berechnung Gebäude'!N113</f>
        <v/>
      </c>
      <c r="I118" s="177" t="str">
        <f ca="1">'Berechnung Gebäude'!O113</f>
        <v/>
      </c>
      <c r="J118" s="175" t="str">
        <f ca="1">'Berechnung Gebäude'!P113</f>
        <v/>
      </c>
      <c r="K118" s="113" t="str">
        <f>'Berechnung Gebäude'!T113</f>
        <v/>
      </c>
      <c r="L118" s="113" t="str">
        <f ca="1">'Berechnung Gebäude'!U113</f>
        <v/>
      </c>
      <c r="M118" s="176" t="str">
        <f ca="1">'Berechnung Gebäude'!AC113</f>
        <v/>
      </c>
      <c r="N118" s="177" t="str">
        <f ca="1">'Berechnung Gebäude'!AD113</f>
        <v/>
      </c>
      <c r="O118" s="269" t="str">
        <f>'Berechnung Gebäude'!W113</f>
        <v/>
      </c>
      <c r="P118" s="272" t="str">
        <f>'Berechnung Gebäude'!AA113</f>
        <v/>
      </c>
      <c r="Q118" s="203" t="str">
        <f>'Berechnung Gebäude'!AB113</f>
        <v/>
      </c>
      <c r="R118" s="161"/>
      <c r="S118" s="387" t="str">
        <f>'Berechnung Gebäude'!AL113</f>
        <v/>
      </c>
      <c r="T118" s="177" t="str">
        <f>'Berechnung Gebäude'!AM113</f>
        <v/>
      </c>
      <c r="U118" s="175" t="str">
        <f>'Berechnung Gebäude'!AN113</f>
        <v/>
      </c>
      <c r="V118" s="113" t="str">
        <f>'Berechnung Gebäude'!AR113</f>
        <v/>
      </c>
      <c r="W118" s="113" t="str">
        <f>'Berechnung Gebäude'!AS113</f>
        <v/>
      </c>
      <c r="X118" s="176" t="str">
        <f>'Berechnung Gebäude'!AU113</f>
        <v/>
      </c>
      <c r="Y118" s="177" t="str">
        <f>'Berechnung Gebäude'!AV113</f>
        <v/>
      </c>
      <c r="Z118" s="269" t="str">
        <f>'Berechnung Gebäude'!AX113</f>
        <v/>
      </c>
      <c r="AA118" s="269" t="str">
        <f>'Berechnung Gebäude'!BC113</f>
        <v/>
      </c>
      <c r="AB118" s="388" t="str">
        <f>'Berechnung Gebäude'!BD113</f>
        <v/>
      </c>
      <c r="AC118" s="161"/>
      <c r="AD118" s="180" t="str">
        <f>'Berechnung Gebäude'!BK113</f>
        <v/>
      </c>
      <c r="AE118" s="177" t="str">
        <f>'Berechnung Gebäude'!BL113</f>
        <v/>
      </c>
      <c r="AF118" s="221" t="str">
        <f>'Berechnung Gebäude'!BM113</f>
        <v/>
      </c>
      <c r="AG118" s="113" t="str">
        <f>'Berechnung Gebäude'!BQ113</f>
        <v/>
      </c>
      <c r="AH118" s="113" t="str">
        <f>'Berechnung Gebäude'!BR113</f>
        <v/>
      </c>
      <c r="AI118" s="176" t="str">
        <f>'Berechnung Gebäude'!BU113</f>
        <v/>
      </c>
      <c r="AJ118" s="177" t="str">
        <f>'Berechnung Gebäude'!BV113</f>
        <v/>
      </c>
      <c r="AK118" s="276" t="str">
        <f>'Berechnung Gebäude'!BW113</f>
        <v/>
      </c>
      <c r="AL118" s="277" t="str">
        <f>'Berechnung Gebäude'!CA113</f>
        <v/>
      </c>
      <c r="AM118" s="191" t="str">
        <f>'Berechnung Gebäude'!CB113</f>
        <v/>
      </c>
      <c r="AN118" s="4"/>
    </row>
    <row r="119" spans="2:40" ht="35.450000000000003" customHeight="1" x14ac:dyDescent="0.2">
      <c r="B119" s="84">
        <v>110</v>
      </c>
      <c r="C119" s="208" t="str">
        <f>IF('EINGABE Gebäude'!C120="","",'EINGABE Gebäude'!C120)</f>
        <v/>
      </c>
      <c r="D119" s="372" t="str">
        <f>IF('EINGABE Gebäude'!E120="","",'EINGABE Gebäude'!E120)</f>
        <v/>
      </c>
      <c r="E119" s="376" t="str">
        <f>IF('EINGABE Gebäude'!F120="","",'EINGABE Gebäude'!F120)</f>
        <v/>
      </c>
      <c r="F119" s="161"/>
      <c r="G119" s="433" t="str">
        <f>'Berechnung Gebäude'!H114</f>
        <v/>
      </c>
      <c r="H119" s="340" t="str">
        <f ca="1">'Berechnung Gebäude'!N114</f>
        <v/>
      </c>
      <c r="I119" s="177" t="str">
        <f ca="1">'Berechnung Gebäude'!O114</f>
        <v/>
      </c>
      <c r="J119" s="175" t="str">
        <f ca="1">'Berechnung Gebäude'!P114</f>
        <v/>
      </c>
      <c r="K119" s="113" t="str">
        <f>'Berechnung Gebäude'!T114</f>
        <v/>
      </c>
      <c r="L119" s="113" t="str">
        <f ca="1">'Berechnung Gebäude'!U114</f>
        <v/>
      </c>
      <c r="M119" s="176" t="str">
        <f ca="1">'Berechnung Gebäude'!AC114</f>
        <v/>
      </c>
      <c r="N119" s="177" t="str">
        <f ca="1">'Berechnung Gebäude'!AD114</f>
        <v/>
      </c>
      <c r="O119" s="269" t="str">
        <f>'Berechnung Gebäude'!W114</f>
        <v/>
      </c>
      <c r="P119" s="272" t="str">
        <f>'Berechnung Gebäude'!AA114</f>
        <v/>
      </c>
      <c r="Q119" s="203" t="str">
        <f>'Berechnung Gebäude'!AB114</f>
        <v/>
      </c>
      <c r="R119" s="161"/>
      <c r="S119" s="387" t="str">
        <f>'Berechnung Gebäude'!AL114</f>
        <v/>
      </c>
      <c r="T119" s="177" t="str">
        <f>'Berechnung Gebäude'!AM114</f>
        <v/>
      </c>
      <c r="U119" s="175" t="str">
        <f>'Berechnung Gebäude'!AN114</f>
        <v/>
      </c>
      <c r="V119" s="113" t="str">
        <f>'Berechnung Gebäude'!AR114</f>
        <v/>
      </c>
      <c r="W119" s="113" t="str">
        <f>'Berechnung Gebäude'!AS114</f>
        <v/>
      </c>
      <c r="X119" s="176" t="str">
        <f>'Berechnung Gebäude'!AU114</f>
        <v/>
      </c>
      <c r="Y119" s="177" t="str">
        <f>'Berechnung Gebäude'!AV114</f>
        <v/>
      </c>
      <c r="Z119" s="269" t="str">
        <f>'Berechnung Gebäude'!AX114</f>
        <v/>
      </c>
      <c r="AA119" s="269" t="str">
        <f>'Berechnung Gebäude'!BC114</f>
        <v/>
      </c>
      <c r="AB119" s="388" t="str">
        <f>'Berechnung Gebäude'!BD114</f>
        <v/>
      </c>
      <c r="AC119" s="161"/>
      <c r="AD119" s="180" t="str">
        <f>'Berechnung Gebäude'!BK114</f>
        <v/>
      </c>
      <c r="AE119" s="177" t="str">
        <f>'Berechnung Gebäude'!BL114</f>
        <v/>
      </c>
      <c r="AF119" s="221" t="str">
        <f>'Berechnung Gebäude'!BM114</f>
        <v/>
      </c>
      <c r="AG119" s="113" t="str">
        <f>'Berechnung Gebäude'!BQ114</f>
        <v/>
      </c>
      <c r="AH119" s="113" t="str">
        <f>'Berechnung Gebäude'!BR114</f>
        <v/>
      </c>
      <c r="AI119" s="176" t="str">
        <f>'Berechnung Gebäude'!BU114</f>
        <v/>
      </c>
      <c r="AJ119" s="177" t="str">
        <f>'Berechnung Gebäude'!BV114</f>
        <v/>
      </c>
      <c r="AK119" s="276" t="str">
        <f>'Berechnung Gebäude'!BW114</f>
        <v/>
      </c>
      <c r="AL119" s="277" t="str">
        <f>'Berechnung Gebäude'!CA114</f>
        <v/>
      </c>
      <c r="AM119" s="191" t="str">
        <f>'Berechnung Gebäude'!CB114</f>
        <v/>
      </c>
      <c r="AN119" s="4"/>
    </row>
    <row r="120" spans="2:40" ht="35.450000000000003" customHeight="1" x14ac:dyDescent="0.2">
      <c r="B120" s="61">
        <v>111</v>
      </c>
      <c r="C120" s="208" t="str">
        <f>IF('EINGABE Gebäude'!C121="","",'EINGABE Gebäude'!C121)</f>
        <v/>
      </c>
      <c r="D120" s="372" t="str">
        <f>IF('EINGABE Gebäude'!E121="","",'EINGABE Gebäude'!E121)</f>
        <v/>
      </c>
      <c r="E120" s="376" t="str">
        <f>IF('EINGABE Gebäude'!F121="","",'EINGABE Gebäude'!F121)</f>
        <v/>
      </c>
      <c r="F120" s="161"/>
      <c r="G120" s="433" t="str">
        <f>'Berechnung Gebäude'!H115</f>
        <v/>
      </c>
      <c r="H120" s="340" t="str">
        <f ca="1">'Berechnung Gebäude'!N115</f>
        <v/>
      </c>
      <c r="I120" s="177" t="str">
        <f ca="1">'Berechnung Gebäude'!O115</f>
        <v/>
      </c>
      <c r="J120" s="175" t="str">
        <f ca="1">'Berechnung Gebäude'!P115</f>
        <v/>
      </c>
      <c r="K120" s="113" t="str">
        <f>'Berechnung Gebäude'!T115</f>
        <v/>
      </c>
      <c r="L120" s="113" t="str">
        <f ca="1">'Berechnung Gebäude'!U115</f>
        <v/>
      </c>
      <c r="M120" s="176" t="str">
        <f ca="1">'Berechnung Gebäude'!AC115</f>
        <v/>
      </c>
      <c r="N120" s="177" t="str">
        <f ca="1">'Berechnung Gebäude'!AD115</f>
        <v/>
      </c>
      <c r="O120" s="269" t="str">
        <f>'Berechnung Gebäude'!W115</f>
        <v/>
      </c>
      <c r="P120" s="272" t="str">
        <f>'Berechnung Gebäude'!AA115</f>
        <v/>
      </c>
      <c r="Q120" s="203" t="str">
        <f>'Berechnung Gebäude'!AB115</f>
        <v/>
      </c>
      <c r="R120" s="161"/>
      <c r="S120" s="387" t="str">
        <f>'Berechnung Gebäude'!AL115</f>
        <v/>
      </c>
      <c r="T120" s="177" t="str">
        <f>'Berechnung Gebäude'!AM115</f>
        <v/>
      </c>
      <c r="U120" s="175" t="str">
        <f>'Berechnung Gebäude'!AN115</f>
        <v/>
      </c>
      <c r="V120" s="113" t="str">
        <f>'Berechnung Gebäude'!AR115</f>
        <v/>
      </c>
      <c r="W120" s="113" t="str">
        <f>'Berechnung Gebäude'!AS115</f>
        <v/>
      </c>
      <c r="X120" s="176" t="str">
        <f>'Berechnung Gebäude'!AU115</f>
        <v/>
      </c>
      <c r="Y120" s="177" t="str">
        <f>'Berechnung Gebäude'!AV115</f>
        <v/>
      </c>
      <c r="Z120" s="269" t="str">
        <f>'Berechnung Gebäude'!AX115</f>
        <v/>
      </c>
      <c r="AA120" s="269" t="str">
        <f>'Berechnung Gebäude'!BC115</f>
        <v/>
      </c>
      <c r="AB120" s="388" t="str">
        <f>'Berechnung Gebäude'!BD115</f>
        <v/>
      </c>
      <c r="AC120" s="161"/>
      <c r="AD120" s="180" t="str">
        <f>'Berechnung Gebäude'!BK115</f>
        <v/>
      </c>
      <c r="AE120" s="177" t="str">
        <f>'Berechnung Gebäude'!BL115</f>
        <v/>
      </c>
      <c r="AF120" s="221" t="str">
        <f>'Berechnung Gebäude'!BM115</f>
        <v/>
      </c>
      <c r="AG120" s="113" t="str">
        <f>'Berechnung Gebäude'!BQ115</f>
        <v/>
      </c>
      <c r="AH120" s="113" t="str">
        <f>'Berechnung Gebäude'!BR115</f>
        <v/>
      </c>
      <c r="AI120" s="176" t="str">
        <f>'Berechnung Gebäude'!BU115</f>
        <v/>
      </c>
      <c r="AJ120" s="177" t="str">
        <f>'Berechnung Gebäude'!BV115</f>
        <v/>
      </c>
      <c r="AK120" s="276" t="str">
        <f>'Berechnung Gebäude'!BW115</f>
        <v/>
      </c>
      <c r="AL120" s="277" t="str">
        <f>'Berechnung Gebäude'!CA115</f>
        <v/>
      </c>
      <c r="AM120" s="191" t="str">
        <f>'Berechnung Gebäude'!CB115</f>
        <v/>
      </c>
      <c r="AN120" s="4"/>
    </row>
    <row r="121" spans="2:40" ht="35.450000000000003" customHeight="1" x14ac:dyDescent="0.2">
      <c r="B121" s="84">
        <v>112</v>
      </c>
      <c r="C121" s="208" t="str">
        <f>IF('EINGABE Gebäude'!C122="","",'EINGABE Gebäude'!C122)</f>
        <v/>
      </c>
      <c r="D121" s="372" t="str">
        <f>IF('EINGABE Gebäude'!E122="","",'EINGABE Gebäude'!E122)</f>
        <v/>
      </c>
      <c r="E121" s="376" t="str">
        <f>IF('EINGABE Gebäude'!F122="","",'EINGABE Gebäude'!F122)</f>
        <v/>
      </c>
      <c r="F121" s="161"/>
      <c r="G121" s="433" t="str">
        <f>'Berechnung Gebäude'!H116</f>
        <v/>
      </c>
      <c r="H121" s="340" t="str">
        <f ca="1">'Berechnung Gebäude'!N116</f>
        <v/>
      </c>
      <c r="I121" s="177" t="str">
        <f ca="1">'Berechnung Gebäude'!O116</f>
        <v/>
      </c>
      <c r="J121" s="175" t="str">
        <f ca="1">'Berechnung Gebäude'!P116</f>
        <v/>
      </c>
      <c r="K121" s="113" t="str">
        <f>'Berechnung Gebäude'!T116</f>
        <v/>
      </c>
      <c r="L121" s="113" t="str">
        <f ca="1">'Berechnung Gebäude'!U116</f>
        <v/>
      </c>
      <c r="M121" s="176" t="str">
        <f ca="1">'Berechnung Gebäude'!AC116</f>
        <v/>
      </c>
      <c r="N121" s="177" t="str">
        <f ca="1">'Berechnung Gebäude'!AD116</f>
        <v/>
      </c>
      <c r="O121" s="269" t="str">
        <f>'Berechnung Gebäude'!W116</f>
        <v/>
      </c>
      <c r="P121" s="272" t="str">
        <f>'Berechnung Gebäude'!AA116</f>
        <v/>
      </c>
      <c r="Q121" s="203" t="str">
        <f>'Berechnung Gebäude'!AB116</f>
        <v/>
      </c>
      <c r="R121" s="161"/>
      <c r="S121" s="387" t="str">
        <f>'Berechnung Gebäude'!AL116</f>
        <v/>
      </c>
      <c r="T121" s="177" t="str">
        <f>'Berechnung Gebäude'!AM116</f>
        <v/>
      </c>
      <c r="U121" s="175" t="str">
        <f>'Berechnung Gebäude'!AN116</f>
        <v/>
      </c>
      <c r="V121" s="113" t="str">
        <f>'Berechnung Gebäude'!AR116</f>
        <v/>
      </c>
      <c r="W121" s="113" t="str">
        <f>'Berechnung Gebäude'!AS116</f>
        <v/>
      </c>
      <c r="X121" s="176" t="str">
        <f>'Berechnung Gebäude'!AU116</f>
        <v/>
      </c>
      <c r="Y121" s="177" t="str">
        <f>'Berechnung Gebäude'!AV116</f>
        <v/>
      </c>
      <c r="Z121" s="269" t="str">
        <f>'Berechnung Gebäude'!AX116</f>
        <v/>
      </c>
      <c r="AA121" s="269" t="str">
        <f>'Berechnung Gebäude'!BC116</f>
        <v/>
      </c>
      <c r="AB121" s="388" t="str">
        <f>'Berechnung Gebäude'!BD116</f>
        <v/>
      </c>
      <c r="AC121" s="161"/>
      <c r="AD121" s="180" t="str">
        <f>'Berechnung Gebäude'!BK116</f>
        <v/>
      </c>
      <c r="AE121" s="177" t="str">
        <f>'Berechnung Gebäude'!BL116</f>
        <v/>
      </c>
      <c r="AF121" s="221" t="str">
        <f>'Berechnung Gebäude'!BM116</f>
        <v/>
      </c>
      <c r="AG121" s="113" t="str">
        <f>'Berechnung Gebäude'!BQ116</f>
        <v/>
      </c>
      <c r="AH121" s="113" t="str">
        <f>'Berechnung Gebäude'!BR116</f>
        <v/>
      </c>
      <c r="AI121" s="176" t="str">
        <f>'Berechnung Gebäude'!BU116</f>
        <v/>
      </c>
      <c r="AJ121" s="177" t="str">
        <f>'Berechnung Gebäude'!BV116</f>
        <v/>
      </c>
      <c r="AK121" s="276" t="str">
        <f>'Berechnung Gebäude'!BW116</f>
        <v/>
      </c>
      <c r="AL121" s="277" t="str">
        <f>'Berechnung Gebäude'!CA116</f>
        <v/>
      </c>
      <c r="AM121" s="191" t="str">
        <f>'Berechnung Gebäude'!CB116</f>
        <v/>
      </c>
      <c r="AN121" s="4"/>
    </row>
    <row r="122" spans="2:40" ht="35.450000000000003" customHeight="1" x14ac:dyDescent="0.2">
      <c r="B122" s="61">
        <v>113</v>
      </c>
      <c r="C122" s="208" t="str">
        <f>IF('EINGABE Gebäude'!C123="","",'EINGABE Gebäude'!C123)</f>
        <v/>
      </c>
      <c r="D122" s="372" t="str">
        <f>IF('EINGABE Gebäude'!E123="","",'EINGABE Gebäude'!E123)</f>
        <v/>
      </c>
      <c r="E122" s="376" t="str">
        <f>IF('EINGABE Gebäude'!F123="","",'EINGABE Gebäude'!F123)</f>
        <v/>
      </c>
      <c r="F122" s="161"/>
      <c r="G122" s="433" t="str">
        <f>'Berechnung Gebäude'!H117</f>
        <v/>
      </c>
      <c r="H122" s="340" t="str">
        <f ca="1">'Berechnung Gebäude'!N117</f>
        <v/>
      </c>
      <c r="I122" s="177" t="str">
        <f ca="1">'Berechnung Gebäude'!O117</f>
        <v/>
      </c>
      <c r="J122" s="175" t="str">
        <f ca="1">'Berechnung Gebäude'!P117</f>
        <v/>
      </c>
      <c r="K122" s="113" t="str">
        <f>'Berechnung Gebäude'!T117</f>
        <v/>
      </c>
      <c r="L122" s="113" t="str">
        <f ca="1">'Berechnung Gebäude'!U117</f>
        <v/>
      </c>
      <c r="M122" s="176" t="str">
        <f ca="1">'Berechnung Gebäude'!AC117</f>
        <v/>
      </c>
      <c r="N122" s="177" t="str">
        <f ca="1">'Berechnung Gebäude'!AD117</f>
        <v/>
      </c>
      <c r="O122" s="269" t="str">
        <f>'Berechnung Gebäude'!W117</f>
        <v/>
      </c>
      <c r="P122" s="272" t="str">
        <f>'Berechnung Gebäude'!AA117</f>
        <v/>
      </c>
      <c r="Q122" s="203" t="str">
        <f>'Berechnung Gebäude'!AB117</f>
        <v/>
      </c>
      <c r="R122" s="161"/>
      <c r="S122" s="387" t="str">
        <f>'Berechnung Gebäude'!AL117</f>
        <v/>
      </c>
      <c r="T122" s="177" t="str">
        <f>'Berechnung Gebäude'!AM117</f>
        <v/>
      </c>
      <c r="U122" s="175" t="str">
        <f>'Berechnung Gebäude'!AN117</f>
        <v/>
      </c>
      <c r="V122" s="113" t="str">
        <f>'Berechnung Gebäude'!AR117</f>
        <v/>
      </c>
      <c r="W122" s="113" t="str">
        <f>'Berechnung Gebäude'!AS117</f>
        <v/>
      </c>
      <c r="X122" s="176" t="str">
        <f>'Berechnung Gebäude'!AU117</f>
        <v/>
      </c>
      <c r="Y122" s="177" t="str">
        <f>'Berechnung Gebäude'!AV117</f>
        <v/>
      </c>
      <c r="Z122" s="269" t="str">
        <f>'Berechnung Gebäude'!AX117</f>
        <v/>
      </c>
      <c r="AA122" s="269" t="str">
        <f>'Berechnung Gebäude'!BC117</f>
        <v/>
      </c>
      <c r="AB122" s="388" t="str">
        <f>'Berechnung Gebäude'!BD117</f>
        <v/>
      </c>
      <c r="AC122" s="161"/>
      <c r="AD122" s="180" t="str">
        <f>'Berechnung Gebäude'!BK117</f>
        <v/>
      </c>
      <c r="AE122" s="177" t="str">
        <f>'Berechnung Gebäude'!BL117</f>
        <v/>
      </c>
      <c r="AF122" s="221" t="str">
        <f>'Berechnung Gebäude'!BM117</f>
        <v/>
      </c>
      <c r="AG122" s="113" t="str">
        <f>'Berechnung Gebäude'!BQ117</f>
        <v/>
      </c>
      <c r="AH122" s="113" t="str">
        <f>'Berechnung Gebäude'!BR117</f>
        <v/>
      </c>
      <c r="AI122" s="176" t="str">
        <f>'Berechnung Gebäude'!BU117</f>
        <v/>
      </c>
      <c r="AJ122" s="177" t="str">
        <f>'Berechnung Gebäude'!BV117</f>
        <v/>
      </c>
      <c r="AK122" s="276" t="str">
        <f>'Berechnung Gebäude'!BW117</f>
        <v/>
      </c>
      <c r="AL122" s="277" t="str">
        <f>'Berechnung Gebäude'!CA117</f>
        <v/>
      </c>
      <c r="AM122" s="191" t="str">
        <f>'Berechnung Gebäude'!CB117</f>
        <v/>
      </c>
      <c r="AN122" s="4"/>
    </row>
    <row r="123" spans="2:40" ht="35.450000000000003" customHeight="1" x14ac:dyDescent="0.2">
      <c r="B123" s="84">
        <v>114</v>
      </c>
      <c r="C123" s="208" t="str">
        <f>IF('EINGABE Gebäude'!C124="","",'EINGABE Gebäude'!C124)</f>
        <v/>
      </c>
      <c r="D123" s="372" t="str">
        <f>IF('EINGABE Gebäude'!E124="","",'EINGABE Gebäude'!E124)</f>
        <v/>
      </c>
      <c r="E123" s="376" t="str">
        <f>IF('EINGABE Gebäude'!F124="","",'EINGABE Gebäude'!F124)</f>
        <v/>
      </c>
      <c r="F123" s="161"/>
      <c r="G123" s="433" t="str">
        <f>'Berechnung Gebäude'!H118</f>
        <v/>
      </c>
      <c r="H123" s="340" t="str">
        <f ca="1">'Berechnung Gebäude'!N118</f>
        <v/>
      </c>
      <c r="I123" s="177" t="str">
        <f ca="1">'Berechnung Gebäude'!O118</f>
        <v/>
      </c>
      <c r="J123" s="175" t="str">
        <f ca="1">'Berechnung Gebäude'!P118</f>
        <v/>
      </c>
      <c r="K123" s="113" t="str">
        <f>'Berechnung Gebäude'!T118</f>
        <v/>
      </c>
      <c r="L123" s="113" t="str">
        <f ca="1">'Berechnung Gebäude'!U118</f>
        <v/>
      </c>
      <c r="M123" s="176" t="str">
        <f ca="1">'Berechnung Gebäude'!AC118</f>
        <v/>
      </c>
      <c r="N123" s="177" t="str">
        <f ca="1">'Berechnung Gebäude'!AD118</f>
        <v/>
      </c>
      <c r="O123" s="269" t="str">
        <f>'Berechnung Gebäude'!W118</f>
        <v/>
      </c>
      <c r="P123" s="272" t="str">
        <f>'Berechnung Gebäude'!AA118</f>
        <v/>
      </c>
      <c r="Q123" s="203" t="str">
        <f>'Berechnung Gebäude'!AB118</f>
        <v/>
      </c>
      <c r="R123" s="161"/>
      <c r="S123" s="387" t="str">
        <f>'Berechnung Gebäude'!AL118</f>
        <v/>
      </c>
      <c r="T123" s="177" t="str">
        <f>'Berechnung Gebäude'!AM118</f>
        <v/>
      </c>
      <c r="U123" s="175" t="str">
        <f>'Berechnung Gebäude'!AN118</f>
        <v/>
      </c>
      <c r="V123" s="113" t="str">
        <f>'Berechnung Gebäude'!AR118</f>
        <v/>
      </c>
      <c r="W123" s="113" t="str">
        <f>'Berechnung Gebäude'!AS118</f>
        <v/>
      </c>
      <c r="X123" s="176" t="str">
        <f>'Berechnung Gebäude'!AU118</f>
        <v/>
      </c>
      <c r="Y123" s="177" t="str">
        <f>'Berechnung Gebäude'!AV118</f>
        <v/>
      </c>
      <c r="Z123" s="269" t="str">
        <f>'Berechnung Gebäude'!AX118</f>
        <v/>
      </c>
      <c r="AA123" s="269" t="str">
        <f>'Berechnung Gebäude'!BC118</f>
        <v/>
      </c>
      <c r="AB123" s="388" t="str">
        <f>'Berechnung Gebäude'!BD118</f>
        <v/>
      </c>
      <c r="AC123" s="161"/>
      <c r="AD123" s="180" t="str">
        <f>'Berechnung Gebäude'!BK118</f>
        <v/>
      </c>
      <c r="AE123" s="177" t="str">
        <f>'Berechnung Gebäude'!BL118</f>
        <v/>
      </c>
      <c r="AF123" s="221" t="str">
        <f>'Berechnung Gebäude'!BM118</f>
        <v/>
      </c>
      <c r="AG123" s="113" t="str">
        <f>'Berechnung Gebäude'!BQ118</f>
        <v/>
      </c>
      <c r="AH123" s="113" t="str">
        <f>'Berechnung Gebäude'!BR118</f>
        <v/>
      </c>
      <c r="AI123" s="176" t="str">
        <f>'Berechnung Gebäude'!BU118</f>
        <v/>
      </c>
      <c r="AJ123" s="177" t="str">
        <f>'Berechnung Gebäude'!BV118</f>
        <v/>
      </c>
      <c r="AK123" s="276" t="str">
        <f>'Berechnung Gebäude'!BW118</f>
        <v/>
      </c>
      <c r="AL123" s="277" t="str">
        <f>'Berechnung Gebäude'!CA118</f>
        <v/>
      </c>
      <c r="AM123" s="191" t="str">
        <f>'Berechnung Gebäude'!CB118</f>
        <v/>
      </c>
      <c r="AN123" s="4"/>
    </row>
    <row r="124" spans="2:40" ht="35.450000000000003" customHeight="1" x14ac:dyDescent="0.2">
      <c r="B124" s="61">
        <v>115</v>
      </c>
      <c r="C124" s="208" t="str">
        <f>IF('EINGABE Gebäude'!C125="","",'EINGABE Gebäude'!C125)</f>
        <v/>
      </c>
      <c r="D124" s="372" t="str">
        <f>IF('EINGABE Gebäude'!E125="","",'EINGABE Gebäude'!E125)</f>
        <v/>
      </c>
      <c r="E124" s="376" t="str">
        <f>IF('EINGABE Gebäude'!F125="","",'EINGABE Gebäude'!F125)</f>
        <v/>
      </c>
      <c r="F124" s="161"/>
      <c r="G124" s="433" t="str">
        <f>'Berechnung Gebäude'!H119</f>
        <v/>
      </c>
      <c r="H124" s="340" t="str">
        <f ca="1">'Berechnung Gebäude'!N119</f>
        <v/>
      </c>
      <c r="I124" s="177" t="str">
        <f ca="1">'Berechnung Gebäude'!O119</f>
        <v/>
      </c>
      <c r="J124" s="175" t="str">
        <f ca="1">'Berechnung Gebäude'!P119</f>
        <v/>
      </c>
      <c r="K124" s="113" t="str">
        <f>'Berechnung Gebäude'!T119</f>
        <v/>
      </c>
      <c r="L124" s="113" t="str">
        <f ca="1">'Berechnung Gebäude'!U119</f>
        <v/>
      </c>
      <c r="M124" s="176" t="str">
        <f ca="1">'Berechnung Gebäude'!AC119</f>
        <v/>
      </c>
      <c r="N124" s="177" t="str">
        <f ca="1">'Berechnung Gebäude'!AD119</f>
        <v/>
      </c>
      <c r="O124" s="269" t="str">
        <f>'Berechnung Gebäude'!W119</f>
        <v/>
      </c>
      <c r="P124" s="272" t="str">
        <f>'Berechnung Gebäude'!AA119</f>
        <v/>
      </c>
      <c r="Q124" s="203" t="str">
        <f>'Berechnung Gebäude'!AB119</f>
        <v/>
      </c>
      <c r="R124" s="161"/>
      <c r="S124" s="387" t="str">
        <f>'Berechnung Gebäude'!AL119</f>
        <v/>
      </c>
      <c r="T124" s="177" t="str">
        <f>'Berechnung Gebäude'!AM119</f>
        <v/>
      </c>
      <c r="U124" s="175" t="str">
        <f>'Berechnung Gebäude'!AN119</f>
        <v/>
      </c>
      <c r="V124" s="113" t="str">
        <f>'Berechnung Gebäude'!AR119</f>
        <v/>
      </c>
      <c r="W124" s="113" t="str">
        <f>'Berechnung Gebäude'!AS119</f>
        <v/>
      </c>
      <c r="X124" s="176" t="str">
        <f>'Berechnung Gebäude'!AU119</f>
        <v/>
      </c>
      <c r="Y124" s="177" t="str">
        <f>'Berechnung Gebäude'!AV119</f>
        <v/>
      </c>
      <c r="Z124" s="269" t="str">
        <f>'Berechnung Gebäude'!AX119</f>
        <v/>
      </c>
      <c r="AA124" s="269" t="str">
        <f>'Berechnung Gebäude'!BC119</f>
        <v/>
      </c>
      <c r="AB124" s="388" t="str">
        <f>'Berechnung Gebäude'!BD119</f>
        <v/>
      </c>
      <c r="AC124" s="161"/>
      <c r="AD124" s="180" t="str">
        <f>'Berechnung Gebäude'!BK119</f>
        <v/>
      </c>
      <c r="AE124" s="177" t="str">
        <f>'Berechnung Gebäude'!BL119</f>
        <v/>
      </c>
      <c r="AF124" s="221" t="str">
        <f>'Berechnung Gebäude'!BM119</f>
        <v/>
      </c>
      <c r="AG124" s="113" t="str">
        <f>'Berechnung Gebäude'!BQ119</f>
        <v/>
      </c>
      <c r="AH124" s="113" t="str">
        <f>'Berechnung Gebäude'!BR119</f>
        <v/>
      </c>
      <c r="AI124" s="176" t="str">
        <f>'Berechnung Gebäude'!BU119</f>
        <v/>
      </c>
      <c r="AJ124" s="177" t="str">
        <f>'Berechnung Gebäude'!BV119</f>
        <v/>
      </c>
      <c r="AK124" s="276" t="str">
        <f>'Berechnung Gebäude'!BW119</f>
        <v/>
      </c>
      <c r="AL124" s="277" t="str">
        <f>'Berechnung Gebäude'!CA119</f>
        <v/>
      </c>
      <c r="AM124" s="191" t="str">
        <f>'Berechnung Gebäude'!CB119</f>
        <v/>
      </c>
      <c r="AN124" s="4"/>
    </row>
    <row r="125" spans="2:40" ht="35.450000000000003" customHeight="1" x14ac:dyDescent="0.2">
      <c r="B125" s="84">
        <v>116</v>
      </c>
      <c r="C125" s="208" t="str">
        <f>IF('EINGABE Gebäude'!C126="","",'EINGABE Gebäude'!C126)</f>
        <v/>
      </c>
      <c r="D125" s="372" t="str">
        <f>IF('EINGABE Gebäude'!E126="","",'EINGABE Gebäude'!E126)</f>
        <v/>
      </c>
      <c r="E125" s="376" t="str">
        <f>IF('EINGABE Gebäude'!F126="","",'EINGABE Gebäude'!F126)</f>
        <v/>
      </c>
      <c r="F125" s="161"/>
      <c r="G125" s="433" t="str">
        <f>'Berechnung Gebäude'!H120</f>
        <v/>
      </c>
      <c r="H125" s="340" t="str">
        <f ca="1">'Berechnung Gebäude'!N120</f>
        <v/>
      </c>
      <c r="I125" s="177" t="str">
        <f ca="1">'Berechnung Gebäude'!O120</f>
        <v/>
      </c>
      <c r="J125" s="175" t="str">
        <f ca="1">'Berechnung Gebäude'!P120</f>
        <v/>
      </c>
      <c r="K125" s="113" t="str">
        <f>'Berechnung Gebäude'!T120</f>
        <v/>
      </c>
      <c r="L125" s="113" t="str">
        <f ca="1">'Berechnung Gebäude'!U120</f>
        <v/>
      </c>
      <c r="M125" s="176" t="str">
        <f ca="1">'Berechnung Gebäude'!AC120</f>
        <v/>
      </c>
      <c r="N125" s="177" t="str">
        <f ca="1">'Berechnung Gebäude'!AD120</f>
        <v/>
      </c>
      <c r="O125" s="269" t="str">
        <f>'Berechnung Gebäude'!W120</f>
        <v/>
      </c>
      <c r="P125" s="272" t="str">
        <f>'Berechnung Gebäude'!AA120</f>
        <v/>
      </c>
      <c r="Q125" s="203" t="str">
        <f>'Berechnung Gebäude'!AB120</f>
        <v/>
      </c>
      <c r="R125" s="161"/>
      <c r="S125" s="387" t="str">
        <f>'Berechnung Gebäude'!AL120</f>
        <v/>
      </c>
      <c r="T125" s="177" t="str">
        <f>'Berechnung Gebäude'!AM120</f>
        <v/>
      </c>
      <c r="U125" s="175" t="str">
        <f>'Berechnung Gebäude'!AN120</f>
        <v/>
      </c>
      <c r="V125" s="113" t="str">
        <f>'Berechnung Gebäude'!AR120</f>
        <v/>
      </c>
      <c r="W125" s="113" t="str">
        <f>'Berechnung Gebäude'!AS120</f>
        <v/>
      </c>
      <c r="X125" s="176" t="str">
        <f>'Berechnung Gebäude'!AU120</f>
        <v/>
      </c>
      <c r="Y125" s="177" t="str">
        <f>'Berechnung Gebäude'!AV120</f>
        <v/>
      </c>
      <c r="Z125" s="269" t="str">
        <f>'Berechnung Gebäude'!AX120</f>
        <v/>
      </c>
      <c r="AA125" s="269" t="str">
        <f>'Berechnung Gebäude'!BC120</f>
        <v/>
      </c>
      <c r="AB125" s="388" t="str">
        <f>'Berechnung Gebäude'!BD120</f>
        <v/>
      </c>
      <c r="AC125" s="161"/>
      <c r="AD125" s="180" t="str">
        <f>'Berechnung Gebäude'!BK120</f>
        <v/>
      </c>
      <c r="AE125" s="177" t="str">
        <f>'Berechnung Gebäude'!BL120</f>
        <v/>
      </c>
      <c r="AF125" s="221" t="str">
        <f>'Berechnung Gebäude'!BM120</f>
        <v/>
      </c>
      <c r="AG125" s="113" t="str">
        <f>'Berechnung Gebäude'!BQ120</f>
        <v/>
      </c>
      <c r="AH125" s="113" t="str">
        <f>'Berechnung Gebäude'!BR120</f>
        <v/>
      </c>
      <c r="AI125" s="176" t="str">
        <f>'Berechnung Gebäude'!BU120</f>
        <v/>
      </c>
      <c r="AJ125" s="177" t="str">
        <f>'Berechnung Gebäude'!BV120</f>
        <v/>
      </c>
      <c r="AK125" s="276" t="str">
        <f>'Berechnung Gebäude'!BW120</f>
        <v/>
      </c>
      <c r="AL125" s="277" t="str">
        <f>'Berechnung Gebäude'!CA120</f>
        <v/>
      </c>
      <c r="AM125" s="191" t="str">
        <f>'Berechnung Gebäude'!CB120</f>
        <v/>
      </c>
      <c r="AN125" s="4"/>
    </row>
    <row r="126" spans="2:40" ht="35.450000000000003" customHeight="1" x14ac:dyDescent="0.2">
      <c r="B126" s="61">
        <v>117</v>
      </c>
      <c r="C126" s="208" t="str">
        <f>IF('EINGABE Gebäude'!C127="","",'EINGABE Gebäude'!C127)</f>
        <v/>
      </c>
      <c r="D126" s="372" t="str">
        <f>IF('EINGABE Gebäude'!E127="","",'EINGABE Gebäude'!E127)</f>
        <v/>
      </c>
      <c r="E126" s="376" t="str">
        <f>IF('EINGABE Gebäude'!F127="","",'EINGABE Gebäude'!F127)</f>
        <v/>
      </c>
      <c r="F126" s="161"/>
      <c r="G126" s="433" t="str">
        <f>'Berechnung Gebäude'!H121</f>
        <v/>
      </c>
      <c r="H126" s="340" t="str">
        <f ca="1">'Berechnung Gebäude'!N121</f>
        <v/>
      </c>
      <c r="I126" s="177" t="str">
        <f ca="1">'Berechnung Gebäude'!O121</f>
        <v/>
      </c>
      <c r="J126" s="175" t="str">
        <f ca="1">'Berechnung Gebäude'!P121</f>
        <v/>
      </c>
      <c r="K126" s="113" t="str">
        <f>'Berechnung Gebäude'!T121</f>
        <v/>
      </c>
      <c r="L126" s="113" t="str">
        <f ca="1">'Berechnung Gebäude'!U121</f>
        <v/>
      </c>
      <c r="M126" s="176" t="str">
        <f ca="1">'Berechnung Gebäude'!AC121</f>
        <v/>
      </c>
      <c r="N126" s="177" t="str">
        <f ca="1">'Berechnung Gebäude'!AD121</f>
        <v/>
      </c>
      <c r="O126" s="269" t="str">
        <f>'Berechnung Gebäude'!W121</f>
        <v/>
      </c>
      <c r="P126" s="272" t="str">
        <f>'Berechnung Gebäude'!AA121</f>
        <v/>
      </c>
      <c r="Q126" s="203" t="str">
        <f>'Berechnung Gebäude'!AB121</f>
        <v/>
      </c>
      <c r="R126" s="161"/>
      <c r="S126" s="387" t="str">
        <f>'Berechnung Gebäude'!AL121</f>
        <v/>
      </c>
      <c r="T126" s="177" t="str">
        <f>'Berechnung Gebäude'!AM121</f>
        <v/>
      </c>
      <c r="U126" s="175" t="str">
        <f>'Berechnung Gebäude'!AN121</f>
        <v/>
      </c>
      <c r="V126" s="113" t="str">
        <f>'Berechnung Gebäude'!AR121</f>
        <v/>
      </c>
      <c r="W126" s="113" t="str">
        <f>'Berechnung Gebäude'!AS121</f>
        <v/>
      </c>
      <c r="X126" s="176" t="str">
        <f>'Berechnung Gebäude'!AU121</f>
        <v/>
      </c>
      <c r="Y126" s="177" t="str">
        <f>'Berechnung Gebäude'!AV121</f>
        <v/>
      </c>
      <c r="Z126" s="269" t="str">
        <f>'Berechnung Gebäude'!AX121</f>
        <v/>
      </c>
      <c r="AA126" s="269" t="str">
        <f>'Berechnung Gebäude'!BC121</f>
        <v/>
      </c>
      <c r="AB126" s="388" t="str">
        <f>'Berechnung Gebäude'!BD121</f>
        <v/>
      </c>
      <c r="AC126" s="161"/>
      <c r="AD126" s="180" t="str">
        <f>'Berechnung Gebäude'!BK121</f>
        <v/>
      </c>
      <c r="AE126" s="177" t="str">
        <f>'Berechnung Gebäude'!BL121</f>
        <v/>
      </c>
      <c r="AF126" s="221" t="str">
        <f>'Berechnung Gebäude'!BM121</f>
        <v/>
      </c>
      <c r="AG126" s="113" t="str">
        <f>'Berechnung Gebäude'!BQ121</f>
        <v/>
      </c>
      <c r="AH126" s="113" t="str">
        <f>'Berechnung Gebäude'!BR121</f>
        <v/>
      </c>
      <c r="AI126" s="176" t="str">
        <f>'Berechnung Gebäude'!BU121</f>
        <v/>
      </c>
      <c r="AJ126" s="177" t="str">
        <f>'Berechnung Gebäude'!BV121</f>
        <v/>
      </c>
      <c r="AK126" s="276" t="str">
        <f>'Berechnung Gebäude'!BW121</f>
        <v/>
      </c>
      <c r="AL126" s="277" t="str">
        <f>'Berechnung Gebäude'!CA121</f>
        <v/>
      </c>
      <c r="AM126" s="191" t="str">
        <f>'Berechnung Gebäude'!CB121</f>
        <v/>
      </c>
      <c r="AN126" s="4"/>
    </row>
    <row r="127" spans="2:40" ht="35.450000000000003" customHeight="1" x14ac:dyDescent="0.2">
      <c r="B127" s="84">
        <v>118</v>
      </c>
      <c r="C127" s="208" t="str">
        <f>IF('EINGABE Gebäude'!C128="","",'EINGABE Gebäude'!C128)</f>
        <v/>
      </c>
      <c r="D127" s="372" t="str">
        <f>IF('EINGABE Gebäude'!E128="","",'EINGABE Gebäude'!E128)</f>
        <v/>
      </c>
      <c r="E127" s="376" t="str">
        <f>IF('EINGABE Gebäude'!F128="","",'EINGABE Gebäude'!F128)</f>
        <v/>
      </c>
      <c r="F127" s="161"/>
      <c r="G127" s="433" t="str">
        <f>'Berechnung Gebäude'!H122</f>
        <v/>
      </c>
      <c r="H127" s="340" t="str">
        <f ca="1">'Berechnung Gebäude'!N122</f>
        <v/>
      </c>
      <c r="I127" s="177" t="str">
        <f ca="1">'Berechnung Gebäude'!O122</f>
        <v/>
      </c>
      <c r="J127" s="175" t="str">
        <f ca="1">'Berechnung Gebäude'!P122</f>
        <v/>
      </c>
      <c r="K127" s="113" t="str">
        <f>'Berechnung Gebäude'!T122</f>
        <v/>
      </c>
      <c r="L127" s="113" t="str">
        <f ca="1">'Berechnung Gebäude'!U122</f>
        <v/>
      </c>
      <c r="M127" s="176" t="str">
        <f ca="1">'Berechnung Gebäude'!AC122</f>
        <v/>
      </c>
      <c r="N127" s="177" t="str">
        <f ca="1">'Berechnung Gebäude'!AD122</f>
        <v/>
      </c>
      <c r="O127" s="269" t="str">
        <f>'Berechnung Gebäude'!W122</f>
        <v/>
      </c>
      <c r="P127" s="272" t="str">
        <f>'Berechnung Gebäude'!AA122</f>
        <v/>
      </c>
      <c r="Q127" s="203" t="str">
        <f>'Berechnung Gebäude'!AB122</f>
        <v/>
      </c>
      <c r="R127" s="161"/>
      <c r="S127" s="387" t="str">
        <f>'Berechnung Gebäude'!AL122</f>
        <v/>
      </c>
      <c r="T127" s="177" t="str">
        <f>'Berechnung Gebäude'!AM122</f>
        <v/>
      </c>
      <c r="U127" s="175" t="str">
        <f>'Berechnung Gebäude'!AN122</f>
        <v/>
      </c>
      <c r="V127" s="113" t="str">
        <f>'Berechnung Gebäude'!AR122</f>
        <v/>
      </c>
      <c r="W127" s="113" t="str">
        <f>'Berechnung Gebäude'!AS122</f>
        <v/>
      </c>
      <c r="X127" s="176" t="str">
        <f>'Berechnung Gebäude'!AU122</f>
        <v/>
      </c>
      <c r="Y127" s="177" t="str">
        <f>'Berechnung Gebäude'!AV122</f>
        <v/>
      </c>
      <c r="Z127" s="269" t="str">
        <f>'Berechnung Gebäude'!AX122</f>
        <v/>
      </c>
      <c r="AA127" s="269" t="str">
        <f>'Berechnung Gebäude'!BC122</f>
        <v/>
      </c>
      <c r="AB127" s="388" t="str">
        <f>'Berechnung Gebäude'!BD122</f>
        <v/>
      </c>
      <c r="AC127" s="161"/>
      <c r="AD127" s="180" t="str">
        <f>'Berechnung Gebäude'!BK122</f>
        <v/>
      </c>
      <c r="AE127" s="177" t="str">
        <f>'Berechnung Gebäude'!BL122</f>
        <v/>
      </c>
      <c r="AF127" s="221" t="str">
        <f>'Berechnung Gebäude'!BM122</f>
        <v/>
      </c>
      <c r="AG127" s="113" t="str">
        <f>'Berechnung Gebäude'!BQ122</f>
        <v/>
      </c>
      <c r="AH127" s="113" t="str">
        <f>'Berechnung Gebäude'!BR122</f>
        <v/>
      </c>
      <c r="AI127" s="176" t="str">
        <f>'Berechnung Gebäude'!BU122</f>
        <v/>
      </c>
      <c r="AJ127" s="177" t="str">
        <f>'Berechnung Gebäude'!BV122</f>
        <v/>
      </c>
      <c r="AK127" s="276" t="str">
        <f>'Berechnung Gebäude'!BW122</f>
        <v/>
      </c>
      <c r="AL127" s="277" t="str">
        <f>'Berechnung Gebäude'!CA122</f>
        <v/>
      </c>
      <c r="AM127" s="191" t="str">
        <f>'Berechnung Gebäude'!CB122</f>
        <v/>
      </c>
      <c r="AN127" s="4"/>
    </row>
    <row r="128" spans="2:40" ht="35.450000000000003" customHeight="1" x14ac:dyDescent="0.2">
      <c r="B128" s="61">
        <v>119</v>
      </c>
      <c r="C128" s="208" t="str">
        <f>IF('EINGABE Gebäude'!C129="","",'EINGABE Gebäude'!C129)</f>
        <v/>
      </c>
      <c r="D128" s="372" t="str">
        <f>IF('EINGABE Gebäude'!E129="","",'EINGABE Gebäude'!E129)</f>
        <v/>
      </c>
      <c r="E128" s="376" t="str">
        <f>IF('EINGABE Gebäude'!F129="","",'EINGABE Gebäude'!F129)</f>
        <v/>
      </c>
      <c r="F128" s="161"/>
      <c r="G128" s="433" t="str">
        <f>'Berechnung Gebäude'!H123</f>
        <v/>
      </c>
      <c r="H128" s="340" t="str">
        <f ca="1">'Berechnung Gebäude'!N123</f>
        <v/>
      </c>
      <c r="I128" s="177" t="str">
        <f ca="1">'Berechnung Gebäude'!O123</f>
        <v/>
      </c>
      <c r="J128" s="175" t="str">
        <f ca="1">'Berechnung Gebäude'!P123</f>
        <v/>
      </c>
      <c r="K128" s="113" t="str">
        <f>'Berechnung Gebäude'!T123</f>
        <v/>
      </c>
      <c r="L128" s="113" t="str">
        <f ca="1">'Berechnung Gebäude'!U123</f>
        <v/>
      </c>
      <c r="M128" s="176" t="str">
        <f ca="1">'Berechnung Gebäude'!AC123</f>
        <v/>
      </c>
      <c r="N128" s="177" t="str">
        <f ca="1">'Berechnung Gebäude'!AD123</f>
        <v/>
      </c>
      <c r="O128" s="269" t="str">
        <f>'Berechnung Gebäude'!W123</f>
        <v/>
      </c>
      <c r="P128" s="272" t="str">
        <f>'Berechnung Gebäude'!AA123</f>
        <v/>
      </c>
      <c r="Q128" s="203" t="str">
        <f>'Berechnung Gebäude'!AB123</f>
        <v/>
      </c>
      <c r="R128" s="161"/>
      <c r="S128" s="387" t="str">
        <f>'Berechnung Gebäude'!AL123</f>
        <v/>
      </c>
      <c r="T128" s="177" t="str">
        <f>'Berechnung Gebäude'!AM123</f>
        <v/>
      </c>
      <c r="U128" s="175" t="str">
        <f>'Berechnung Gebäude'!AN123</f>
        <v/>
      </c>
      <c r="V128" s="113" t="str">
        <f>'Berechnung Gebäude'!AR123</f>
        <v/>
      </c>
      <c r="W128" s="113" t="str">
        <f>'Berechnung Gebäude'!AS123</f>
        <v/>
      </c>
      <c r="X128" s="176" t="str">
        <f>'Berechnung Gebäude'!AU123</f>
        <v/>
      </c>
      <c r="Y128" s="177" t="str">
        <f>'Berechnung Gebäude'!AV123</f>
        <v/>
      </c>
      <c r="Z128" s="269" t="str">
        <f>'Berechnung Gebäude'!AX123</f>
        <v/>
      </c>
      <c r="AA128" s="269" t="str">
        <f>'Berechnung Gebäude'!BC123</f>
        <v/>
      </c>
      <c r="AB128" s="388" t="str">
        <f>'Berechnung Gebäude'!BD123</f>
        <v/>
      </c>
      <c r="AC128" s="161"/>
      <c r="AD128" s="180" t="str">
        <f>'Berechnung Gebäude'!BK123</f>
        <v/>
      </c>
      <c r="AE128" s="177" t="str">
        <f>'Berechnung Gebäude'!BL123</f>
        <v/>
      </c>
      <c r="AF128" s="221" t="str">
        <f>'Berechnung Gebäude'!BM123</f>
        <v/>
      </c>
      <c r="AG128" s="113" t="str">
        <f>'Berechnung Gebäude'!BQ123</f>
        <v/>
      </c>
      <c r="AH128" s="113" t="str">
        <f>'Berechnung Gebäude'!BR123</f>
        <v/>
      </c>
      <c r="AI128" s="176" t="str">
        <f>'Berechnung Gebäude'!BU123</f>
        <v/>
      </c>
      <c r="AJ128" s="177" t="str">
        <f>'Berechnung Gebäude'!BV123</f>
        <v/>
      </c>
      <c r="AK128" s="276" t="str">
        <f>'Berechnung Gebäude'!BW123</f>
        <v/>
      </c>
      <c r="AL128" s="277" t="str">
        <f>'Berechnung Gebäude'!CA123</f>
        <v/>
      </c>
      <c r="AM128" s="191" t="str">
        <f>'Berechnung Gebäude'!CB123</f>
        <v/>
      </c>
      <c r="AN128" s="4"/>
    </row>
    <row r="129" spans="2:40" ht="35.450000000000003" customHeight="1" x14ac:dyDescent="0.2">
      <c r="B129" s="84">
        <v>120</v>
      </c>
      <c r="C129" s="208" t="str">
        <f>IF('EINGABE Gebäude'!C130="","",'EINGABE Gebäude'!C130)</f>
        <v/>
      </c>
      <c r="D129" s="372" t="str">
        <f>IF('EINGABE Gebäude'!E130="","",'EINGABE Gebäude'!E130)</f>
        <v/>
      </c>
      <c r="E129" s="376" t="str">
        <f>IF('EINGABE Gebäude'!F130="","",'EINGABE Gebäude'!F130)</f>
        <v/>
      </c>
      <c r="F129" s="161"/>
      <c r="G129" s="433" t="str">
        <f>'Berechnung Gebäude'!H124</f>
        <v/>
      </c>
      <c r="H129" s="340" t="str">
        <f ca="1">'Berechnung Gebäude'!N124</f>
        <v/>
      </c>
      <c r="I129" s="177" t="str">
        <f ca="1">'Berechnung Gebäude'!O124</f>
        <v/>
      </c>
      <c r="J129" s="175" t="str">
        <f ca="1">'Berechnung Gebäude'!P124</f>
        <v/>
      </c>
      <c r="K129" s="113" t="str">
        <f>'Berechnung Gebäude'!T124</f>
        <v/>
      </c>
      <c r="L129" s="113" t="str">
        <f ca="1">'Berechnung Gebäude'!U124</f>
        <v/>
      </c>
      <c r="M129" s="176" t="str">
        <f ca="1">'Berechnung Gebäude'!AC124</f>
        <v/>
      </c>
      <c r="N129" s="177" t="str">
        <f ca="1">'Berechnung Gebäude'!AD124</f>
        <v/>
      </c>
      <c r="O129" s="269" t="str">
        <f>'Berechnung Gebäude'!W124</f>
        <v/>
      </c>
      <c r="P129" s="272" t="str">
        <f>'Berechnung Gebäude'!AA124</f>
        <v/>
      </c>
      <c r="Q129" s="203" t="str">
        <f>'Berechnung Gebäude'!AB124</f>
        <v/>
      </c>
      <c r="R129" s="161"/>
      <c r="S129" s="387" t="str">
        <f>'Berechnung Gebäude'!AL124</f>
        <v/>
      </c>
      <c r="T129" s="177" t="str">
        <f>'Berechnung Gebäude'!AM124</f>
        <v/>
      </c>
      <c r="U129" s="175" t="str">
        <f>'Berechnung Gebäude'!AN124</f>
        <v/>
      </c>
      <c r="V129" s="113" t="str">
        <f>'Berechnung Gebäude'!AR124</f>
        <v/>
      </c>
      <c r="W129" s="113" t="str">
        <f>'Berechnung Gebäude'!AS124</f>
        <v/>
      </c>
      <c r="X129" s="176" t="str">
        <f>'Berechnung Gebäude'!AU124</f>
        <v/>
      </c>
      <c r="Y129" s="177" t="str">
        <f>'Berechnung Gebäude'!AV124</f>
        <v/>
      </c>
      <c r="Z129" s="269" t="str">
        <f>'Berechnung Gebäude'!AX124</f>
        <v/>
      </c>
      <c r="AA129" s="269" t="str">
        <f>'Berechnung Gebäude'!BC124</f>
        <v/>
      </c>
      <c r="AB129" s="388" t="str">
        <f>'Berechnung Gebäude'!BD124</f>
        <v/>
      </c>
      <c r="AC129" s="161"/>
      <c r="AD129" s="180" t="str">
        <f>'Berechnung Gebäude'!BK124</f>
        <v/>
      </c>
      <c r="AE129" s="177" t="str">
        <f>'Berechnung Gebäude'!BL124</f>
        <v/>
      </c>
      <c r="AF129" s="221" t="str">
        <f>'Berechnung Gebäude'!BM124</f>
        <v/>
      </c>
      <c r="AG129" s="113" t="str">
        <f>'Berechnung Gebäude'!BQ124</f>
        <v/>
      </c>
      <c r="AH129" s="113" t="str">
        <f>'Berechnung Gebäude'!BR124</f>
        <v/>
      </c>
      <c r="AI129" s="176" t="str">
        <f>'Berechnung Gebäude'!BU124</f>
        <v/>
      </c>
      <c r="AJ129" s="177" t="str">
        <f>'Berechnung Gebäude'!BV124</f>
        <v/>
      </c>
      <c r="AK129" s="276" t="str">
        <f>'Berechnung Gebäude'!BW124</f>
        <v/>
      </c>
      <c r="AL129" s="277" t="str">
        <f>'Berechnung Gebäude'!CA124</f>
        <v/>
      </c>
      <c r="AM129" s="191" t="str">
        <f>'Berechnung Gebäude'!CB124</f>
        <v/>
      </c>
      <c r="AN129" s="4"/>
    </row>
    <row r="130" spans="2:40" ht="35.450000000000003" customHeight="1" x14ac:dyDescent="0.2">
      <c r="B130" s="61">
        <v>121</v>
      </c>
      <c r="C130" s="208" t="str">
        <f>IF('EINGABE Gebäude'!C131="","",'EINGABE Gebäude'!C131)</f>
        <v/>
      </c>
      <c r="D130" s="372" t="str">
        <f>IF('EINGABE Gebäude'!E131="","",'EINGABE Gebäude'!E131)</f>
        <v/>
      </c>
      <c r="E130" s="376" t="str">
        <f>IF('EINGABE Gebäude'!F131="","",'EINGABE Gebäude'!F131)</f>
        <v/>
      </c>
      <c r="F130" s="161"/>
      <c r="G130" s="433" t="str">
        <f>'Berechnung Gebäude'!H125</f>
        <v/>
      </c>
      <c r="H130" s="340" t="str">
        <f ca="1">'Berechnung Gebäude'!N125</f>
        <v/>
      </c>
      <c r="I130" s="177" t="str">
        <f ca="1">'Berechnung Gebäude'!O125</f>
        <v/>
      </c>
      <c r="J130" s="175" t="str">
        <f ca="1">'Berechnung Gebäude'!P125</f>
        <v/>
      </c>
      <c r="K130" s="113" t="str">
        <f>'Berechnung Gebäude'!T125</f>
        <v/>
      </c>
      <c r="L130" s="113" t="str">
        <f ca="1">'Berechnung Gebäude'!U125</f>
        <v/>
      </c>
      <c r="M130" s="176" t="str">
        <f ca="1">'Berechnung Gebäude'!AC125</f>
        <v/>
      </c>
      <c r="N130" s="177" t="str">
        <f ca="1">'Berechnung Gebäude'!AD125</f>
        <v/>
      </c>
      <c r="O130" s="269" t="str">
        <f>'Berechnung Gebäude'!W125</f>
        <v/>
      </c>
      <c r="P130" s="272" t="str">
        <f>'Berechnung Gebäude'!AA125</f>
        <v/>
      </c>
      <c r="Q130" s="203" t="str">
        <f>'Berechnung Gebäude'!AB125</f>
        <v/>
      </c>
      <c r="R130" s="161"/>
      <c r="S130" s="387" t="str">
        <f>'Berechnung Gebäude'!AL125</f>
        <v/>
      </c>
      <c r="T130" s="177" t="str">
        <f>'Berechnung Gebäude'!AM125</f>
        <v/>
      </c>
      <c r="U130" s="175" t="str">
        <f>'Berechnung Gebäude'!AN125</f>
        <v/>
      </c>
      <c r="V130" s="113" t="str">
        <f>'Berechnung Gebäude'!AR125</f>
        <v/>
      </c>
      <c r="W130" s="113" t="str">
        <f>'Berechnung Gebäude'!AS125</f>
        <v/>
      </c>
      <c r="X130" s="176" t="str">
        <f>'Berechnung Gebäude'!AU125</f>
        <v/>
      </c>
      <c r="Y130" s="177" t="str">
        <f>'Berechnung Gebäude'!AV125</f>
        <v/>
      </c>
      <c r="Z130" s="269" t="str">
        <f>'Berechnung Gebäude'!AX125</f>
        <v/>
      </c>
      <c r="AA130" s="269" t="str">
        <f>'Berechnung Gebäude'!BC125</f>
        <v/>
      </c>
      <c r="AB130" s="388" t="str">
        <f>'Berechnung Gebäude'!BD125</f>
        <v/>
      </c>
      <c r="AC130" s="161"/>
      <c r="AD130" s="180" t="str">
        <f>'Berechnung Gebäude'!BK125</f>
        <v/>
      </c>
      <c r="AE130" s="177" t="str">
        <f>'Berechnung Gebäude'!BL125</f>
        <v/>
      </c>
      <c r="AF130" s="221" t="str">
        <f>'Berechnung Gebäude'!BM125</f>
        <v/>
      </c>
      <c r="AG130" s="113" t="str">
        <f>'Berechnung Gebäude'!BQ125</f>
        <v/>
      </c>
      <c r="AH130" s="113" t="str">
        <f>'Berechnung Gebäude'!BR125</f>
        <v/>
      </c>
      <c r="AI130" s="176" t="str">
        <f>'Berechnung Gebäude'!BU125</f>
        <v/>
      </c>
      <c r="AJ130" s="177" t="str">
        <f>'Berechnung Gebäude'!BV125</f>
        <v/>
      </c>
      <c r="AK130" s="276" t="str">
        <f>'Berechnung Gebäude'!BW125</f>
        <v/>
      </c>
      <c r="AL130" s="277" t="str">
        <f>'Berechnung Gebäude'!CA125</f>
        <v/>
      </c>
      <c r="AM130" s="191" t="str">
        <f>'Berechnung Gebäude'!CB125</f>
        <v/>
      </c>
      <c r="AN130" s="4"/>
    </row>
    <row r="131" spans="2:40" ht="35.450000000000003" customHeight="1" x14ac:dyDescent="0.2">
      <c r="B131" s="84">
        <v>122</v>
      </c>
      <c r="C131" s="208" t="str">
        <f>IF('EINGABE Gebäude'!C132="","",'EINGABE Gebäude'!C132)</f>
        <v/>
      </c>
      <c r="D131" s="372" t="str">
        <f>IF('EINGABE Gebäude'!E132="","",'EINGABE Gebäude'!E132)</f>
        <v/>
      </c>
      <c r="E131" s="376" t="str">
        <f>IF('EINGABE Gebäude'!F132="","",'EINGABE Gebäude'!F132)</f>
        <v/>
      </c>
      <c r="F131" s="161"/>
      <c r="G131" s="433" t="str">
        <f>'Berechnung Gebäude'!H126</f>
        <v/>
      </c>
      <c r="H131" s="340" t="str">
        <f ca="1">'Berechnung Gebäude'!N126</f>
        <v/>
      </c>
      <c r="I131" s="177" t="str">
        <f ca="1">'Berechnung Gebäude'!O126</f>
        <v/>
      </c>
      <c r="J131" s="175" t="str">
        <f ca="1">'Berechnung Gebäude'!P126</f>
        <v/>
      </c>
      <c r="K131" s="113" t="str">
        <f>'Berechnung Gebäude'!T126</f>
        <v/>
      </c>
      <c r="L131" s="113" t="str">
        <f ca="1">'Berechnung Gebäude'!U126</f>
        <v/>
      </c>
      <c r="M131" s="176" t="str">
        <f ca="1">'Berechnung Gebäude'!AC126</f>
        <v/>
      </c>
      <c r="N131" s="177" t="str">
        <f ca="1">'Berechnung Gebäude'!AD126</f>
        <v/>
      </c>
      <c r="O131" s="269" t="str">
        <f>'Berechnung Gebäude'!W126</f>
        <v/>
      </c>
      <c r="P131" s="272" t="str">
        <f>'Berechnung Gebäude'!AA126</f>
        <v/>
      </c>
      <c r="Q131" s="203" t="str">
        <f>'Berechnung Gebäude'!AB126</f>
        <v/>
      </c>
      <c r="R131" s="161"/>
      <c r="S131" s="387" t="str">
        <f>'Berechnung Gebäude'!AL126</f>
        <v/>
      </c>
      <c r="T131" s="177" t="str">
        <f>'Berechnung Gebäude'!AM126</f>
        <v/>
      </c>
      <c r="U131" s="175" t="str">
        <f>'Berechnung Gebäude'!AN126</f>
        <v/>
      </c>
      <c r="V131" s="113" t="str">
        <f>'Berechnung Gebäude'!AR126</f>
        <v/>
      </c>
      <c r="W131" s="113" t="str">
        <f>'Berechnung Gebäude'!AS126</f>
        <v/>
      </c>
      <c r="X131" s="176" t="str">
        <f>'Berechnung Gebäude'!AU126</f>
        <v/>
      </c>
      <c r="Y131" s="177" t="str">
        <f>'Berechnung Gebäude'!AV126</f>
        <v/>
      </c>
      <c r="Z131" s="269" t="str">
        <f>'Berechnung Gebäude'!AX126</f>
        <v/>
      </c>
      <c r="AA131" s="269" t="str">
        <f>'Berechnung Gebäude'!BC126</f>
        <v/>
      </c>
      <c r="AB131" s="388" t="str">
        <f>'Berechnung Gebäude'!BD126</f>
        <v/>
      </c>
      <c r="AC131" s="161"/>
      <c r="AD131" s="180" t="str">
        <f>'Berechnung Gebäude'!BK126</f>
        <v/>
      </c>
      <c r="AE131" s="177" t="str">
        <f>'Berechnung Gebäude'!BL126</f>
        <v/>
      </c>
      <c r="AF131" s="221" t="str">
        <f>'Berechnung Gebäude'!BM126</f>
        <v/>
      </c>
      <c r="AG131" s="113" t="str">
        <f>'Berechnung Gebäude'!BQ126</f>
        <v/>
      </c>
      <c r="AH131" s="113" t="str">
        <f>'Berechnung Gebäude'!BR126</f>
        <v/>
      </c>
      <c r="AI131" s="176" t="str">
        <f>'Berechnung Gebäude'!BU126</f>
        <v/>
      </c>
      <c r="AJ131" s="177" t="str">
        <f>'Berechnung Gebäude'!BV126</f>
        <v/>
      </c>
      <c r="AK131" s="276" t="str">
        <f>'Berechnung Gebäude'!BW126</f>
        <v/>
      </c>
      <c r="AL131" s="277" t="str">
        <f>'Berechnung Gebäude'!CA126</f>
        <v/>
      </c>
      <c r="AM131" s="191" t="str">
        <f>'Berechnung Gebäude'!CB126</f>
        <v/>
      </c>
      <c r="AN131" s="4"/>
    </row>
    <row r="132" spans="2:40" ht="35.450000000000003" customHeight="1" x14ac:dyDescent="0.2">
      <c r="B132" s="61">
        <v>123</v>
      </c>
      <c r="C132" s="208" t="str">
        <f>IF('EINGABE Gebäude'!C133="","",'EINGABE Gebäude'!C133)</f>
        <v/>
      </c>
      <c r="D132" s="372" t="str">
        <f>IF('EINGABE Gebäude'!E133="","",'EINGABE Gebäude'!E133)</f>
        <v/>
      </c>
      <c r="E132" s="376" t="str">
        <f>IF('EINGABE Gebäude'!F133="","",'EINGABE Gebäude'!F133)</f>
        <v/>
      </c>
      <c r="F132" s="161"/>
      <c r="G132" s="433" t="str">
        <f>'Berechnung Gebäude'!H127</f>
        <v/>
      </c>
      <c r="H132" s="340" t="str">
        <f ca="1">'Berechnung Gebäude'!N127</f>
        <v/>
      </c>
      <c r="I132" s="177" t="str">
        <f ca="1">'Berechnung Gebäude'!O127</f>
        <v/>
      </c>
      <c r="J132" s="175" t="str">
        <f ca="1">'Berechnung Gebäude'!P127</f>
        <v/>
      </c>
      <c r="K132" s="113" t="str">
        <f>'Berechnung Gebäude'!T127</f>
        <v/>
      </c>
      <c r="L132" s="113" t="str">
        <f ca="1">'Berechnung Gebäude'!U127</f>
        <v/>
      </c>
      <c r="M132" s="176" t="str">
        <f ca="1">'Berechnung Gebäude'!AC127</f>
        <v/>
      </c>
      <c r="N132" s="177" t="str">
        <f ca="1">'Berechnung Gebäude'!AD127</f>
        <v/>
      </c>
      <c r="O132" s="269" t="str">
        <f>'Berechnung Gebäude'!W127</f>
        <v/>
      </c>
      <c r="P132" s="272" t="str">
        <f>'Berechnung Gebäude'!AA127</f>
        <v/>
      </c>
      <c r="Q132" s="203" t="str">
        <f>'Berechnung Gebäude'!AB127</f>
        <v/>
      </c>
      <c r="R132" s="161"/>
      <c r="S132" s="387" t="str">
        <f>'Berechnung Gebäude'!AL127</f>
        <v/>
      </c>
      <c r="T132" s="177" t="str">
        <f>'Berechnung Gebäude'!AM127</f>
        <v/>
      </c>
      <c r="U132" s="175" t="str">
        <f>'Berechnung Gebäude'!AN127</f>
        <v/>
      </c>
      <c r="V132" s="113" t="str">
        <f>'Berechnung Gebäude'!AR127</f>
        <v/>
      </c>
      <c r="W132" s="113" t="str">
        <f>'Berechnung Gebäude'!AS127</f>
        <v/>
      </c>
      <c r="X132" s="176" t="str">
        <f>'Berechnung Gebäude'!AU127</f>
        <v/>
      </c>
      <c r="Y132" s="177" t="str">
        <f>'Berechnung Gebäude'!AV127</f>
        <v/>
      </c>
      <c r="Z132" s="269" t="str">
        <f>'Berechnung Gebäude'!AX127</f>
        <v/>
      </c>
      <c r="AA132" s="269" t="str">
        <f>'Berechnung Gebäude'!BC127</f>
        <v/>
      </c>
      <c r="AB132" s="388" t="str">
        <f>'Berechnung Gebäude'!BD127</f>
        <v/>
      </c>
      <c r="AC132" s="161"/>
      <c r="AD132" s="180" t="str">
        <f>'Berechnung Gebäude'!BK127</f>
        <v/>
      </c>
      <c r="AE132" s="177" t="str">
        <f>'Berechnung Gebäude'!BL127</f>
        <v/>
      </c>
      <c r="AF132" s="221" t="str">
        <f>'Berechnung Gebäude'!BM127</f>
        <v/>
      </c>
      <c r="AG132" s="113" t="str">
        <f>'Berechnung Gebäude'!BQ127</f>
        <v/>
      </c>
      <c r="AH132" s="113" t="str">
        <f>'Berechnung Gebäude'!BR127</f>
        <v/>
      </c>
      <c r="AI132" s="176" t="str">
        <f>'Berechnung Gebäude'!BU127</f>
        <v/>
      </c>
      <c r="AJ132" s="177" t="str">
        <f>'Berechnung Gebäude'!BV127</f>
        <v/>
      </c>
      <c r="AK132" s="276" t="str">
        <f>'Berechnung Gebäude'!BW127</f>
        <v/>
      </c>
      <c r="AL132" s="277" t="str">
        <f>'Berechnung Gebäude'!CA127</f>
        <v/>
      </c>
      <c r="AM132" s="191" t="str">
        <f>'Berechnung Gebäude'!CB127</f>
        <v/>
      </c>
      <c r="AN132" s="4"/>
    </row>
    <row r="133" spans="2:40" ht="35.450000000000003" customHeight="1" x14ac:dyDescent="0.2">
      <c r="B133" s="84">
        <v>124</v>
      </c>
      <c r="C133" s="208" t="str">
        <f>IF('EINGABE Gebäude'!C134="","",'EINGABE Gebäude'!C134)</f>
        <v/>
      </c>
      <c r="D133" s="372" t="str">
        <f>IF('EINGABE Gebäude'!E134="","",'EINGABE Gebäude'!E134)</f>
        <v/>
      </c>
      <c r="E133" s="376" t="str">
        <f>IF('EINGABE Gebäude'!F134="","",'EINGABE Gebäude'!F134)</f>
        <v/>
      </c>
      <c r="F133" s="161"/>
      <c r="G133" s="433" t="str">
        <f>'Berechnung Gebäude'!H128</f>
        <v/>
      </c>
      <c r="H133" s="340" t="str">
        <f ca="1">'Berechnung Gebäude'!N128</f>
        <v/>
      </c>
      <c r="I133" s="177" t="str">
        <f ca="1">'Berechnung Gebäude'!O128</f>
        <v/>
      </c>
      <c r="J133" s="175" t="str">
        <f ca="1">'Berechnung Gebäude'!P128</f>
        <v/>
      </c>
      <c r="K133" s="113" t="str">
        <f>'Berechnung Gebäude'!T128</f>
        <v/>
      </c>
      <c r="L133" s="113" t="str">
        <f ca="1">'Berechnung Gebäude'!U128</f>
        <v/>
      </c>
      <c r="M133" s="176" t="str">
        <f ca="1">'Berechnung Gebäude'!AC128</f>
        <v/>
      </c>
      <c r="N133" s="177" t="str">
        <f ca="1">'Berechnung Gebäude'!AD128</f>
        <v/>
      </c>
      <c r="O133" s="269" t="str">
        <f>'Berechnung Gebäude'!W128</f>
        <v/>
      </c>
      <c r="P133" s="272" t="str">
        <f>'Berechnung Gebäude'!AA128</f>
        <v/>
      </c>
      <c r="Q133" s="203" t="str">
        <f>'Berechnung Gebäude'!AB128</f>
        <v/>
      </c>
      <c r="R133" s="161"/>
      <c r="S133" s="387" t="str">
        <f>'Berechnung Gebäude'!AL128</f>
        <v/>
      </c>
      <c r="T133" s="177" t="str">
        <f>'Berechnung Gebäude'!AM128</f>
        <v/>
      </c>
      <c r="U133" s="175" t="str">
        <f>'Berechnung Gebäude'!AN128</f>
        <v/>
      </c>
      <c r="V133" s="113" t="str">
        <f>'Berechnung Gebäude'!AR128</f>
        <v/>
      </c>
      <c r="W133" s="113" t="str">
        <f>'Berechnung Gebäude'!AS128</f>
        <v/>
      </c>
      <c r="X133" s="176" t="str">
        <f>'Berechnung Gebäude'!AU128</f>
        <v/>
      </c>
      <c r="Y133" s="177" t="str">
        <f>'Berechnung Gebäude'!AV128</f>
        <v/>
      </c>
      <c r="Z133" s="269" t="str">
        <f>'Berechnung Gebäude'!AX128</f>
        <v/>
      </c>
      <c r="AA133" s="269" t="str">
        <f>'Berechnung Gebäude'!BC128</f>
        <v/>
      </c>
      <c r="AB133" s="388" t="str">
        <f>'Berechnung Gebäude'!BD128</f>
        <v/>
      </c>
      <c r="AC133" s="161"/>
      <c r="AD133" s="180" t="str">
        <f>'Berechnung Gebäude'!BK128</f>
        <v/>
      </c>
      <c r="AE133" s="177" t="str">
        <f>'Berechnung Gebäude'!BL128</f>
        <v/>
      </c>
      <c r="AF133" s="221" t="str">
        <f>'Berechnung Gebäude'!BM128</f>
        <v/>
      </c>
      <c r="AG133" s="113" t="str">
        <f>'Berechnung Gebäude'!BQ128</f>
        <v/>
      </c>
      <c r="AH133" s="113" t="str">
        <f>'Berechnung Gebäude'!BR128</f>
        <v/>
      </c>
      <c r="AI133" s="176" t="str">
        <f>'Berechnung Gebäude'!BU128</f>
        <v/>
      </c>
      <c r="AJ133" s="177" t="str">
        <f>'Berechnung Gebäude'!BV128</f>
        <v/>
      </c>
      <c r="AK133" s="276" t="str">
        <f>'Berechnung Gebäude'!BW128</f>
        <v/>
      </c>
      <c r="AL133" s="277" t="str">
        <f>'Berechnung Gebäude'!CA128</f>
        <v/>
      </c>
      <c r="AM133" s="191" t="str">
        <f>'Berechnung Gebäude'!CB128</f>
        <v/>
      </c>
      <c r="AN133" s="4"/>
    </row>
    <row r="134" spans="2:40" ht="35.450000000000003" customHeight="1" x14ac:dyDescent="0.2">
      <c r="B134" s="61">
        <v>125</v>
      </c>
      <c r="C134" s="208" t="str">
        <f>IF('EINGABE Gebäude'!C135="","",'EINGABE Gebäude'!C135)</f>
        <v/>
      </c>
      <c r="D134" s="372" t="str">
        <f>IF('EINGABE Gebäude'!E135="","",'EINGABE Gebäude'!E135)</f>
        <v/>
      </c>
      <c r="E134" s="376" t="str">
        <f>IF('EINGABE Gebäude'!F135="","",'EINGABE Gebäude'!F135)</f>
        <v/>
      </c>
      <c r="F134" s="161"/>
      <c r="G134" s="433" t="str">
        <f>'Berechnung Gebäude'!H129</f>
        <v/>
      </c>
      <c r="H134" s="340" t="str">
        <f ca="1">'Berechnung Gebäude'!N129</f>
        <v/>
      </c>
      <c r="I134" s="177" t="str">
        <f ca="1">'Berechnung Gebäude'!O129</f>
        <v/>
      </c>
      <c r="J134" s="175" t="str">
        <f ca="1">'Berechnung Gebäude'!P129</f>
        <v/>
      </c>
      <c r="K134" s="113" t="str">
        <f>'Berechnung Gebäude'!T129</f>
        <v/>
      </c>
      <c r="L134" s="113" t="str">
        <f ca="1">'Berechnung Gebäude'!U129</f>
        <v/>
      </c>
      <c r="M134" s="176" t="str">
        <f ca="1">'Berechnung Gebäude'!AC129</f>
        <v/>
      </c>
      <c r="N134" s="177" t="str">
        <f ca="1">'Berechnung Gebäude'!AD129</f>
        <v/>
      </c>
      <c r="O134" s="269" t="str">
        <f>'Berechnung Gebäude'!W129</f>
        <v/>
      </c>
      <c r="P134" s="272" t="str">
        <f>'Berechnung Gebäude'!AA129</f>
        <v/>
      </c>
      <c r="Q134" s="203" t="str">
        <f>'Berechnung Gebäude'!AB129</f>
        <v/>
      </c>
      <c r="R134" s="161"/>
      <c r="S134" s="387" t="str">
        <f>'Berechnung Gebäude'!AL129</f>
        <v/>
      </c>
      <c r="T134" s="177" t="str">
        <f>'Berechnung Gebäude'!AM129</f>
        <v/>
      </c>
      <c r="U134" s="175" t="str">
        <f>'Berechnung Gebäude'!AN129</f>
        <v/>
      </c>
      <c r="V134" s="113" t="str">
        <f>'Berechnung Gebäude'!AR129</f>
        <v/>
      </c>
      <c r="W134" s="113" t="str">
        <f>'Berechnung Gebäude'!AS129</f>
        <v/>
      </c>
      <c r="X134" s="176" t="str">
        <f>'Berechnung Gebäude'!AU129</f>
        <v/>
      </c>
      <c r="Y134" s="177" t="str">
        <f>'Berechnung Gebäude'!AV129</f>
        <v/>
      </c>
      <c r="Z134" s="269" t="str">
        <f>'Berechnung Gebäude'!AX129</f>
        <v/>
      </c>
      <c r="AA134" s="269" t="str">
        <f>'Berechnung Gebäude'!BC129</f>
        <v/>
      </c>
      <c r="AB134" s="388" t="str">
        <f>'Berechnung Gebäude'!BD129</f>
        <v/>
      </c>
      <c r="AC134" s="161"/>
      <c r="AD134" s="180" t="str">
        <f>'Berechnung Gebäude'!BK129</f>
        <v/>
      </c>
      <c r="AE134" s="177" t="str">
        <f>'Berechnung Gebäude'!BL129</f>
        <v/>
      </c>
      <c r="AF134" s="221" t="str">
        <f>'Berechnung Gebäude'!BM129</f>
        <v/>
      </c>
      <c r="AG134" s="113" t="str">
        <f>'Berechnung Gebäude'!BQ129</f>
        <v/>
      </c>
      <c r="AH134" s="113" t="str">
        <f>'Berechnung Gebäude'!BR129</f>
        <v/>
      </c>
      <c r="AI134" s="176" t="str">
        <f>'Berechnung Gebäude'!BU129</f>
        <v/>
      </c>
      <c r="AJ134" s="177" t="str">
        <f>'Berechnung Gebäude'!BV129</f>
        <v/>
      </c>
      <c r="AK134" s="276" t="str">
        <f>'Berechnung Gebäude'!BW129</f>
        <v/>
      </c>
      <c r="AL134" s="277" t="str">
        <f>'Berechnung Gebäude'!CA129</f>
        <v/>
      </c>
      <c r="AM134" s="191" t="str">
        <f>'Berechnung Gebäude'!CB129</f>
        <v/>
      </c>
      <c r="AN134" s="4"/>
    </row>
    <row r="135" spans="2:40" ht="35.450000000000003" customHeight="1" x14ac:dyDescent="0.2">
      <c r="B135" s="84">
        <v>126</v>
      </c>
      <c r="C135" s="208" t="str">
        <f>IF('EINGABE Gebäude'!C136="","",'EINGABE Gebäude'!C136)</f>
        <v/>
      </c>
      <c r="D135" s="372" t="str">
        <f>IF('EINGABE Gebäude'!E136="","",'EINGABE Gebäude'!E136)</f>
        <v/>
      </c>
      <c r="E135" s="376" t="str">
        <f>IF('EINGABE Gebäude'!F136="","",'EINGABE Gebäude'!F136)</f>
        <v/>
      </c>
      <c r="F135" s="161"/>
      <c r="G135" s="433" t="str">
        <f>'Berechnung Gebäude'!H130</f>
        <v/>
      </c>
      <c r="H135" s="340" t="str">
        <f ca="1">'Berechnung Gebäude'!N130</f>
        <v/>
      </c>
      <c r="I135" s="177" t="str">
        <f ca="1">'Berechnung Gebäude'!O130</f>
        <v/>
      </c>
      <c r="J135" s="175" t="str">
        <f ca="1">'Berechnung Gebäude'!P130</f>
        <v/>
      </c>
      <c r="K135" s="113" t="str">
        <f>'Berechnung Gebäude'!T130</f>
        <v/>
      </c>
      <c r="L135" s="113" t="str">
        <f ca="1">'Berechnung Gebäude'!U130</f>
        <v/>
      </c>
      <c r="M135" s="176" t="str">
        <f ca="1">'Berechnung Gebäude'!AC130</f>
        <v/>
      </c>
      <c r="N135" s="177" t="str">
        <f ca="1">'Berechnung Gebäude'!AD130</f>
        <v/>
      </c>
      <c r="O135" s="269" t="str">
        <f>'Berechnung Gebäude'!W130</f>
        <v/>
      </c>
      <c r="P135" s="272" t="str">
        <f>'Berechnung Gebäude'!AA130</f>
        <v/>
      </c>
      <c r="Q135" s="203" t="str">
        <f>'Berechnung Gebäude'!AB130</f>
        <v/>
      </c>
      <c r="R135" s="161"/>
      <c r="S135" s="387" t="str">
        <f>'Berechnung Gebäude'!AL130</f>
        <v/>
      </c>
      <c r="T135" s="177" t="str">
        <f>'Berechnung Gebäude'!AM130</f>
        <v/>
      </c>
      <c r="U135" s="175" t="str">
        <f>'Berechnung Gebäude'!AN130</f>
        <v/>
      </c>
      <c r="V135" s="113" t="str">
        <f>'Berechnung Gebäude'!AR130</f>
        <v/>
      </c>
      <c r="W135" s="113" t="str">
        <f>'Berechnung Gebäude'!AS130</f>
        <v/>
      </c>
      <c r="X135" s="176" t="str">
        <f>'Berechnung Gebäude'!AU130</f>
        <v/>
      </c>
      <c r="Y135" s="177" t="str">
        <f>'Berechnung Gebäude'!AV130</f>
        <v/>
      </c>
      <c r="Z135" s="269" t="str">
        <f>'Berechnung Gebäude'!AX130</f>
        <v/>
      </c>
      <c r="AA135" s="269" t="str">
        <f>'Berechnung Gebäude'!BC130</f>
        <v/>
      </c>
      <c r="AB135" s="388" t="str">
        <f>'Berechnung Gebäude'!BD130</f>
        <v/>
      </c>
      <c r="AC135" s="161"/>
      <c r="AD135" s="180" t="str">
        <f>'Berechnung Gebäude'!BK130</f>
        <v/>
      </c>
      <c r="AE135" s="177" t="str">
        <f>'Berechnung Gebäude'!BL130</f>
        <v/>
      </c>
      <c r="AF135" s="221" t="str">
        <f>'Berechnung Gebäude'!BM130</f>
        <v/>
      </c>
      <c r="AG135" s="113" t="str">
        <f>'Berechnung Gebäude'!BQ130</f>
        <v/>
      </c>
      <c r="AH135" s="113" t="str">
        <f>'Berechnung Gebäude'!BR130</f>
        <v/>
      </c>
      <c r="AI135" s="176" t="str">
        <f>'Berechnung Gebäude'!BU130</f>
        <v/>
      </c>
      <c r="AJ135" s="177" t="str">
        <f>'Berechnung Gebäude'!BV130</f>
        <v/>
      </c>
      <c r="AK135" s="276" t="str">
        <f>'Berechnung Gebäude'!BW130</f>
        <v/>
      </c>
      <c r="AL135" s="277" t="str">
        <f>'Berechnung Gebäude'!CA130</f>
        <v/>
      </c>
      <c r="AM135" s="191" t="str">
        <f>'Berechnung Gebäude'!CB130</f>
        <v/>
      </c>
      <c r="AN135" s="4"/>
    </row>
    <row r="136" spans="2:40" ht="35.450000000000003" customHeight="1" x14ac:dyDescent="0.2">
      <c r="B136" s="61">
        <v>127</v>
      </c>
      <c r="C136" s="208" t="str">
        <f>IF('EINGABE Gebäude'!C137="","",'EINGABE Gebäude'!C137)</f>
        <v/>
      </c>
      <c r="D136" s="372" t="str">
        <f>IF('EINGABE Gebäude'!E137="","",'EINGABE Gebäude'!E137)</f>
        <v/>
      </c>
      <c r="E136" s="376" t="str">
        <f>IF('EINGABE Gebäude'!F137="","",'EINGABE Gebäude'!F137)</f>
        <v/>
      </c>
      <c r="F136" s="161"/>
      <c r="G136" s="433" t="str">
        <f>'Berechnung Gebäude'!H131</f>
        <v/>
      </c>
      <c r="H136" s="340" t="str">
        <f ca="1">'Berechnung Gebäude'!N131</f>
        <v/>
      </c>
      <c r="I136" s="177" t="str">
        <f ca="1">'Berechnung Gebäude'!O131</f>
        <v/>
      </c>
      <c r="J136" s="175" t="str">
        <f ca="1">'Berechnung Gebäude'!P131</f>
        <v/>
      </c>
      <c r="K136" s="113" t="str">
        <f>'Berechnung Gebäude'!T131</f>
        <v/>
      </c>
      <c r="L136" s="113" t="str">
        <f ca="1">'Berechnung Gebäude'!U131</f>
        <v/>
      </c>
      <c r="M136" s="176" t="str">
        <f ca="1">'Berechnung Gebäude'!AC131</f>
        <v/>
      </c>
      <c r="N136" s="177" t="str">
        <f ca="1">'Berechnung Gebäude'!AD131</f>
        <v/>
      </c>
      <c r="O136" s="269" t="str">
        <f>'Berechnung Gebäude'!W131</f>
        <v/>
      </c>
      <c r="P136" s="272" t="str">
        <f>'Berechnung Gebäude'!AA131</f>
        <v/>
      </c>
      <c r="Q136" s="203" t="str">
        <f>'Berechnung Gebäude'!AB131</f>
        <v/>
      </c>
      <c r="R136" s="161"/>
      <c r="S136" s="387" t="str">
        <f>'Berechnung Gebäude'!AL131</f>
        <v/>
      </c>
      <c r="T136" s="177" t="str">
        <f>'Berechnung Gebäude'!AM131</f>
        <v/>
      </c>
      <c r="U136" s="175" t="str">
        <f>'Berechnung Gebäude'!AN131</f>
        <v/>
      </c>
      <c r="V136" s="113" t="str">
        <f>'Berechnung Gebäude'!AR131</f>
        <v/>
      </c>
      <c r="W136" s="113" t="str">
        <f>'Berechnung Gebäude'!AS131</f>
        <v/>
      </c>
      <c r="X136" s="176" t="str">
        <f>'Berechnung Gebäude'!AU131</f>
        <v/>
      </c>
      <c r="Y136" s="177" t="str">
        <f>'Berechnung Gebäude'!AV131</f>
        <v/>
      </c>
      <c r="Z136" s="269" t="str">
        <f>'Berechnung Gebäude'!AX131</f>
        <v/>
      </c>
      <c r="AA136" s="269" t="str">
        <f>'Berechnung Gebäude'!BC131</f>
        <v/>
      </c>
      <c r="AB136" s="388" t="str">
        <f>'Berechnung Gebäude'!BD131</f>
        <v/>
      </c>
      <c r="AC136" s="161"/>
      <c r="AD136" s="180" t="str">
        <f>'Berechnung Gebäude'!BK131</f>
        <v/>
      </c>
      <c r="AE136" s="177" t="str">
        <f>'Berechnung Gebäude'!BL131</f>
        <v/>
      </c>
      <c r="AF136" s="221" t="str">
        <f>'Berechnung Gebäude'!BM131</f>
        <v/>
      </c>
      <c r="AG136" s="113" t="str">
        <f>'Berechnung Gebäude'!BQ131</f>
        <v/>
      </c>
      <c r="AH136" s="113" t="str">
        <f>'Berechnung Gebäude'!BR131</f>
        <v/>
      </c>
      <c r="AI136" s="176" t="str">
        <f>'Berechnung Gebäude'!BU131</f>
        <v/>
      </c>
      <c r="AJ136" s="177" t="str">
        <f>'Berechnung Gebäude'!BV131</f>
        <v/>
      </c>
      <c r="AK136" s="276" t="str">
        <f>'Berechnung Gebäude'!BW131</f>
        <v/>
      </c>
      <c r="AL136" s="277" t="str">
        <f>'Berechnung Gebäude'!CA131</f>
        <v/>
      </c>
      <c r="AM136" s="191" t="str">
        <f>'Berechnung Gebäude'!CB131</f>
        <v/>
      </c>
      <c r="AN136" s="4"/>
    </row>
    <row r="137" spans="2:40" ht="35.450000000000003" customHeight="1" x14ac:dyDescent="0.2">
      <c r="B137" s="84">
        <v>128</v>
      </c>
      <c r="C137" s="208" t="str">
        <f>IF('EINGABE Gebäude'!C138="","",'EINGABE Gebäude'!C138)</f>
        <v/>
      </c>
      <c r="D137" s="372" t="str">
        <f>IF('EINGABE Gebäude'!E138="","",'EINGABE Gebäude'!E138)</f>
        <v/>
      </c>
      <c r="E137" s="376" t="str">
        <f>IF('EINGABE Gebäude'!F138="","",'EINGABE Gebäude'!F138)</f>
        <v/>
      </c>
      <c r="F137" s="161"/>
      <c r="G137" s="433" t="str">
        <f>'Berechnung Gebäude'!H132</f>
        <v/>
      </c>
      <c r="H137" s="340" t="str">
        <f ca="1">'Berechnung Gebäude'!N132</f>
        <v/>
      </c>
      <c r="I137" s="177" t="str">
        <f ca="1">'Berechnung Gebäude'!O132</f>
        <v/>
      </c>
      <c r="J137" s="175" t="str">
        <f ca="1">'Berechnung Gebäude'!P132</f>
        <v/>
      </c>
      <c r="K137" s="113" t="str">
        <f>'Berechnung Gebäude'!T132</f>
        <v/>
      </c>
      <c r="L137" s="113" t="str">
        <f ca="1">'Berechnung Gebäude'!U132</f>
        <v/>
      </c>
      <c r="M137" s="176" t="str">
        <f ca="1">'Berechnung Gebäude'!AC132</f>
        <v/>
      </c>
      <c r="N137" s="177" t="str">
        <f ca="1">'Berechnung Gebäude'!AD132</f>
        <v/>
      </c>
      <c r="O137" s="269" t="str">
        <f>'Berechnung Gebäude'!W132</f>
        <v/>
      </c>
      <c r="P137" s="272" t="str">
        <f>'Berechnung Gebäude'!AA132</f>
        <v/>
      </c>
      <c r="Q137" s="203" t="str">
        <f>'Berechnung Gebäude'!AB132</f>
        <v/>
      </c>
      <c r="R137" s="161"/>
      <c r="S137" s="387" t="str">
        <f>'Berechnung Gebäude'!AL132</f>
        <v/>
      </c>
      <c r="T137" s="177" t="str">
        <f>'Berechnung Gebäude'!AM132</f>
        <v/>
      </c>
      <c r="U137" s="175" t="str">
        <f>'Berechnung Gebäude'!AN132</f>
        <v/>
      </c>
      <c r="V137" s="113" t="str">
        <f>'Berechnung Gebäude'!AR132</f>
        <v/>
      </c>
      <c r="W137" s="113" t="str">
        <f>'Berechnung Gebäude'!AS132</f>
        <v/>
      </c>
      <c r="X137" s="176" t="str">
        <f>'Berechnung Gebäude'!AU132</f>
        <v/>
      </c>
      <c r="Y137" s="177" t="str">
        <f>'Berechnung Gebäude'!AV132</f>
        <v/>
      </c>
      <c r="Z137" s="269" t="str">
        <f>'Berechnung Gebäude'!AX132</f>
        <v/>
      </c>
      <c r="AA137" s="269" t="str">
        <f>'Berechnung Gebäude'!BC132</f>
        <v/>
      </c>
      <c r="AB137" s="388" t="str">
        <f>'Berechnung Gebäude'!BD132</f>
        <v/>
      </c>
      <c r="AC137" s="161"/>
      <c r="AD137" s="180" t="str">
        <f>'Berechnung Gebäude'!BK132</f>
        <v/>
      </c>
      <c r="AE137" s="177" t="str">
        <f>'Berechnung Gebäude'!BL132</f>
        <v/>
      </c>
      <c r="AF137" s="221" t="str">
        <f>'Berechnung Gebäude'!BM132</f>
        <v/>
      </c>
      <c r="AG137" s="113" t="str">
        <f>'Berechnung Gebäude'!BQ132</f>
        <v/>
      </c>
      <c r="AH137" s="113" t="str">
        <f>'Berechnung Gebäude'!BR132</f>
        <v/>
      </c>
      <c r="AI137" s="176" t="str">
        <f>'Berechnung Gebäude'!BU132</f>
        <v/>
      </c>
      <c r="AJ137" s="177" t="str">
        <f>'Berechnung Gebäude'!BV132</f>
        <v/>
      </c>
      <c r="AK137" s="276" t="str">
        <f>'Berechnung Gebäude'!BW132</f>
        <v/>
      </c>
      <c r="AL137" s="277" t="str">
        <f>'Berechnung Gebäude'!CA132</f>
        <v/>
      </c>
      <c r="AM137" s="191" t="str">
        <f>'Berechnung Gebäude'!CB132</f>
        <v/>
      </c>
      <c r="AN137" s="4"/>
    </row>
    <row r="138" spans="2:40" ht="35.450000000000003" customHeight="1" x14ac:dyDescent="0.2">
      <c r="B138" s="61">
        <v>129</v>
      </c>
      <c r="C138" s="208" t="str">
        <f>IF('EINGABE Gebäude'!C139="","",'EINGABE Gebäude'!C139)</f>
        <v/>
      </c>
      <c r="D138" s="372" t="str">
        <f>IF('EINGABE Gebäude'!E139="","",'EINGABE Gebäude'!E139)</f>
        <v/>
      </c>
      <c r="E138" s="376" t="str">
        <f>IF('EINGABE Gebäude'!F139="","",'EINGABE Gebäude'!F139)</f>
        <v/>
      </c>
      <c r="F138" s="161"/>
      <c r="G138" s="433" t="str">
        <f>'Berechnung Gebäude'!H133</f>
        <v/>
      </c>
      <c r="H138" s="340" t="str">
        <f ca="1">'Berechnung Gebäude'!N133</f>
        <v/>
      </c>
      <c r="I138" s="177" t="str">
        <f ca="1">'Berechnung Gebäude'!O133</f>
        <v/>
      </c>
      <c r="J138" s="175" t="str">
        <f ca="1">'Berechnung Gebäude'!P133</f>
        <v/>
      </c>
      <c r="K138" s="113" t="str">
        <f>'Berechnung Gebäude'!T133</f>
        <v/>
      </c>
      <c r="L138" s="113" t="str">
        <f ca="1">'Berechnung Gebäude'!U133</f>
        <v/>
      </c>
      <c r="M138" s="176" t="str">
        <f ca="1">'Berechnung Gebäude'!AC133</f>
        <v/>
      </c>
      <c r="N138" s="177" t="str">
        <f ca="1">'Berechnung Gebäude'!AD133</f>
        <v/>
      </c>
      <c r="O138" s="269" t="str">
        <f>'Berechnung Gebäude'!W133</f>
        <v/>
      </c>
      <c r="P138" s="272" t="str">
        <f>'Berechnung Gebäude'!AA133</f>
        <v/>
      </c>
      <c r="Q138" s="203" t="str">
        <f>'Berechnung Gebäude'!AB133</f>
        <v/>
      </c>
      <c r="R138" s="161"/>
      <c r="S138" s="387" t="str">
        <f>'Berechnung Gebäude'!AL133</f>
        <v/>
      </c>
      <c r="T138" s="177" t="str">
        <f>'Berechnung Gebäude'!AM133</f>
        <v/>
      </c>
      <c r="U138" s="175" t="str">
        <f>'Berechnung Gebäude'!AN133</f>
        <v/>
      </c>
      <c r="V138" s="113" t="str">
        <f>'Berechnung Gebäude'!AR133</f>
        <v/>
      </c>
      <c r="W138" s="113" t="str">
        <f>'Berechnung Gebäude'!AS133</f>
        <v/>
      </c>
      <c r="X138" s="176" t="str">
        <f>'Berechnung Gebäude'!AU133</f>
        <v/>
      </c>
      <c r="Y138" s="177" t="str">
        <f>'Berechnung Gebäude'!AV133</f>
        <v/>
      </c>
      <c r="Z138" s="269" t="str">
        <f>'Berechnung Gebäude'!AX133</f>
        <v/>
      </c>
      <c r="AA138" s="269" t="str">
        <f>'Berechnung Gebäude'!BC133</f>
        <v/>
      </c>
      <c r="AB138" s="388" t="str">
        <f>'Berechnung Gebäude'!BD133</f>
        <v/>
      </c>
      <c r="AC138" s="161"/>
      <c r="AD138" s="180" t="str">
        <f>'Berechnung Gebäude'!BK133</f>
        <v/>
      </c>
      <c r="AE138" s="177" t="str">
        <f>'Berechnung Gebäude'!BL133</f>
        <v/>
      </c>
      <c r="AF138" s="221" t="str">
        <f>'Berechnung Gebäude'!BM133</f>
        <v/>
      </c>
      <c r="AG138" s="113" t="str">
        <f>'Berechnung Gebäude'!BQ133</f>
        <v/>
      </c>
      <c r="AH138" s="113" t="str">
        <f>'Berechnung Gebäude'!BR133</f>
        <v/>
      </c>
      <c r="AI138" s="176" t="str">
        <f>'Berechnung Gebäude'!BU133</f>
        <v/>
      </c>
      <c r="AJ138" s="177" t="str">
        <f>'Berechnung Gebäude'!BV133</f>
        <v/>
      </c>
      <c r="AK138" s="276" t="str">
        <f>'Berechnung Gebäude'!BW133</f>
        <v/>
      </c>
      <c r="AL138" s="277" t="str">
        <f>'Berechnung Gebäude'!CA133</f>
        <v/>
      </c>
      <c r="AM138" s="191" t="str">
        <f>'Berechnung Gebäude'!CB133</f>
        <v/>
      </c>
      <c r="AN138" s="4"/>
    </row>
    <row r="139" spans="2:40" ht="35.450000000000003" customHeight="1" x14ac:dyDescent="0.2">
      <c r="B139" s="84">
        <v>130</v>
      </c>
      <c r="C139" s="208" t="str">
        <f>IF('EINGABE Gebäude'!C140="","",'EINGABE Gebäude'!C140)</f>
        <v/>
      </c>
      <c r="D139" s="372" t="str">
        <f>IF('EINGABE Gebäude'!E140="","",'EINGABE Gebäude'!E140)</f>
        <v/>
      </c>
      <c r="E139" s="376" t="str">
        <f>IF('EINGABE Gebäude'!F140="","",'EINGABE Gebäude'!F140)</f>
        <v/>
      </c>
      <c r="F139" s="161"/>
      <c r="G139" s="433" t="str">
        <f>'Berechnung Gebäude'!H134</f>
        <v/>
      </c>
      <c r="H139" s="340" t="str">
        <f ca="1">'Berechnung Gebäude'!N134</f>
        <v/>
      </c>
      <c r="I139" s="177" t="str">
        <f ca="1">'Berechnung Gebäude'!O134</f>
        <v/>
      </c>
      <c r="J139" s="175" t="str">
        <f ca="1">'Berechnung Gebäude'!P134</f>
        <v/>
      </c>
      <c r="K139" s="113" t="str">
        <f>'Berechnung Gebäude'!T134</f>
        <v/>
      </c>
      <c r="L139" s="113" t="str">
        <f ca="1">'Berechnung Gebäude'!U134</f>
        <v/>
      </c>
      <c r="M139" s="176" t="str">
        <f ca="1">'Berechnung Gebäude'!AC134</f>
        <v/>
      </c>
      <c r="N139" s="177" t="str">
        <f ca="1">'Berechnung Gebäude'!AD134</f>
        <v/>
      </c>
      <c r="O139" s="269" t="str">
        <f>'Berechnung Gebäude'!W134</f>
        <v/>
      </c>
      <c r="P139" s="272" t="str">
        <f>'Berechnung Gebäude'!AA134</f>
        <v/>
      </c>
      <c r="Q139" s="203" t="str">
        <f>'Berechnung Gebäude'!AB134</f>
        <v/>
      </c>
      <c r="R139" s="161"/>
      <c r="S139" s="387" t="str">
        <f>'Berechnung Gebäude'!AL134</f>
        <v/>
      </c>
      <c r="T139" s="177" t="str">
        <f>'Berechnung Gebäude'!AM134</f>
        <v/>
      </c>
      <c r="U139" s="175" t="str">
        <f>'Berechnung Gebäude'!AN134</f>
        <v/>
      </c>
      <c r="V139" s="113" t="str">
        <f>'Berechnung Gebäude'!AR134</f>
        <v/>
      </c>
      <c r="W139" s="113" t="str">
        <f>'Berechnung Gebäude'!AS134</f>
        <v/>
      </c>
      <c r="X139" s="176" t="str">
        <f>'Berechnung Gebäude'!AU134</f>
        <v/>
      </c>
      <c r="Y139" s="177" t="str">
        <f>'Berechnung Gebäude'!AV134</f>
        <v/>
      </c>
      <c r="Z139" s="269" t="str">
        <f>'Berechnung Gebäude'!AX134</f>
        <v/>
      </c>
      <c r="AA139" s="269" t="str">
        <f>'Berechnung Gebäude'!BC134</f>
        <v/>
      </c>
      <c r="AB139" s="388" t="str">
        <f>'Berechnung Gebäude'!BD134</f>
        <v/>
      </c>
      <c r="AC139" s="161"/>
      <c r="AD139" s="180" t="str">
        <f>'Berechnung Gebäude'!BK134</f>
        <v/>
      </c>
      <c r="AE139" s="177" t="str">
        <f>'Berechnung Gebäude'!BL134</f>
        <v/>
      </c>
      <c r="AF139" s="221" t="str">
        <f>'Berechnung Gebäude'!BM134</f>
        <v/>
      </c>
      <c r="AG139" s="113" t="str">
        <f>'Berechnung Gebäude'!BQ134</f>
        <v/>
      </c>
      <c r="AH139" s="113" t="str">
        <f>'Berechnung Gebäude'!BR134</f>
        <v/>
      </c>
      <c r="AI139" s="176" t="str">
        <f>'Berechnung Gebäude'!BU134</f>
        <v/>
      </c>
      <c r="AJ139" s="177" t="str">
        <f>'Berechnung Gebäude'!BV134</f>
        <v/>
      </c>
      <c r="AK139" s="276" t="str">
        <f>'Berechnung Gebäude'!BW134</f>
        <v/>
      </c>
      <c r="AL139" s="277" t="str">
        <f>'Berechnung Gebäude'!CA134</f>
        <v/>
      </c>
      <c r="AM139" s="191" t="str">
        <f>'Berechnung Gebäude'!CB134</f>
        <v/>
      </c>
      <c r="AN139" s="4"/>
    </row>
    <row r="140" spans="2:40" ht="35.450000000000003" customHeight="1" x14ac:dyDescent="0.2">
      <c r="B140" s="61">
        <v>131</v>
      </c>
      <c r="C140" s="208" t="str">
        <f>IF('EINGABE Gebäude'!C141="","",'EINGABE Gebäude'!C141)</f>
        <v/>
      </c>
      <c r="D140" s="372" t="str">
        <f>IF('EINGABE Gebäude'!E141="","",'EINGABE Gebäude'!E141)</f>
        <v/>
      </c>
      <c r="E140" s="376" t="str">
        <f>IF('EINGABE Gebäude'!F141="","",'EINGABE Gebäude'!F141)</f>
        <v/>
      </c>
      <c r="F140" s="161"/>
      <c r="G140" s="433" t="str">
        <f>'Berechnung Gebäude'!H135</f>
        <v/>
      </c>
      <c r="H140" s="340" t="str">
        <f ca="1">'Berechnung Gebäude'!N135</f>
        <v/>
      </c>
      <c r="I140" s="177" t="str">
        <f ca="1">'Berechnung Gebäude'!O135</f>
        <v/>
      </c>
      <c r="J140" s="175" t="str">
        <f ca="1">'Berechnung Gebäude'!P135</f>
        <v/>
      </c>
      <c r="K140" s="113" t="str">
        <f>'Berechnung Gebäude'!T135</f>
        <v/>
      </c>
      <c r="L140" s="113" t="str">
        <f ca="1">'Berechnung Gebäude'!U135</f>
        <v/>
      </c>
      <c r="M140" s="176" t="str">
        <f ca="1">'Berechnung Gebäude'!AC135</f>
        <v/>
      </c>
      <c r="N140" s="177" t="str">
        <f ca="1">'Berechnung Gebäude'!AD135</f>
        <v/>
      </c>
      <c r="O140" s="269" t="str">
        <f>'Berechnung Gebäude'!W135</f>
        <v/>
      </c>
      <c r="P140" s="272" t="str">
        <f>'Berechnung Gebäude'!AA135</f>
        <v/>
      </c>
      <c r="Q140" s="203" t="str">
        <f>'Berechnung Gebäude'!AB135</f>
        <v/>
      </c>
      <c r="R140" s="161"/>
      <c r="S140" s="387" t="str">
        <f>'Berechnung Gebäude'!AL135</f>
        <v/>
      </c>
      <c r="T140" s="177" t="str">
        <f>'Berechnung Gebäude'!AM135</f>
        <v/>
      </c>
      <c r="U140" s="175" t="str">
        <f>'Berechnung Gebäude'!AN135</f>
        <v/>
      </c>
      <c r="V140" s="113" t="str">
        <f>'Berechnung Gebäude'!AR135</f>
        <v/>
      </c>
      <c r="W140" s="113" t="str">
        <f>'Berechnung Gebäude'!AS135</f>
        <v/>
      </c>
      <c r="X140" s="176" t="str">
        <f>'Berechnung Gebäude'!AU135</f>
        <v/>
      </c>
      <c r="Y140" s="177" t="str">
        <f>'Berechnung Gebäude'!AV135</f>
        <v/>
      </c>
      <c r="Z140" s="269" t="str">
        <f>'Berechnung Gebäude'!AX135</f>
        <v/>
      </c>
      <c r="AA140" s="269" t="str">
        <f>'Berechnung Gebäude'!BC135</f>
        <v/>
      </c>
      <c r="AB140" s="388" t="str">
        <f>'Berechnung Gebäude'!BD135</f>
        <v/>
      </c>
      <c r="AC140" s="161"/>
      <c r="AD140" s="180" t="str">
        <f>'Berechnung Gebäude'!BK135</f>
        <v/>
      </c>
      <c r="AE140" s="177" t="str">
        <f>'Berechnung Gebäude'!BL135</f>
        <v/>
      </c>
      <c r="AF140" s="221" t="str">
        <f>'Berechnung Gebäude'!BM135</f>
        <v/>
      </c>
      <c r="AG140" s="113" t="str">
        <f>'Berechnung Gebäude'!BQ135</f>
        <v/>
      </c>
      <c r="AH140" s="113" t="str">
        <f>'Berechnung Gebäude'!BR135</f>
        <v/>
      </c>
      <c r="AI140" s="176" t="str">
        <f>'Berechnung Gebäude'!BU135</f>
        <v/>
      </c>
      <c r="AJ140" s="177" t="str">
        <f>'Berechnung Gebäude'!BV135</f>
        <v/>
      </c>
      <c r="AK140" s="276" t="str">
        <f>'Berechnung Gebäude'!BW135</f>
        <v/>
      </c>
      <c r="AL140" s="277" t="str">
        <f>'Berechnung Gebäude'!CA135</f>
        <v/>
      </c>
      <c r="AM140" s="191" t="str">
        <f>'Berechnung Gebäude'!CB135</f>
        <v/>
      </c>
      <c r="AN140" s="4"/>
    </row>
    <row r="141" spans="2:40" ht="35.450000000000003" customHeight="1" x14ac:dyDescent="0.2">
      <c r="B141" s="84">
        <v>132</v>
      </c>
      <c r="C141" s="208" t="str">
        <f>IF('EINGABE Gebäude'!C142="","",'EINGABE Gebäude'!C142)</f>
        <v/>
      </c>
      <c r="D141" s="372" t="str">
        <f>IF('EINGABE Gebäude'!E142="","",'EINGABE Gebäude'!E142)</f>
        <v/>
      </c>
      <c r="E141" s="376" t="str">
        <f>IF('EINGABE Gebäude'!F142="","",'EINGABE Gebäude'!F142)</f>
        <v/>
      </c>
      <c r="F141" s="161"/>
      <c r="G141" s="433" t="str">
        <f>'Berechnung Gebäude'!H136</f>
        <v/>
      </c>
      <c r="H141" s="340" t="str">
        <f ca="1">'Berechnung Gebäude'!N136</f>
        <v/>
      </c>
      <c r="I141" s="177" t="str">
        <f ca="1">'Berechnung Gebäude'!O136</f>
        <v/>
      </c>
      <c r="J141" s="175" t="str">
        <f ca="1">'Berechnung Gebäude'!P136</f>
        <v/>
      </c>
      <c r="K141" s="113" t="str">
        <f>'Berechnung Gebäude'!T136</f>
        <v/>
      </c>
      <c r="L141" s="113" t="str">
        <f ca="1">'Berechnung Gebäude'!U136</f>
        <v/>
      </c>
      <c r="M141" s="176" t="str">
        <f ca="1">'Berechnung Gebäude'!AC136</f>
        <v/>
      </c>
      <c r="N141" s="177" t="str">
        <f ca="1">'Berechnung Gebäude'!AD136</f>
        <v/>
      </c>
      <c r="O141" s="269" t="str">
        <f>'Berechnung Gebäude'!W136</f>
        <v/>
      </c>
      <c r="P141" s="272" t="str">
        <f>'Berechnung Gebäude'!AA136</f>
        <v/>
      </c>
      <c r="Q141" s="203" t="str">
        <f>'Berechnung Gebäude'!AB136</f>
        <v/>
      </c>
      <c r="R141" s="161"/>
      <c r="S141" s="387" t="str">
        <f>'Berechnung Gebäude'!AL136</f>
        <v/>
      </c>
      <c r="T141" s="177" t="str">
        <f>'Berechnung Gebäude'!AM136</f>
        <v/>
      </c>
      <c r="U141" s="175" t="str">
        <f>'Berechnung Gebäude'!AN136</f>
        <v/>
      </c>
      <c r="V141" s="113" t="str">
        <f>'Berechnung Gebäude'!AR136</f>
        <v/>
      </c>
      <c r="W141" s="113" t="str">
        <f>'Berechnung Gebäude'!AS136</f>
        <v/>
      </c>
      <c r="X141" s="176" t="str">
        <f>'Berechnung Gebäude'!AU136</f>
        <v/>
      </c>
      <c r="Y141" s="177" t="str">
        <f>'Berechnung Gebäude'!AV136</f>
        <v/>
      </c>
      <c r="Z141" s="269" t="str">
        <f>'Berechnung Gebäude'!AX136</f>
        <v/>
      </c>
      <c r="AA141" s="269" t="str">
        <f>'Berechnung Gebäude'!BC136</f>
        <v/>
      </c>
      <c r="AB141" s="388" t="str">
        <f>'Berechnung Gebäude'!BD136</f>
        <v/>
      </c>
      <c r="AC141" s="161"/>
      <c r="AD141" s="180" t="str">
        <f>'Berechnung Gebäude'!BK136</f>
        <v/>
      </c>
      <c r="AE141" s="177" t="str">
        <f>'Berechnung Gebäude'!BL136</f>
        <v/>
      </c>
      <c r="AF141" s="221" t="str">
        <f>'Berechnung Gebäude'!BM136</f>
        <v/>
      </c>
      <c r="AG141" s="113" t="str">
        <f>'Berechnung Gebäude'!BQ136</f>
        <v/>
      </c>
      <c r="AH141" s="113" t="str">
        <f>'Berechnung Gebäude'!BR136</f>
        <v/>
      </c>
      <c r="AI141" s="176" t="str">
        <f>'Berechnung Gebäude'!BU136</f>
        <v/>
      </c>
      <c r="AJ141" s="177" t="str">
        <f>'Berechnung Gebäude'!BV136</f>
        <v/>
      </c>
      <c r="AK141" s="276" t="str">
        <f>'Berechnung Gebäude'!BW136</f>
        <v/>
      </c>
      <c r="AL141" s="277" t="str">
        <f>'Berechnung Gebäude'!CA136</f>
        <v/>
      </c>
      <c r="AM141" s="191" t="str">
        <f>'Berechnung Gebäude'!CB136</f>
        <v/>
      </c>
      <c r="AN141" s="4"/>
    </row>
    <row r="142" spans="2:40" ht="35.450000000000003" customHeight="1" x14ac:dyDescent="0.2">
      <c r="B142" s="61">
        <v>133</v>
      </c>
      <c r="C142" s="208" t="str">
        <f>IF('EINGABE Gebäude'!C143="","",'EINGABE Gebäude'!C143)</f>
        <v/>
      </c>
      <c r="D142" s="372" t="str">
        <f>IF('EINGABE Gebäude'!E143="","",'EINGABE Gebäude'!E143)</f>
        <v/>
      </c>
      <c r="E142" s="376" t="str">
        <f>IF('EINGABE Gebäude'!F143="","",'EINGABE Gebäude'!F143)</f>
        <v/>
      </c>
      <c r="F142" s="161"/>
      <c r="G142" s="433" t="str">
        <f>'Berechnung Gebäude'!H137</f>
        <v/>
      </c>
      <c r="H142" s="340" t="str">
        <f ca="1">'Berechnung Gebäude'!N137</f>
        <v/>
      </c>
      <c r="I142" s="177" t="str">
        <f ca="1">'Berechnung Gebäude'!O137</f>
        <v/>
      </c>
      <c r="J142" s="175" t="str">
        <f ca="1">'Berechnung Gebäude'!P137</f>
        <v/>
      </c>
      <c r="K142" s="113" t="str">
        <f>'Berechnung Gebäude'!T137</f>
        <v/>
      </c>
      <c r="L142" s="113" t="str">
        <f ca="1">'Berechnung Gebäude'!U137</f>
        <v/>
      </c>
      <c r="M142" s="176" t="str">
        <f ca="1">'Berechnung Gebäude'!AC137</f>
        <v/>
      </c>
      <c r="N142" s="177" t="str">
        <f ca="1">'Berechnung Gebäude'!AD137</f>
        <v/>
      </c>
      <c r="O142" s="269" t="str">
        <f>'Berechnung Gebäude'!W137</f>
        <v/>
      </c>
      <c r="P142" s="272" t="str">
        <f>'Berechnung Gebäude'!AA137</f>
        <v/>
      </c>
      <c r="Q142" s="203" t="str">
        <f>'Berechnung Gebäude'!AB137</f>
        <v/>
      </c>
      <c r="R142" s="161"/>
      <c r="S142" s="387" t="str">
        <f>'Berechnung Gebäude'!AL137</f>
        <v/>
      </c>
      <c r="T142" s="177" t="str">
        <f>'Berechnung Gebäude'!AM137</f>
        <v/>
      </c>
      <c r="U142" s="175" t="str">
        <f>'Berechnung Gebäude'!AN137</f>
        <v/>
      </c>
      <c r="V142" s="113" t="str">
        <f>'Berechnung Gebäude'!AR137</f>
        <v/>
      </c>
      <c r="W142" s="113" t="str">
        <f>'Berechnung Gebäude'!AS137</f>
        <v/>
      </c>
      <c r="X142" s="176" t="str">
        <f>'Berechnung Gebäude'!AU137</f>
        <v/>
      </c>
      <c r="Y142" s="177" t="str">
        <f>'Berechnung Gebäude'!AV137</f>
        <v/>
      </c>
      <c r="Z142" s="269" t="str">
        <f>'Berechnung Gebäude'!AX137</f>
        <v/>
      </c>
      <c r="AA142" s="269" t="str">
        <f>'Berechnung Gebäude'!BC137</f>
        <v/>
      </c>
      <c r="AB142" s="388" t="str">
        <f>'Berechnung Gebäude'!BD137</f>
        <v/>
      </c>
      <c r="AC142" s="161"/>
      <c r="AD142" s="180" t="str">
        <f>'Berechnung Gebäude'!BK137</f>
        <v/>
      </c>
      <c r="AE142" s="177" t="str">
        <f>'Berechnung Gebäude'!BL137</f>
        <v/>
      </c>
      <c r="AF142" s="221" t="str">
        <f>'Berechnung Gebäude'!BM137</f>
        <v/>
      </c>
      <c r="AG142" s="113" t="str">
        <f>'Berechnung Gebäude'!BQ137</f>
        <v/>
      </c>
      <c r="AH142" s="113" t="str">
        <f>'Berechnung Gebäude'!BR137</f>
        <v/>
      </c>
      <c r="AI142" s="176" t="str">
        <f>'Berechnung Gebäude'!BU137</f>
        <v/>
      </c>
      <c r="AJ142" s="177" t="str">
        <f>'Berechnung Gebäude'!BV137</f>
        <v/>
      </c>
      <c r="AK142" s="276" t="str">
        <f>'Berechnung Gebäude'!BW137</f>
        <v/>
      </c>
      <c r="AL142" s="277" t="str">
        <f>'Berechnung Gebäude'!CA137</f>
        <v/>
      </c>
      <c r="AM142" s="191" t="str">
        <f>'Berechnung Gebäude'!CB137</f>
        <v/>
      </c>
      <c r="AN142" s="4"/>
    </row>
    <row r="143" spans="2:40" ht="35.450000000000003" customHeight="1" x14ac:dyDescent="0.2">
      <c r="B143" s="84">
        <v>134</v>
      </c>
      <c r="C143" s="208" t="str">
        <f>IF('EINGABE Gebäude'!C144="","",'EINGABE Gebäude'!C144)</f>
        <v/>
      </c>
      <c r="D143" s="372" t="str">
        <f>IF('EINGABE Gebäude'!E144="","",'EINGABE Gebäude'!E144)</f>
        <v/>
      </c>
      <c r="E143" s="376" t="str">
        <f>IF('EINGABE Gebäude'!F144="","",'EINGABE Gebäude'!F144)</f>
        <v/>
      </c>
      <c r="F143" s="161"/>
      <c r="G143" s="433" t="str">
        <f>'Berechnung Gebäude'!H138</f>
        <v/>
      </c>
      <c r="H143" s="340" t="str">
        <f ca="1">'Berechnung Gebäude'!N138</f>
        <v/>
      </c>
      <c r="I143" s="177" t="str">
        <f ca="1">'Berechnung Gebäude'!O138</f>
        <v/>
      </c>
      <c r="J143" s="175" t="str">
        <f ca="1">'Berechnung Gebäude'!P138</f>
        <v/>
      </c>
      <c r="K143" s="113" t="str">
        <f>'Berechnung Gebäude'!T138</f>
        <v/>
      </c>
      <c r="L143" s="113" t="str">
        <f ca="1">'Berechnung Gebäude'!U138</f>
        <v/>
      </c>
      <c r="M143" s="176" t="str">
        <f ca="1">'Berechnung Gebäude'!AC138</f>
        <v/>
      </c>
      <c r="N143" s="177" t="str">
        <f ca="1">'Berechnung Gebäude'!AD138</f>
        <v/>
      </c>
      <c r="O143" s="269" t="str">
        <f>'Berechnung Gebäude'!W138</f>
        <v/>
      </c>
      <c r="P143" s="272" t="str">
        <f>'Berechnung Gebäude'!AA138</f>
        <v/>
      </c>
      <c r="Q143" s="203" t="str">
        <f>'Berechnung Gebäude'!AB138</f>
        <v/>
      </c>
      <c r="R143" s="161"/>
      <c r="S143" s="387" t="str">
        <f>'Berechnung Gebäude'!AL138</f>
        <v/>
      </c>
      <c r="T143" s="177" t="str">
        <f>'Berechnung Gebäude'!AM138</f>
        <v/>
      </c>
      <c r="U143" s="175" t="str">
        <f>'Berechnung Gebäude'!AN138</f>
        <v/>
      </c>
      <c r="V143" s="113" t="str">
        <f>'Berechnung Gebäude'!AR138</f>
        <v/>
      </c>
      <c r="W143" s="113" t="str">
        <f>'Berechnung Gebäude'!AS138</f>
        <v/>
      </c>
      <c r="X143" s="176" t="str">
        <f>'Berechnung Gebäude'!AU138</f>
        <v/>
      </c>
      <c r="Y143" s="177" t="str">
        <f>'Berechnung Gebäude'!AV138</f>
        <v/>
      </c>
      <c r="Z143" s="269" t="str">
        <f>'Berechnung Gebäude'!AX138</f>
        <v/>
      </c>
      <c r="AA143" s="269" t="str">
        <f>'Berechnung Gebäude'!BC138</f>
        <v/>
      </c>
      <c r="AB143" s="388" t="str">
        <f>'Berechnung Gebäude'!BD138</f>
        <v/>
      </c>
      <c r="AC143" s="161"/>
      <c r="AD143" s="180" t="str">
        <f>'Berechnung Gebäude'!BK138</f>
        <v/>
      </c>
      <c r="AE143" s="177" t="str">
        <f>'Berechnung Gebäude'!BL138</f>
        <v/>
      </c>
      <c r="AF143" s="221" t="str">
        <f>'Berechnung Gebäude'!BM138</f>
        <v/>
      </c>
      <c r="AG143" s="113" t="str">
        <f>'Berechnung Gebäude'!BQ138</f>
        <v/>
      </c>
      <c r="AH143" s="113" t="str">
        <f>'Berechnung Gebäude'!BR138</f>
        <v/>
      </c>
      <c r="AI143" s="176" t="str">
        <f>'Berechnung Gebäude'!BU138</f>
        <v/>
      </c>
      <c r="AJ143" s="177" t="str">
        <f>'Berechnung Gebäude'!BV138</f>
        <v/>
      </c>
      <c r="AK143" s="276" t="str">
        <f>'Berechnung Gebäude'!BW138</f>
        <v/>
      </c>
      <c r="AL143" s="277" t="str">
        <f>'Berechnung Gebäude'!CA138</f>
        <v/>
      </c>
      <c r="AM143" s="191" t="str">
        <f>'Berechnung Gebäude'!CB138</f>
        <v/>
      </c>
      <c r="AN143" s="4"/>
    </row>
    <row r="144" spans="2:40" ht="35.450000000000003" customHeight="1" x14ac:dyDescent="0.2">
      <c r="B144" s="61">
        <v>135</v>
      </c>
      <c r="C144" s="208" t="str">
        <f>IF('EINGABE Gebäude'!C145="","",'EINGABE Gebäude'!C145)</f>
        <v/>
      </c>
      <c r="D144" s="372" t="str">
        <f>IF('EINGABE Gebäude'!E145="","",'EINGABE Gebäude'!E145)</f>
        <v/>
      </c>
      <c r="E144" s="376" t="str">
        <f>IF('EINGABE Gebäude'!F145="","",'EINGABE Gebäude'!F145)</f>
        <v/>
      </c>
      <c r="F144" s="161"/>
      <c r="G144" s="433" t="str">
        <f>'Berechnung Gebäude'!H139</f>
        <v/>
      </c>
      <c r="H144" s="340" t="str">
        <f ca="1">'Berechnung Gebäude'!N139</f>
        <v/>
      </c>
      <c r="I144" s="177" t="str">
        <f ca="1">'Berechnung Gebäude'!O139</f>
        <v/>
      </c>
      <c r="J144" s="175" t="str">
        <f ca="1">'Berechnung Gebäude'!P139</f>
        <v/>
      </c>
      <c r="K144" s="113" t="str">
        <f>'Berechnung Gebäude'!T139</f>
        <v/>
      </c>
      <c r="L144" s="113" t="str">
        <f ca="1">'Berechnung Gebäude'!U139</f>
        <v/>
      </c>
      <c r="M144" s="176" t="str">
        <f ca="1">'Berechnung Gebäude'!AC139</f>
        <v/>
      </c>
      <c r="N144" s="177" t="str">
        <f ca="1">'Berechnung Gebäude'!AD139</f>
        <v/>
      </c>
      <c r="O144" s="269" t="str">
        <f>'Berechnung Gebäude'!W139</f>
        <v/>
      </c>
      <c r="P144" s="272" t="str">
        <f>'Berechnung Gebäude'!AA139</f>
        <v/>
      </c>
      <c r="Q144" s="203" t="str">
        <f>'Berechnung Gebäude'!AB139</f>
        <v/>
      </c>
      <c r="R144" s="161"/>
      <c r="S144" s="387" t="str">
        <f>'Berechnung Gebäude'!AL139</f>
        <v/>
      </c>
      <c r="T144" s="177" t="str">
        <f>'Berechnung Gebäude'!AM139</f>
        <v/>
      </c>
      <c r="U144" s="175" t="str">
        <f>'Berechnung Gebäude'!AN139</f>
        <v/>
      </c>
      <c r="V144" s="113" t="str">
        <f>'Berechnung Gebäude'!AR139</f>
        <v/>
      </c>
      <c r="W144" s="113" t="str">
        <f>'Berechnung Gebäude'!AS139</f>
        <v/>
      </c>
      <c r="X144" s="176" t="str">
        <f>'Berechnung Gebäude'!AU139</f>
        <v/>
      </c>
      <c r="Y144" s="177" t="str">
        <f>'Berechnung Gebäude'!AV139</f>
        <v/>
      </c>
      <c r="Z144" s="269" t="str">
        <f>'Berechnung Gebäude'!AX139</f>
        <v/>
      </c>
      <c r="AA144" s="269" t="str">
        <f>'Berechnung Gebäude'!BC139</f>
        <v/>
      </c>
      <c r="AB144" s="388" t="str">
        <f>'Berechnung Gebäude'!BD139</f>
        <v/>
      </c>
      <c r="AC144" s="161"/>
      <c r="AD144" s="180" t="str">
        <f>'Berechnung Gebäude'!BK139</f>
        <v/>
      </c>
      <c r="AE144" s="177" t="str">
        <f>'Berechnung Gebäude'!BL139</f>
        <v/>
      </c>
      <c r="AF144" s="221" t="str">
        <f>'Berechnung Gebäude'!BM139</f>
        <v/>
      </c>
      <c r="AG144" s="113" t="str">
        <f>'Berechnung Gebäude'!BQ139</f>
        <v/>
      </c>
      <c r="AH144" s="113" t="str">
        <f>'Berechnung Gebäude'!BR139</f>
        <v/>
      </c>
      <c r="AI144" s="176" t="str">
        <f>'Berechnung Gebäude'!BU139</f>
        <v/>
      </c>
      <c r="AJ144" s="177" t="str">
        <f>'Berechnung Gebäude'!BV139</f>
        <v/>
      </c>
      <c r="AK144" s="276" t="str">
        <f>'Berechnung Gebäude'!BW139</f>
        <v/>
      </c>
      <c r="AL144" s="277" t="str">
        <f>'Berechnung Gebäude'!CA139</f>
        <v/>
      </c>
      <c r="AM144" s="191" t="str">
        <f>'Berechnung Gebäude'!CB139</f>
        <v/>
      </c>
      <c r="AN144" s="4"/>
    </row>
    <row r="145" spans="2:40" ht="35.450000000000003" customHeight="1" x14ac:dyDescent="0.2">
      <c r="B145" s="84">
        <v>136</v>
      </c>
      <c r="C145" s="208" t="str">
        <f>IF('EINGABE Gebäude'!C146="","",'EINGABE Gebäude'!C146)</f>
        <v/>
      </c>
      <c r="D145" s="372" t="str">
        <f>IF('EINGABE Gebäude'!E146="","",'EINGABE Gebäude'!E146)</f>
        <v/>
      </c>
      <c r="E145" s="376" t="str">
        <f>IF('EINGABE Gebäude'!F146="","",'EINGABE Gebäude'!F146)</f>
        <v/>
      </c>
      <c r="F145" s="161"/>
      <c r="G145" s="433" t="str">
        <f>'Berechnung Gebäude'!H140</f>
        <v/>
      </c>
      <c r="H145" s="340" t="str">
        <f ca="1">'Berechnung Gebäude'!N140</f>
        <v/>
      </c>
      <c r="I145" s="177" t="str">
        <f ca="1">'Berechnung Gebäude'!O140</f>
        <v/>
      </c>
      <c r="J145" s="175" t="str">
        <f ca="1">'Berechnung Gebäude'!P140</f>
        <v/>
      </c>
      <c r="K145" s="113" t="str">
        <f>'Berechnung Gebäude'!T140</f>
        <v/>
      </c>
      <c r="L145" s="113" t="str">
        <f ca="1">'Berechnung Gebäude'!U140</f>
        <v/>
      </c>
      <c r="M145" s="176" t="str">
        <f ca="1">'Berechnung Gebäude'!AC140</f>
        <v/>
      </c>
      <c r="N145" s="177" t="str">
        <f ca="1">'Berechnung Gebäude'!AD140</f>
        <v/>
      </c>
      <c r="O145" s="269" t="str">
        <f>'Berechnung Gebäude'!W140</f>
        <v/>
      </c>
      <c r="P145" s="272" t="str">
        <f>'Berechnung Gebäude'!AA140</f>
        <v/>
      </c>
      <c r="Q145" s="203" t="str">
        <f>'Berechnung Gebäude'!AB140</f>
        <v/>
      </c>
      <c r="R145" s="161"/>
      <c r="S145" s="387" t="str">
        <f>'Berechnung Gebäude'!AL140</f>
        <v/>
      </c>
      <c r="T145" s="177" t="str">
        <f>'Berechnung Gebäude'!AM140</f>
        <v/>
      </c>
      <c r="U145" s="175" t="str">
        <f>'Berechnung Gebäude'!AN140</f>
        <v/>
      </c>
      <c r="V145" s="113" t="str">
        <f>'Berechnung Gebäude'!AR140</f>
        <v/>
      </c>
      <c r="W145" s="113" t="str">
        <f>'Berechnung Gebäude'!AS140</f>
        <v/>
      </c>
      <c r="X145" s="176" t="str">
        <f>'Berechnung Gebäude'!AU140</f>
        <v/>
      </c>
      <c r="Y145" s="177" t="str">
        <f>'Berechnung Gebäude'!AV140</f>
        <v/>
      </c>
      <c r="Z145" s="269" t="str">
        <f>'Berechnung Gebäude'!AX140</f>
        <v/>
      </c>
      <c r="AA145" s="269" t="str">
        <f>'Berechnung Gebäude'!BC140</f>
        <v/>
      </c>
      <c r="AB145" s="388" t="str">
        <f>'Berechnung Gebäude'!BD140</f>
        <v/>
      </c>
      <c r="AC145" s="161"/>
      <c r="AD145" s="180" t="str">
        <f>'Berechnung Gebäude'!BK140</f>
        <v/>
      </c>
      <c r="AE145" s="177" t="str">
        <f>'Berechnung Gebäude'!BL140</f>
        <v/>
      </c>
      <c r="AF145" s="221" t="str">
        <f>'Berechnung Gebäude'!BM140</f>
        <v/>
      </c>
      <c r="AG145" s="113" t="str">
        <f>'Berechnung Gebäude'!BQ140</f>
        <v/>
      </c>
      <c r="AH145" s="113" t="str">
        <f>'Berechnung Gebäude'!BR140</f>
        <v/>
      </c>
      <c r="AI145" s="176" t="str">
        <f>'Berechnung Gebäude'!BU140</f>
        <v/>
      </c>
      <c r="AJ145" s="177" t="str">
        <f>'Berechnung Gebäude'!BV140</f>
        <v/>
      </c>
      <c r="AK145" s="276" t="str">
        <f>'Berechnung Gebäude'!BW140</f>
        <v/>
      </c>
      <c r="AL145" s="277" t="str">
        <f>'Berechnung Gebäude'!CA140</f>
        <v/>
      </c>
      <c r="AM145" s="191" t="str">
        <f>'Berechnung Gebäude'!CB140</f>
        <v/>
      </c>
      <c r="AN145" s="4"/>
    </row>
    <row r="146" spans="2:40" ht="35.450000000000003" customHeight="1" x14ac:dyDescent="0.2">
      <c r="B146" s="61">
        <v>137</v>
      </c>
      <c r="C146" s="208" t="str">
        <f>IF('EINGABE Gebäude'!C147="","",'EINGABE Gebäude'!C147)</f>
        <v/>
      </c>
      <c r="D146" s="372" t="str">
        <f>IF('EINGABE Gebäude'!E147="","",'EINGABE Gebäude'!E147)</f>
        <v/>
      </c>
      <c r="E146" s="376" t="str">
        <f>IF('EINGABE Gebäude'!F147="","",'EINGABE Gebäude'!F147)</f>
        <v/>
      </c>
      <c r="F146" s="161"/>
      <c r="G146" s="433" t="str">
        <f>'Berechnung Gebäude'!H141</f>
        <v/>
      </c>
      <c r="H146" s="340" t="str">
        <f ca="1">'Berechnung Gebäude'!N141</f>
        <v/>
      </c>
      <c r="I146" s="177" t="str">
        <f ca="1">'Berechnung Gebäude'!O141</f>
        <v/>
      </c>
      <c r="J146" s="175" t="str">
        <f ca="1">'Berechnung Gebäude'!P141</f>
        <v/>
      </c>
      <c r="K146" s="113" t="str">
        <f>'Berechnung Gebäude'!T141</f>
        <v/>
      </c>
      <c r="L146" s="113" t="str">
        <f ca="1">'Berechnung Gebäude'!U141</f>
        <v/>
      </c>
      <c r="M146" s="176" t="str">
        <f ca="1">'Berechnung Gebäude'!AC141</f>
        <v/>
      </c>
      <c r="N146" s="177" t="str">
        <f ca="1">'Berechnung Gebäude'!AD141</f>
        <v/>
      </c>
      <c r="O146" s="269" t="str">
        <f>'Berechnung Gebäude'!W141</f>
        <v/>
      </c>
      <c r="P146" s="272" t="str">
        <f>'Berechnung Gebäude'!AA141</f>
        <v/>
      </c>
      <c r="Q146" s="203" t="str">
        <f>'Berechnung Gebäude'!AB141</f>
        <v/>
      </c>
      <c r="R146" s="161"/>
      <c r="S146" s="387" t="str">
        <f>'Berechnung Gebäude'!AL141</f>
        <v/>
      </c>
      <c r="T146" s="177" t="str">
        <f>'Berechnung Gebäude'!AM141</f>
        <v/>
      </c>
      <c r="U146" s="175" t="str">
        <f>'Berechnung Gebäude'!AN141</f>
        <v/>
      </c>
      <c r="V146" s="113" t="str">
        <f>'Berechnung Gebäude'!AR141</f>
        <v/>
      </c>
      <c r="W146" s="113" t="str">
        <f>'Berechnung Gebäude'!AS141</f>
        <v/>
      </c>
      <c r="X146" s="176" t="str">
        <f>'Berechnung Gebäude'!AU141</f>
        <v/>
      </c>
      <c r="Y146" s="177" t="str">
        <f>'Berechnung Gebäude'!AV141</f>
        <v/>
      </c>
      <c r="Z146" s="269" t="str">
        <f>'Berechnung Gebäude'!AX141</f>
        <v/>
      </c>
      <c r="AA146" s="269" t="str">
        <f>'Berechnung Gebäude'!BC141</f>
        <v/>
      </c>
      <c r="AB146" s="388" t="str">
        <f>'Berechnung Gebäude'!BD141</f>
        <v/>
      </c>
      <c r="AC146" s="161"/>
      <c r="AD146" s="180" t="str">
        <f>'Berechnung Gebäude'!BK141</f>
        <v/>
      </c>
      <c r="AE146" s="177" t="str">
        <f>'Berechnung Gebäude'!BL141</f>
        <v/>
      </c>
      <c r="AF146" s="221" t="str">
        <f>'Berechnung Gebäude'!BM141</f>
        <v/>
      </c>
      <c r="AG146" s="113" t="str">
        <f>'Berechnung Gebäude'!BQ141</f>
        <v/>
      </c>
      <c r="AH146" s="113" t="str">
        <f>'Berechnung Gebäude'!BR141</f>
        <v/>
      </c>
      <c r="AI146" s="176" t="str">
        <f>'Berechnung Gebäude'!BU141</f>
        <v/>
      </c>
      <c r="AJ146" s="177" t="str">
        <f>'Berechnung Gebäude'!BV141</f>
        <v/>
      </c>
      <c r="AK146" s="276" t="str">
        <f>'Berechnung Gebäude'!BW141</f>
        <v/>
      </c>
      <c r="AL146" s="277" t="str">
        <f>'Berechnung Gebäude'!CA141</f>
        <v/>
      </c>
      <c r="AM146" s="191" t="str">
        <f>'Berechnung Gebäude'!CB141</f>
        <v/>
      </c>
      <c r="AN146" s="4"/>
    </row>
    <row r="147" spans="2:40" ht="35.450000000000003" customHeight="1" x14ac:dyDescent="0.2">
      <c r="B147" s="84">
        <v>138</v>
      </c>
      <c r="C147" s="208" t="str">
        <f>IF('EINGABE Gebäude'!C148="","",'EINGABE Gebäude'!C148)</f>
        <v/>
      </c>
      <c r="D147" s="372" t="str">
        <f>IF('EINGABE Gebäude'!E148="","",'EINGABE Gebäude'!E148)</f>
        <v/>
      </c>
      <c r="E147" s="376" t="str">
        <f>IF('EINGABE Gebäude'!F148="","",'EINGABE Gebäude'!F148)</f>
        <v/>
      </c>
      <c r="F147" s="161"/>
      <c r="G147" s="433" t="str">
        <f>'Berechnung Gebäude'!H142</f>
        <v/>
      </c>
      <c r="H147" s="340" t="str">
        <f ca="1">'Berechnung Gebäude'!N142</f>
        <v/>
      </c>
      <c r="I147" s="177" t="str">
        <f ca="1">'Berechnung Gebäude'!O142</f>
        <v/>
      </c>
      <c r="J147" s="175" t="str">
        <f ca="1">'Berechnung Gebäude'!P142</f>
        <v/>
      </c>
      <c r="K147" s="113" t="str">
        <f>'Berechnung Gebäude'!T142</f>
        <v/>
      </c>
      <c r="L147" s="113" t="str">
        <f ca="1">'Berechnung Gebäude'!U142</f>
        <v/>
      </c>
      <c r="M147" s="176" t="str">
        <f ca="1">'Berechnung Gebäude'!AC142</f>
        <v/>
      </c>
      <c r="N147" s="177" t="str">
        <f ca="1">'Berechnung Gebäude'!AD142</f>
        <v/>
      </c>
      <c r="O147" s="269" t="str">
        <f>'Berechnung Gebäude'!W142</f>
        <v/>
      </c>
      <c r="P147" s="272" t="str">
        <f>'Berechnung Gebäude'!AA142</f>
        <v/>
      </c>
      <c r="Q147" s="203" t="str">
        <f>'Berechnung Gebäude'!AB142</f>
        <v/>
      </c>
      <c r="R147" s="161"/>
      <c r="S147" s="387" t="str">
        <f>'Berechnung Gebäude'!AL142</f>
        <v/>
      </c>
      <c r="T147" s="177" t="str">
        <f>'Berechnung Gebäude'!AM142</f>
        <v/>
      </c>
      <c r="U147" s="175" t="str">
        <f>'Berechnung Gebäude'!AN142</f>
        <v/>
      </c>
      <c r="V147" s="113" t="str">
        <f>'Berechnung Gebäude'!AR142</f>
        <v/>
      </c>
      <c r="W147" s="113" t="str">
        <f>'Berechnung Gebäude'!AS142</f>
        <v/>
      </c>
      <c r="X147" s="176" t="str">
        <f>'Berechnung Gebäude'!AU142</f>
        <v/>
      </c>
      <c r="Y147" s="177" t="str">
        <f>'Berechnung Gebäude'!AV142</f>
        <v/>
      </c>
      <c r="Z147" s="269" t="str">
        <f>'Berechnung Gebäude'!AX142</f>
        <v/>
      </c>
      <c r="AA147" s="269" t="str">
        <f>'Berechnung Gebäude'!BC142</f>
        <v/>
      </c>
      <c r="AB147" s="388" t="str">
        <f>'Berechnung Gebäude'!BD142</f>
        <v/>
      </c>
      <c r="AC147" s="161"/>
      <c r="AD147" s="180" t="str">
        <f>'Berechnung Gebäude'!BK142</f>
        <v/>
      </c>
      <c r="AE147" s="177" t="str">
        <f>'Berechnung Gebäude'!BL142</f>
        <v/>
      </c>
      <c r="AF147" s="221" t="str">
        <f>'Berechnung Gebäude'!BM142</f>
        <v/>
      </c>
      <c r="AG147" s="113" t="str">
        <f>'Berechnung Gebäude'!BQ142</f>
        <v/>
      </c>
      <c r="AH147" s="113" t="str">
        <f>'Berechnung Gebäude'!BR142</f>
        <v/>
      </c>
      <c r="AI147" s="176" t="str">
        <f>'Berechnung Gebäude'!BU142</f>
        <v/>
      </c>
      <c r="AJ147" s="177" t="str">
        <f>'Berechnung Gebäude'!BV142</f>
        <v/>
      </c>
      <c r="AK147" s="276" t="str">
        <f>'Berechnung Gebäude'!BW142</f>
        <v/>
      </c>
      <c r="AL147" s="277" t="str">
        <f>'Berechnung Gebäude'!CA142</f>
        <v/>
      </c>
      <c r="AM147" s="191" t="str">
        <f>'Berechnung Gebäude'!CB142</f>
        <v/>
      </c>
      <c r="AN147" s="4"/>
    </row>
    <row r="148" spans="2:40" ht="35.450000000000003" customHeight="1" x14ac:dyDescent="0.2">
      <c r="B148" s="61">
        <v>139</v>
      </c>
      <c r="C148" s="208" t="str">
        <f>IF('EINGABE Gebäude'!C149="","",'EINGABE Gebäude'!C149)</f>
        <v/>
      </c>
      <c r="D148" s="372" t="str">
        <f>IF('EINGABE Gebäude'!E149="","",'EINGABE Gebäude'!E149)</f>
        <v/>
      </c>
      <c r="E148" s="376" t="str">
        <f>IF('EINGABE Gebäude'!F149="","",'EINGABE Gebäude'!F149)</f>
        <v/>
      </c>
      <c r="F148" s="161"/>
      <c r="G148" s="433" t="str">
        <f>'Berechnung Gebäude'!H143</f>
        <v/>
      </c>
      <c r="H148" s="340" t="str">
        <f ca="1">'Berechnung Gebäude'!N143</f>
        <v/>
      </c>
      <c r="I148" s="177" t="str">
        <f ca="1">'Berechnung Gebäude'!O143</f>
        <v/>
      </c>
      <c r="J148" s="175" t="str">
        <f ca="1">'Berechnung Gebäude'!P143</f>
        <v/>
      </c>
      <c r="K148" s="113" t="str">
        <f>'Berechnung Gebäude'!T143</f>
        <v/>
      </c>
      <c r="L148" s="113" t="str">
        <f ca="1">'Berechnung Gebäude'!U143</f>
        <v/>
      </c>
      <c r="M148" s="176" t="str">
        <f ca="1">'Berechnung Gebäude'!AC143</f>
        <v/>
      </c>
      <c r="N148" s="177" t="str">
        <f ca="1">'Berechnung Gebäude'!AD143</f>
        <v/>
      </c>
      <c r="O148" s="269" t="str">
        <f>'Berechnung Gebäude'!W143</f>
        <v/>
      </c>
      <c r="P148" s="272" t="str">
        <f>'Berechnung Gebäude'!AA143</f>
        <v/>
      </c>
      <c r="Q148" s="203" t="str">
        <f>'Berechnung Gebäude'!AB143</f>
        <v/>
      </c>
      <c r="R148" s="161"/>
      <c r="S148" s="387" t="str">
        <f>'Berechnung Gebäude'!AL143</f>
        <v/>
      </c>
      <c r="T148" s="177" t="str">
        <f>'Berechnung Gebäude'!AM143</f>
        <v/>
      </c>
      <c r="U148" s="175" t="str">
        <f>'Berechnung Gebäude'!AN143</f>
        <v/>
      </c>
      <c r="V148" s="113" t="str">
        <f>'Berechnung Gebäude'!AR143</f>
        <v/>
      </c>
      <c r="W148" s="113" t="str">
        <f>'Berechnung Gebäude'!AS143</f>
        <v/>
      </c>
      <c r="X148" s="176" t="str">
        <f>'Berechnung Gebäude'!AU143</f>
        <v/>
      </c>
      <c r="Y148" s="177" t="str">
        <f>'Berechnung Gebäude'!AV143</f>
        <v/>
      </c>
      <c r="Z148" s="269" t="str">
        <f>'Berechnung Gebäude'!AX143</f>
        <v/>
      </c>
      <c r="AA148" s="269" t="str">
        <f>'Berechnung Gebäude'!BC143</f>
        <v/>
      </c>
      <c r="AB148" s="388" t="str">
        <f>'Berechnung Gebäude'!BD143</f>
        <v/>
      </c>
      <c r="AC148" s="161"/>
      <c r="AD148" s="180" t="str">
        <f>'Berechnung Gebäude'!BK143</f>
        <v/>
      </c>
      <c r="AE148" s="177" t="str">
        <f>'Berechnung Gebäude'!BL143</f>
        <v/>
      </c>
      <c r="AF148" s="221" t="str">
        <f>'Berechnung Gebäude'!BM143</f>
        <v/>
      </c>
      <c r="AG148" s="113" t="str">
        <f>'Berechnung Gebäude'!BQ143</f>
        <v/>
      </c>
      <c r="AH148" s="113" t="str">
        <f>'Berechnung Gebäude'!BR143</f>
        <v/>
      </c>
      <c r="AI148" s="176" t="str">
        <f>'Berechnung Gebäude'!BU143</f>
        <v/>
      </c>
      <c r="AJ148" s="177" t="str">
        <f>'Berechnung Gebäude'!BV143</f>
        <v/>
      </c>
      <c r="AK148" s="276" t="str">
        <f>'Berechnung Gebäude'!BW143</f>
        <v/>
      </c>
      <c r="AL148" s="277" t="str">
        <f>'Berechnung Gebäude'!CA143</f>
        <v/>
      </c>
      <c r="AM148" s="191" t="str">
        <f>'Berechnung Gebäude'!CB143</f>
        <v/>
      </c>
      <c r="AN148" s="4"/>
    </row>
    <row r="149" spans="2:40" ht="35.450000000000003" customHeight="1" x14ac:dyDescent="0.2">
      <c r="B149" s="84">
        <v>140</v>
      </c>
      <c r="C149" s="208" t="str">
        <f>IF('EINGABE Gebäude'!C150="","",'EINGABE Gebäude'!C150)</f>
        <v/>
      </c>
      <c r="D149" s="372" t="str">
        <f>IF('EINGABE Gebäude'!E150="","",'EINGABE Gebäude'!E150)</f>
        <v/>
      </c>
      <c r="E149" s="376" t="str">
        <f>IF('EINGABE Gebäude'!F150="","",'EINGABE Gebäude'!F150)</f>
        <v/>
      </c>
      <c r="F149" s="161"/>
      <c r="G149" s="433" t="str">
        <f>'Berechnung Gebäude'!H144</f>
        <v/>
      </c>
      <c r="H149" s="340" t="str">
        <f ca="1">'Berechnung Gebäude'!N144</f>
        <v/>
      </c>
      <c r="I149" s="177" t="str">
        <f ca="1">'Berechnung Gebäude'!O144</f>
        <v/>
      </c>
      <c r="J149" s="175" t="str">
        <f ca="1">'Berechnung Gebäude'!P144</f>
        <v/>
      </c>
      <c r="K149" s="113" t="str">
        <f>'Berechnung Gebäude'!T144</f>
        <v/>
      </c>
      <c r="L149" s="113" t="str">
        <f ca="1">'Berechnung Gebäude'!U144</f>
        <v/>
      </c>
      <c r="M149" s="176" t="str">
        <f ca="1">'Berechnung Gebäude'!AC144</f>
        <v/>
      </c>
      <c r="N149" s="177" t="str">
        <f ca="1">'Berechnung Gebäude'!AD144</f>
        <v/>
      </c>
      <c r="O149" s="269" t="str">
        <f>'Berechnung Gebäude'!W144</f>
        <v/>
      </c>
      <c r="P149" s="272" t="str">
        <f>'Berechnung Gebäude'!AA144</f>
        <v/>
      </c>
      <c r="Q149" s="203" t="str">
        <f>'Berechnung Gebäude'!AB144</f>
        <v/>
      </c>
      <c r="R149" s="161"/>
      <c r="S149" s="387" t="str">
        <f>'Berechnung Gebäude'!AL144</f>
        <v/>
      </c>
      <c r="T149" s="177" t="str">
        <f>'Berechnung Gebäude'!AM144</f>
        <v/>
      </c>
      <c r="U149" s="175" t="str">
        <f>'Berechnung Gebäude'!AN144</f>
        <v/>
      </c>
      <c r="V149" s="113" t="str">
        <f>'Berechnung Gebäude'!AR144</f>
        <v/>
      </c>
      <c r="W149" s="113" t="str">
        <f>'Berechnung Gebäude'!AS144</f>
        <v/>
      </c>
      <c r="X149" s="176" t="str">
        <f>'Berechnung Gebäude'!AU144</f>
        <v/>
      </c>
      <c r="Y149" s="177" t="str">
        <f>'Berechnung Gebäude'!AV144</f>
        <v/>
      </c>
      <c r="Z149" s="269" t="str">
        <f>'Berechnung Gebäude'!AX144</f>
        <v/>
      </c>
      <c r="AA149" s="269" t="str">
        <f>'Berechnung Gebäude'!BC144</f>
        <v/>
      </c>
      <c r="AB149" s="388" t="str">
        <f>'Berechnung Gebäude'!BD144</f>
        <v/>
      </c>
      <c r="AC149" s="161"/>
      <c r="AD149" s="180" t="str">
        <f>'Berechnung Gebäude'!BK144</f>
        <v/>
      </c>
      <c r="AE149" s="177" t="str">
        <f>'Berechnung Gebäude'!BL144</f>
        <v/>
      </c>
      <c r="AF149" s="221" t="str">
        <f>'Berechnung Gebäude'!BM144</f>
        <v/>
      </c>
      <c r="AG149" s="113" t="str">
        <f>'Berechnung Gebäude'!BQ144</f>
        <v/>
      </c>
      <c r="AH149" s="113" t="str">
        <f>'Berechnung Gebäude'!BR144</f>
        <v/>
      </c>
      <c r="AI149" s="176" t="str">
        <f>'Berechnung Gebäude'!BU144</f>
        <v/>
      </c>
      <c r="AJ149" s="177" t="str">
        <f>'Berechnung Gebäude'!BV144</f>
        <v/>
      </c>
      <c r="AK149" s="276" t="str">
        <f>'Berechnung Gebäude'!BW144</f>
        <v/>
      </c>
      <c r="AL149" s="277" t="str">
        <f>'Berechnung Gebäude'!CA144</f>
        <v/>
      </c>
      <c r="AM149" s="191" t="str">
        <f>'Berechnung Gebäude'!CB144</f>
        <v/>
      </c>
      <c r="AN149" s="4"/>
    </row>
    <row r="150" spans="2:40" ht="35.450000000000003" customHeight="1" x14ac:dyDescent="0.2">
      <c r="B150" s="61">
        <v>141</v>
      </c>
      <c r="C150" s="208" t="str">
        <f>IF('EINGABE Gebäude'!C151="","",'EINGABE Gebäude'!C151)</f>
        <v/>
      </c>
      <c r="D150" s="372" t="str">
        <f>IF('EINGABE Gebäude'!E151="","",'EINGABE Gebäude'!E151)</f>
        <v/>
      </c>
      <c r="E150" s="376" t="str">
        <f>IF('EINGABE Gebäude'!F151="","",'EINGABE Gebäude'!F151)</f>
        <v/>
      </c>
      <c r="F150" s="161"/>
      <c r="G150" s="433" t="str">
        <f>'Berechnung Gebäude'!H145</f>
        <v/>
      </c>
      <c r="H150" s="340" t="str">
        <f ca="1">'Berechnung Gebäude'!N145</f>
        <v/>
      </c>
      <c r="I150" s="177" t="str">
        <f ca="1">'Berechnung Gebäude'!O145</f>
        <v/>
      </c>
      <c r="J150" s="175" t="str">
        <f ca="1">'Berechnung Gebäude'!P145</f>
        <v/>
      </c>
      <c r="K150" s="113" t="str">
        <f>'Berechnung Gebäude'!T145</f>
        <v/>
      </c>
      <c r="L150" s="113" t="str">
        <f ca="1">'Berechnung Gebäude'!U145</f>
        <v/>
      </c>
      <c r="M150" s="176" t="str">
        <f ca="1">'Berechnung Gebäude'!AC145</f>
        <v/>
      </c>
      <c r="N150" s="177" t="str">
        <f ca="1">'Berechnung Gebäude'!AD145</f>
        <v/>
      </c>
      <c r="O150" s="269" t="str">
        <f>'Berechnung Gebäude'!W145</f>
        <v/>
      </c>
      <c r="P150" s="272" t="str">
        <f>'Berechnung Gebäude'!AA145</f>
        <v/>
      </c>
      <c r="Q150" s="203" t="str">
        <f>'Berechnung Gebäude'!AB145</f>
        <v/>
      </c>
      <c r="R150" s="161"/>
      <c r="S150" s="387" t="str">
        <f>'Berechnung Gebäude'!AL145</f>
        <v/>
      </c>
      <c r="T150" s="177" t="str">
        <f>'Berechnung Gebäude'!AM145</f>
        <v/>
      </c>
      <c r="U150" s="175" t="str">
        <f>'Berechnung Gebäude'!AN145</f>
        <v/>
      </c>
      <c r="V150" s="113" t="str">
        <f>'Berechnung Gebäude'!AR145</f>
        <v/>
      </c>
      <c r="W150" s="113" t="str">
        <f>'Berechnung Gebäude'!AS145</f>
        <v/>
      </c>
      <c r="X150" s="176" t="str">
        <f>'Berechnung Gebäude'!AU145</f>
        <v/>
      </c>
      <c r="Y150" s="177" t="str">
        <f>'Berechnung Gebäude'!AV145</f>
        <v/>
      </c>
      <c r="Z150" s="269" t="str">
        <f>'Berechnung Gebäude'!AX145</f>
        <v/>
      </c>
      <c r="AA150" s="269" t="str">
        <f>'Berechnung Gebäude'!BC145</f>
        <v/>
      </c>
      <c r="AB150" s="388" t="str">
        <f>'Berechnung Gebäude'!BD145</f>
        <v/>
      </c>
      <c r="AC150" s="161"/>
      <c r="AD150" s="180" t="str">
        <f>'Berechnung Gebäude'!BK145</f>
        <v/>
      </c>
      <c r="AE150" s="177" t="str">
        <f>'Berechnung Gebäude'!BL145</f>
        <v/>
      </c>
      <c r="AF150" s="221" t="str">
        <f>'Berechnung Gebäude'!BM145</f>
        <v/>
      </c>
      <c r="AG150" s="113" t="str">
        <f>'Berechnung Gebäude'!BQ145</f>
        <v/>
      </c>
      <c r="AH150" s="113" t="str">
        <f>'Berechnung Gebäude'!BR145</f>
        <v/>
      </c>
      <c r="AI150" s="176" t="str">
        <f>'Berechnung Gebäude'!BU145</f>
        <v/>
      </c>
      <c r="AJ150" s="177" t="str">
        <f>'Berechnung Gebäude'!BV145</f>
        <v/>
      </c>
      <c r="AK150" s="276" t="str">
        <f>'Berechnung Gebäude'!BW145</f>
        <v/>
      </c>
      <c r="AL150" s="277" t="str">
        <f>'Berechnung Gebäude'!CA145</f>
        <v/>
      </c>
      <c r="AM150" s="191" t="str">
        <f>'Berechnung Gebäude'!CB145</f>
        <v/>
      </c>
      <c r="AN150" s="4"/>
    </row>
    <row r="151" spans="2:40" ht="35.450000000000003" customHeight="1" x14ac:dyDescent="0.2">
      <c r="B151" s="84">
        <v>142</v>
      </c>
      <c r="C151" s="208" t="str">
        <f>IF('EINGABE Gebäude'!C152="","",'EINGABE Gebäude'!C152)</f>
        <v/>
      </c>
      <c r="D151" s="372" t="str">
        <f>IF('EINGABE Gebäude'!E152="","",'EINGABE Gebäude'!E152)</f>
        <v/>
      </c>
      <c r="E151" s="376" t="str">
        <f>IF('EINGABE Gebäude'!F152="","",'EINGABE Gebäude'!F152)</f>
        <v/>
      </c>
      <c r="F151" s="161"/>
      <c r="G151" s="433" t="str">
        <f>'Berechnung Gebäude'!H146</f>
        <v/>
      </c>
      <c r="H151" s="340" t="str">
        <f ca="1">'Berechnung Gebäude'!N146</f>
        <v/>
      </c>
      <c r="I151" s="177" t="str">
        <f ca="1">'Berechnung Gebäude'!O146</f>
        <v/>
      </c>
      <c r="J151" s="175" t="str">
        <f ca="1">'Berechnung Gebäude'!P146</f>
        <v/>
      </c>
      <c r="K151" s="113" t="str">
        <f>'Berechnung Gebäude'!T146</f>
        <v/>
      </c>
      <c r="L151" s="113" t="str">
        <f ca="1">'Berechnung Gebäude'!U146</f>
        <v/>
      </c>
      <c r="M151" s="176" t="str">
        <f ca="1">'Berechnung Gebäude'!AC146</f>
        <v/>
      </c>
      <c r="N151" s="177" t="str">
        <f ca="1">'Berechnung Gebäude'!AD146</f>
        <v/>
      </c>
      <c r="O151" s="269" t="str">
        <f>'Berechnung Gebäude'!W146</f>
        <v/>
      </c>
      <c r="P151" s="272" t="str">
        <f>'Berechnung Gebäude'!AA146</f>
        <v/>
      </c>
      <c r="Q151" s="203" t="str">
        <f>'Berechnung Gebäude'!AB146</f>
        <v/>
      </c>
      <c r="R151" s="161"/>
      <c r="S151" s="387" t="str">
        <f>'Berechnung Gebäude'!AL146</f>
        <v/>
      </c>
      <c r="T151" s="177" t="str">
        <f>'Berechnung Gebäude'!AM146</f>
        <v/>
      </c>
      <c r="U151" s="175" t="str">
        <f>'Berechnung Gebäude'!AN146</f>
        <v/>
      </c>
      <c r="V151" s="113" t="str">
        <f>'Berechnung Gebäude'!AR146</f>
        <v/>
      </c>
      <c r="W151" s="113" t="str">
        <f>'Berechnung Gebäude'!AS146</f>
        <v/>
      </c>
      <c r="X151" s="176" t="str">
        <f>'Berechnung Gebäude'!AU146</f>
        <v/>
      </c>
      <c r="Y151" s="177" t="str">
        <f>'Berechnung Gebäude'!AV146</f>
        <v/>
      </c>
      <c r="Z151" s="269" t="str">
        <f>'Berechnung Gebäude'!AX146</f>
        <v/>
      </c>
      <c r="AA151" s="269" t="str">
        <f>'Berechnung Gebäude'!BC146</f>
        <v/>
      </c>
      <c r="AB151" s="388" t="str">
        <f>'Berechnung Gebäude'!BD146</f>
        <v/>
      </c>
      <c r="AC151" s="161"/>
      <c r="AD151" s="180" t="str">
        <f>'Berechnung Gebäude'!BK146</f>
        <v/>
      </c>
      <c r="AE151" s="177" t="str">
        <f>'Berechnung Gebäude'!BL146</f>
        <v/>
      </c>
      <c r="AF151" s="221" t="str">
        <f>'Berechnung Gebäude'!BM146</f>
        <v/>
      </c>
      <c r="AG151" s="113" t="str">
        <f>'Berechnung Gebäude'!BQ146</f>
        <v/>
      </c>
      <c r="AH151" s="113" t="str">
        <f>'Berechnung Gebäude'!BR146</f>
        <v/>
      </c>
      <c r="AI151" s="176" t="str">
        <f>'Berechnung Gebäude'!BU146</f>
        <v/>
      </c>
      <c r="AJ151" s="177" t="str">
        <f>'Berechnung Gebäude'!BV146</f>
        <v/>
      </c>
      <c r="AK151" s="276" t="str">
        <f>'Berechnung Gebäude'!BW146</f>
        <v/>
      </c>
      <c r="AL151" s="277" t="str">
        <f>'Berechnung Gebäude'!CA146</f>
        <v/>
      </c>
      <c r="AM151" s="191" t="str">
        <f>'Berechnung Gebäude'!CB146</f>
        <v/>
      </c>
      <c r="AN151" s="4"/>
    </row>
    <row r="152" spans="2:40" ht="35.450000000000003" customHeight="1" x14ac:dyDescent="0.2">
      <c r="B152" s="61">
        <v>143</v>
      </c>
      <c r="C152" s="208" t="str">
        <f>IF('EINGABE Gebäude'!C153="","",'EINGABE Gebäude'!C153)</f>
        <v/>
      </c>
      <c r="D152" s="372" t="str">
        <f>IF('EINGABE Gebäude'!E153="","",'EINGABE Gebäude'!E153)</f>
        <v/>
      </c>
      <c r="E152" s="376" t="str">
        <f>IF('EINGABE Gebäude'!F153="","",'EINGABE Gebäude'!F153)</f>
        <v/>
      </c>
      <c r="F152" s="161"/>
      <c r="G152" s="433" t="str">
        <f>'Berechnung Gebäude'!H147</f>
        <v/>
      </c>
      <c r="H152" s="340" t="str">
        <f ca="1">'Berechnung Gebäude'!N147</f>
        <v/>
      </c>
      <c r="I152" s="177" t="str">
        <f ca="1">'Berechnung Gebäude'!O147</f>
        <v/>
      </c>
      <c r="J152" s="175" t="str">
        <f ca="1">'Berechnung Gebäude'!P147</f>
        <v/>
      </c>
      <c r="K152" s="113" t="str">
        <f>'Berechnung Gebäude'!T147</f>
        <v/>
      </c>
      <c r="L152" s="113" t="str">
        <f ca="1">'Berechnung Gebäude'!U147</f>
        <v/>
      </c>
      <c r="M152" s="176" t="str">
        <f ca="1">'Berechnung Gebäude'!AC147</f>
        <v/>
      </c>
      <c r="N152" s="177" t="str">
        <f ca="1">'Berechnung Gebäude'!AD147</f>
        <v/>
      </c>
      <c r="O152" s="269" t="str">
        <f>'Berechnung Gebäude'!W147</f>
        <v/>
      </c>
      <c r="P152" s="272" t="str">
        <f>'Berechnung Gebäude'!AA147</f>
        <v/>
      </c>
      <c r="Q152" s="203" t="str">
        <f>'Berechnung Gebäude'!AB147</f>
        <v/>
      </c>
      <c r="R152" s="161"/>
      <c r="S152" s="387" t="str">
        <f>'Berechnung Gebäude'!AL147</f>
        <v/>
      </c>
      <c r="T152" s="177" t="str">
        <f>'Berechnung Gebäude'!AM147</f>
        <v/>
      </c>
      <c r="U152" s="175" t="str">
        <f>'Berechnung Gebäude'!AN147</f>
        <v/>
      </c>
      <c r="V152" s="113" t="str">
        <f>'Berechnung Gebäude'!AR147</f>
        <v/>
      </c>
      <c r="W152" s="113" t="str">
        <f>'Berechnung Gebäude'!AS147</f>
        <v/>
      </c>
      <c r="X152" s="176" t="str">
        <f>'Berechnung Gebäude'!AU147</f>
        <v/>
      </c>
      <c r="Y152" s="177" t="str">
        <f>'Berechnung Gebäude'!AV147</f>
        <v/>
      </c>
      <c r="Z152" s="269" t="str">
        <f>'Berechnung Gebäude'!AX147</f>
        <v/>
      </c>
      <c r="AA152" s="269" t="str">
        <f>'Berechnung Gebäude'!BC147</f>
        <v/>
      </c>
      <c r="AB152" s="388" t="str">
        <f>'Berechnung Gebäude'!BD147</f>
        <v/>
      </c>
      <c r="AC152" s="161"/>
      <c r="AD152" s="180" t="str">
        <f>'Berechnung Gebäude'!BK147</f>
        <v/>
      </c>
      <c r="AE152" s="177" t="str">
        <f>'Berechnung Gebäude'!BL147</f>
        <v/>
      </c>
      <c r="AF152" s="221" t="str">
        <f>'Berechnung Gebäude'!BM147</f>
        <v/>
      </c>
      <c r="AG152" s="113" t="str">
        <f>'Berechnung Gebäude'!BQ147</f>
        <v/>
      </c>
      <c r="AH152" s="113" t="str">
        <f>'Berechnung Gebäude'!BR147</f>
        <v/>
      </c>
      <c r="AI152" s="176" t="str">
        <f>'Berechnung Gebäude'!BU147</f>
        <v/>
      </c>
      <c r="AJ152" s="177" t="str">
        <f>'Berechnung Gebäude'!BV147</f>
        <v/>
      </c>
      <c r="AK152" s="276" t="str">
        <f>'Berechnung Gebäude'!BW147</f>
        <v/>
      </c>
      <c r="AL152" s="277" t="str">
        <f>'Berechnung Gebäude'!CA147</f>
        <v/>
      </c>
      <c r="AM152" s="191" t="str">
        <f>'Berechnung Gebäude'!CB147</f>
        <v/>
      </c>
      <c r="AN152" s="4"/>
    </row>
    <row r="153" spans="2:40" ht="35.450000000000003" customHeight="1" x14ac:dyDescent="0.2">
      <c r="B153" s="84">
        <v>144</v>
      </c>
      <c r="C153" s="208" t="str">
        <f>IF('EINGABE Gebäude'!C154="","",'EINGABE Gebäude'!C154)</f>
        <v/>
      </c>
      <c r="D153" s="372" t="str">
        <f>IF('EINGABE Gebäude'!E154="","",'EINGABE Gebäude'!E154)</f>
        <v/>
      </c>
      <c r="E153" s="376" t="str">
        <f>IF('EINGABE Gebäude'!F154="","",'EINGABE Gebäude'!F154)</f>
        <v/>
      </c>
      <c r="F153" s="161"/>
      <c r="G153" s="433" t="str">
        <f>'Berechnung Gebäude'!H148</f>
        <v/>
      </c>
      <c r="H153" s="340" t="str">
        <f ca="1">'Berechnung Gebäude'!N148</f>
        <v/>
      </c>
      <c r="I153" s="177" t="str">
        <f ca="1">'Berechnung Gebäude'!O148</f>
        <v/>
      </c>
      <c r="J153" s="175" t="str">
        <f ca="1">'Berechnung Gebäude'!P148</f>
        <v/>
      </c>
      <c r="K153" s="113" t="str">
        <f>'Berechnung Gebäude'!T148</f>
        <v/>
      </c>
      <c r="L153" s="113" t="str">
        <f ca="1">'Berechnung Gebäude'!U148</f>
        <v/>
      </c>
      <c r="M153" s="176" t="str">
        <f ca="1">'Berechnung Gebäude'!AC148</f>
        <v/>
      </c>
      <c r="N153" s="177" t="str">
        <f ca="1">'Berechnung Gebäude'!AD148</f>
        <v/>
      </c>
      <c r="O153" s="269" t="str">
        <f>'Berechnung Gebäude'!W148</f>
        <v/>
      </c>
      <c r="P153" s="272" t="str">
        <f>'Berechnung Gebäude'!AA148</f>
        <v/>
      </c>
      <c r="Q153" s="203" t="str">
        <f>'Berechnung Gebäude'!AB148</f>
        <v/>
      </c>
      <c r="R153" s="161"/>
      <c r="S153" s="387" t="str">
        <f>'Berechnung Gebäude'!AL148</f>
        <v/>
      </c>
      <c r="T153" s="177" t="str">
        <f>'Berechnung Gebäude'!AM148</f>
        <v/>
      </c>
      <c r="U153" s="175" t="str">
        <f>'Berechnung Gebäude'!AN148</f>
        <v/>
      </c>
      <c r="V153" s="113" t="str">
        <f>'Berechnung Gebäude'!AR148</f>
        <v/>
      </c>
      <c r="W153" s="113" t="str">
        <f>'Berechnung Gebäude'!AS148</f>
        <v/>
      </c>
      <c r="X153" s="176" t="str">
        <f>'Berechnung Gebäude'!AU148</f>
        <v/>
      </c>
      <c r="Y153" s="177" t="str">
        <f>'Berechnung Gebäude'!AV148</f>
        <v/>
      </c>
      <c r="Z153" s="269" t="str">
        <f>'Berechnung Gebäude'!AX148</f>
        <v/>
      </c>
      <c r="AA153" s="269" t="str">
        <f>'Berechnung Gebäude'!BC148</f>
        <v/>
      </c>
      <c r="AB153" s="388" t="str">
        <f>'Berechnung Gebäude'!BD148</f>
        <v/>
      </c>
      <c r="AC153" s="161"/>
      <c r="AD153" s="180" t="str">
        <f>'Berechnung Gebäude'!BK148</f>
        <v/>
      </c>
      <c r="AE153" s="177" t="str">
        <f>'Berechnung Gebäude'!BL148</f>
        <v/>
      </c>
      <c r="AF153" s="221" t="str">
        <f>'Berechnung Gebäude'!BM148</f>
        <v/>
      </c>
      <c r="AG153" s="113" t="str">
        <f>'Berechnung Gebäude'!BQ148</f>
        <v/>
      </c>
      <c r="AH153" s="113" t="str">
        <f>'Berechnung Gebäude'!BR148</f>
        <v/>
      </c>
      <c r="AI153" s="176" t="str">
        <f>'Berechnung Gebäude'!BU148</f>
        <v/>
      </c>
      <c r="AJ153" s="177" t="str">
        <f>'Berechnung Gebäude'!BV148</f>
        <v/>
      </c>
      <c r="AK153" s="276" t="str">
        <f>'Berechnung Gebäude'!BW148</f>
        <v/>
      </c>
      <c r="AL153" s="277" t="str">
        <f>'Berechnung Gebäude'!CA148</f>
        <v/>
      </c>
      <c r="AM153" s="191" t="str">
        <f>'Berechnung Gebäude'!CB148</f>
        <v/>
      </c>
      <c r="AN153" s="4"/>
    </row>
    <row r="154" spans="2:40" ht="35.450000000000003" customHeight="1" x14ac:dyDescent="0.2">
      <c r="B154" s="61">
        <v>145</v>
      </c>
      <c r="C154" s="208" t="str">
        <f>IF('EINGABE Gebäude'!C155="","",'EINGABE Gebäude'!C155)</f>
        <v/>
      </c>
      <c r="D154" s="372" t="str">
        <f>IF('EINGABE Gebäude'!E155="","",'EINGABE Gebäude'!E155)</f>
        <v/>
      </c>
      <c r="E154" s="376" t="str">
        <f>IF('EINGABE Gebäude'!F155="","",'EINGABE Gebäude'!F155)</f>
        <v/>
      </c>
      <c r="F154" s="161"/>
      <c r="G154" s="433" t="str">
        <f>'Berechnung Gebäude'!H149</f>
        <v/>
      </c>
      <c r="H154" s="340" t="str">
        <f ca="1">'Berechnung Gebäude'!N149</f>
        <v/>
      </c>
      <c r="I154" s="177" t="str">
        <f ca="1">'Berechnung Gebäude'!O149</f>
        <v/>
      </c>
      <c r="J154" s="175" t="str">
        <f ca="1">'Berechnung Gebäude'!P149</f>
        <v/>
      </c>
      <c r="K154" s="113" t="str">
        <f>'Berechnung Gebäude'!T149</f>
        <v/>
      </c>
      <c r="L154" s="113" t="str">
        <f ca="1">'Berechnung Gebäude'!U149</f>
        <v/>
      </c>
      <c r="M154" s="176" t="str">
        <f ca="1">'Berechnung Gebäude'!AC149</f>
        <v/>
      </c>
      <c r="N154" s="177" t="str">
        <f ca="1">'Berechnung Gebäude'!AD149</f>
        <v/>
      </c>
      <c r="O154" s="269" t="str">
        <f>'Berechnung Gebäude'!W149</f>
        <v/>
      </c>
      <c r="P154" s="272" t="str">
        <f>'Berechnung Gebäude'!AA149</f>
        <v/>
      </c>
      <c r="Q154" s="203" t="str">
        <f>'Berechnung Gebäude'!AB149</f>
        <v/>
      </c>
      <c r="R154" s="161"/>
      <c r="S154" s="387" t="str">
        <f>'Berechnung Gebäude'!AL149</f>
        <v/>
      </c>
      <c r="T154" s="177" t="str">
        <f>'Berechnung Gebäude'!AM149</f>
        <v/>
      </c>
      <c r="U154" s="175" t="str">
        <f>'Berechnung Gebäude'!AN149</f>
        <v/>
      </c>
      <c r="V154" s="113" t="str">
        <f>'Berechnung Gebäude'!AR149</f>
        <v/>
      </c>
      <c r="W154" s="113" t="str">
        <f>'Berechnung Gebäude'!AS149</f>
        <v/>
      </c>
      <c r="X154" s="176" t="str">
        <f>'Berechnung Gebäude'!AU149</f>
        <v/>
      </c>
      <c r="Y154" s="177" t="str">
        <f>'Berechnung Gebäude'!AV149</f>
        <v/>
      </c>
      <c r="Z154" s="269" t="str">
        <f>'Berechnung Gebäude'!AX149</f>
        <v/>
      </c>
      <c r="AA154" s="269" t="str">
        <f>'Berechnung Gebäude'!BC149</f>
        <v/>
      </c>
      <c r="AB154" s="388" t="str">
        <f>'Berechnung Gebäude'!BD149</f>
        <v/>
      </c>
      <c r="AC154" s="161"/>
      <c r="AD154" s="180" t="str">
        <f>'Berechnung Gebäude'!BK149</f>
        <v/>
      </c>
      <c r="AE154" s="177" t="str">
        <f>'Berechnung Gebäude'!BL149</f>
        <v/>
      </c>
      <c r="AF154" s="221" t="str">
        <f>'Berechnung Gebäude'!BM149</f>
        <v/>
      </c>
      <c r="AG154" s="113" t="str">
        <f>'Berechnung Gebäude'!BQ149</f>
        <v/>
      </c>
      <c r="AH154" s="113" t="str">
        <f>'Berechnung Gebäude'!BR149</f>
        <v/>
      </c>
      <c r="AI154" s="176" t="str">
        <f>'Berechnung Gebäude'!BU149</f>
        <v/>
      </c>
      <c r="AJ154" s="177" t="str">
        <f>'Berechnung Gebäude'!BV149</f>
        <v/>
      </c>
      <c r="AK154" s="276" t="str">
        <f>'Berechnung Gebäude'!BW149</f>
        <v/>
      </c>
      <c r="AL154" s="277" t="str">
        <f>'Berechnung Gebäude'!CA149</f>
        <v/>
      </c>
      <c r="AM154" s="191" t="str">
        <f>'Berechnung Gebäude'!CB149</f>
        <v/>
      </c>
      <c r="AN154" s="4"/>
    </row>
    <row r="155" spans="2:40" ht="35.450000000000003" customHeight="1" x14ac:dyDescent="0.2">
      <c r="B155" s="84">
        <v>146</v>
      </c>
      <c r="C155" s="208" t="str">
        <f>IF('EINGABE Gebäude'!C156="","",'EINGABE Gebäude'!C156)</f>
        <v/>
      </c>
      <c r="D155" s="372" t="str">
        <f>IF('EINGABE Gebäude'!E156="","",'EINGABE Gebäude'!E156)</f>
        <v/>
      </c>
      <c r="E155" s="376" t="str">
        <f>IF('EINGABE Gebäude'!F156="","",'EINGABE Gebäude'!F156)</f>
        <v/>
      </c>
      <c r="F155" s="161"/>
      <c r="G155" s="433" t="str">
        <f>'Berechnung Gebäude'!H150</f>
        <v/>
      </c>
      <c r="H155" s="340" t="str">
        <f ca="1">'Berechnung Gebäude'!N150</f>
        <v/>
      </c>
      <c r="I155" s="177" t="str">
        <f ca="1">'Berechnung Gebäude'!O150</f>
        <v/>
      </c>
      <c r="J155" s="175" t="str">
        <f ca="1">'Berechnung Gebäude'!P150</f>
        <v/>
      </c>
      <c r="K155" s="113" t="str">
        <f>'Berechnung Gebäude'!T150</f>
        <v/>
      </c>
      <c r="L155" s="113" t="str">
        <f ca="1">'Berechnung Gebäude'!U150</f>
        <v/>
      </c>
      <c r="M155" s="176" t="str">
        <f ca="1">'Berechnung Gebäude'!AC150</f>
        <v/>
      </c>
      <c r="N155" s="177" t="str">
        <f ca="1">'Berechnung Gebäude'!AD150</f>
        <v/>
      </c>
      <c r="O155" s="269" t="str">
        <f>'Berechnung Gebäude'!W150</f>
        <v/>
      </c>
      <c r="P155" s="272" t="str">
        <f>'Berechnung Gebäude'!AA150</f>
        <v/>
      </c>
      <c r="Q155" s="203" t="str">
        <f>'Berechnung Gebäude'!AB150</f>
        <v/>
      </c>
      <c r="R155" s="161"/>
      <c r="S155" s="387" t="str">
        <f>'Berechnung Gebäude'!AL150</f>
        <v/>
      </c>
      <c r="T155" s="177" t="str">
        <f>'Berechnung Gebäude'!AM150</f>
        <v/>
      </c>
      <c r="U155" s="175" t="str">
        <f>'Berechnung Gebäude'!AN150</f>
        <v/>
      </c>
      <c r="V155" s="113" t="str">
        <f>'Berechnung Gebäude'!AR150</f>
        <v/>
      </c>
      <c r="W155" s="113" t="str">
        <f>'Berechnung Gebäude'!AS150</f>
        <v/>
      </c>
      <c r="X155" s="176" t="str">
        <f>'Berechnung Gebäude'!AU150</f>
        <v/>
      </c>
      <c r="Y155" s="177" t="str">
        <f>'Berechnung Gebäude'!AV150</f>
        <v/>
      </c>
      <c r="Z155" s="269" t="str">
        <f>'Berechnung Gebäude'!AX150</f>
        <v/>
      </c>
      <c r="AA155" s="269" t="str">
        <f>'Berechnung Gebäude'!BC150</f>
        <v/>
      </c>
      <c r="AB155" s="388" t="str">
        <f>'Berechnung Gebäude'!BD150</f>
        <v/>
      </c>
      <c r="AC155" s="161"/>
      <c r="AD155" s="180" t="str">
        <f>'Berechnung Gebäude'!BK150</f>
        <v/>
      </c>
      <c r="AE155" s="177" t="str">
        <f>'Berechnung Gebäude'!BL150</f>
        <v/>
      </c>
      <c r="AF155" s="221" t="str">
        <f>'Berechnung Gebäude'!BM150</f>
        <v/>
      </c>
      <c r="AG155" s="113" t="str">
        <f>'Berechnung Gebäude'!BQ150</f>
        <v/>
      </c>
      <c r="AH155" s="113" t="str">
        <f>'Berechnung Gebäude'!BR150</f>
        <v/>
      </c>
      <c r="AI155" s="176" t="str">
        <f>'Berechnung Gebäude'!BU150</f>
        <v/>
      </c>
      <c r="AJ155" s="177" t="str">
        <f>'Berechnung Gebäude'!BV150</f>
        <v/>
      </c>
      <c r="AK155" s="276" t="str">
        <f>'Berechnung Gebäude'!BW150</f>
        <v/>
      </c>
      <c r="AL155" s="277" t="str">
        <f>'Berechnung Gebäude'!CA150</f>
        <v/>
      </c>
      <c r="AM155" s="191" t="str">
        <f>'Berechnung Gebäude'!CB150</f>
        <v/>
      </c>
      <c r="AN155" s="4"/>
    </row>
    <row r="156" spans="2:40" ht="35.450000000000003" customHeight="1" x14ac:dyDescent="0.2">
      <c r="B156" s="61">
        <v>147</v>
      </c>
      <c r="C156" s="208" t="str">
        <f>IF('EINGABE Gebäude'!C157="","",'EINGABE Gebäude'!C157)</f>
        <v/>
      </c>
      <c r="D156" s="372" t="str">
        <f>IF('EINGABE Gebäude'!E157="","",'EINGABE Gebäude'!E157)</f>
        <v/>
      </c>
      <c r="E156" s="376" t="str">
        <f>IF('EINGABE Gebäude'!F157="","",'EINGABE Gebäude'!F157)</f>
        <v/>
      </c>
      <c r="F156" s="161"/>
      <c r="G156" s="433" t="str">
        <f>'Berechnung Gebäude'!H151</f>
        <v/>
      </c>
      <c r="H156" s="340" t="str">
        <f ca="1">'Berechnung Gebäude'!N151</f>
        <v/>
      </c>
      <c r="I156" s="177" t="str">
        <f ca="1">'Berechnung Gebäude'!O151</f>
        <v/>
      </c>
      <c r="J156" s="175" t="str">
        <f ca="1">'Berechnung Gebäude'!P151</f>
        <v/>
      </c>
      <c r="K156" s="113" t="str">
        <f>'Berechnung Gebäude'!T151</f>
        <v/>
      </c>
      <c r="L156" s="113" t="str">
        <f ca="1">'Berechnung Gebäude'!U151</f>
        <v/>
      </c>
      <c r="M156" s="176" t="str">
        <f ca="1">'Berechnung Gebäude'!AC151</f>
        <v/>
      </c>
      <c r="N156" s="177" t="str">
        <f ca="1">'Berechnung Gebäude'!AD151</f>
        <v/>
      </c>
      <c r="O156" s="269" t="str">
        <f>'Berechnung Gebäude'!W151</f>
        <v/>
      </c>
      <c r="P156" s="272" t="str">
        <f>'Berechnung Gebäude'!AA151</f>
        <v/>
      </c>
      <c r="Q156" s="203" t="str">
        <f>'Berechnung Gebäude'!AB151</f>
        <v/>
      </c>
      <c r="R156" s="161"/>
      <c r="S156" s="387" t="str">
        <f>'Berechnung Gebäude'!AL151</f>
        <v/>
      </c>
      <c r="T156" s="177" t="str">
        <f>'Berechnung Gebäude'!AM151</f>
        <v/>
      </c>
      <c r="U156" s="175" t="str">
        <f>'Berechnung Gebäude'!AN151</f>
        <v/>
      </c>
      <c r="V156" s="113" t="str">
        <f>'Berechnung Gebäude'!AR151</f>
        <v/>
      </c>
      <c r="W156" s="113" t="str">
        <f>'Berechnung Gebäude'!AS151</f>
        <v/>
      </c>
      <c r="X156" s="176" t="str">
        <f>'Berechnung Gebäude'!AU151</f>
        <v/>
      </c>
      <c r="Y156" s="177" t="str">
        <f>'Berechnung Gebäude'!AV151</f>
        <v/>
      </c>
      <c r="Z156" s="269" t="str">
        <f>'Berechnung Gebäude'!AX151</f>
        <v/>
      </c>
      <c r="AA156" s="269" t="str">
        <f>'Berechnung Gebäude'!BC151</f>
        <v/>
      </c>
      <c r="AB156" s="388" t="str">
        <f>'Berechnung Gebäude'!BD151</f>
        <v/>
      </c>
      <c r="AC156" s="161"/>
      <c r="AD156" s="180" t="str">
        <f>'Berechnung Gebäude'!BK151</f>
        <v/>
      </c>
      <c r="AE156" s="177" t="str">
        <f>'Berechnung Gebäude'!BL151</f>
        <v/>
      </c>
      <c r="AF156" s="221" t="str">
        <f>'Berechnung Gebäude'!BM151</f>
        <v/>
      </c>
      <c r="AG156" s="113" t="str">
        <f>'Berechnung Gebäude'!BQ151</f>
        <v/>
      </c>
      <c r="AH156" s="113" t="str">
        <f>'Berechnung Gebäude'!BR151</f>
        <v/>
      </c>
      <c r="AI156" s="176" t="str">
        <f>'Berechnung Gebäude'!BU151</f>
        <v/>
      </c>
      <c r="AJ156" s="177" t="str">
        <f>'Berechnung Gebäude'!BV151</f>
        <v/>
      </c>
      <c r="AK156" s="276" t="str">
        <f>'Berechnung Gebäude'!BW151</f>
        <v/>
      </c>
      <c r="AL156" s="277" t="str">
        <f>'Berechnung Gebäude'!CA151</f>
        <v/>
      </c>
      <c r="AM156" s="191" t="str">
        <f>'Berechnung Gebäude'!CB151</f>
        <v/>
      </c>
      <c r="AN156" s="4"/>
    </row>
    <row r="157" spans="2:40" ht="35.450000000000003" customHeight="1" x14ac:dyDescent="0.2">
      <c r="B157" s="84">
        <v>148</v>
      </c>
      <c r="C157" s="208" t="str">
        <f>IF('EINGABE Gebäude'!C158="","",'EINGABE Gebäude'!C158)</f>
        <v/>
      </c>
      <c r="D157" s="372" t="str">
        <f>IF('EINGABE Gebäude'!E158="","",'EINGABE Gebäude'!E158)</f>
        <v/>
      </c>
      <c r="E157" s="376" t="str">
        <f>IF('EINGABE Gebäude'!F158="","",'EINGABE Gebäude'!F158)</f>
        <v/>
      </c>
      <c r="F157" s="161"/>
      <c r="G157" s="433" t="str">
        <f>'Berechnung Gebäude'!H152</f>
        <v/>
      </c>
      <c r="H157" s="340" t="str">
        <f ca="1">'Berechnung Gebäude'!N152</f>
        <v/>
      </c>
      <c r="I157" s="177" t="str">
        <f ca="1">'Berechnung Gebäude'!O152</f>
        <v/>
      </c>
      <c r="J157" s="175" t="str">
        <f ca="1">'Berechnung Gebäude'!P152</f>
        <v/>
      </c>
      <c r="K157" s="113" t="str">
        <f>'Berechnung Gebäude'!T152</f>
        <v/>
      </c>
      <c r="L157" s="113" t="str">
        <f ca="1">'Berechnung Gebäude'!U152</f>
        <v/>
      </c>
      <c r="M157" s="176" t="str">
        <f ca="1">'Berechnung Gebäude'!AC152</f>
        <v/>
      </c>
      <c r="N157" s="177" t="str">
        <f ca="1">'Berechnung Gebäude'!AD152</f>
        <v/>
      </c>
      <c r="O157" s="269" t="str">
        <f>'Berechnung Gebäude'!W152</f>
        <v/>
      </c>
      <c r="P157" s="272" t="str">
        <f>'Berechnung Gebäude'!AA152</f>
        <v/>
      </c>
      <c r="Q157" s="203" t="str">
        <f>'Berechnung Gebäude'!AB152</f>
        <v/>
      </c>
      <c r="R157" s="161"/>
      <c r="S157" s="387" t="str">
        <f>'Berechnung Gebäude'!AL152</f>
        <v/>
      </c>
      <c r="T157" s="177" t="str">
        <f>'Berechnung Gebäude'!AM152</f>
        <v/>
      </c>
      <c r="U157" s="175" t="str">
        <f>'Berechnung Gebäude'!AN152</f>
        <v/>
      </c>
      <c r="V157" s="113" t="str">
        <f>'Berechnung Gebäude'!AR152</f>
        <v/>
      </c>
      <c r="W157" s="113" t="str">
        <f>'Berechnung Gebäude'!AS152</f>
        <v/>
      </c>
      <c r="X157" s="176" t="str">
        <f>'Berechnung Gebäude'!AU152</f>
        <v/>
      </c>
      <c r="Y157" s="177" t="str">
        <f>'Berechnung Gebäude'!AV152</f>
        <v/>
      </c>
      <c r="Z157" s="269" t="str">
        <f>'Berechnung Gebäude'!AX152</f>
        <v/>
      </c>
      <c r="AA157" s="269" t="str">
        <f>'Berechnung Gebäude'!BC152</f>
        <v/>
      </c>
      <c r="AB157" s="388" t="str">
        <f>'Berechnung Gebäude'!BD152</f>
        <v/>
      </c>
      <c r="AC157" s="161"/>
      <c r="AD157" s="180" t="str">
        <f>'Berechnung Gebäude'!BK152</f>
        <v/>
      </c>
      <c r="AE157" s="177" t="str">
        <f>'Berechnung Gebäude'!BL152</f>
        <v/>
      </c>
      <c r="AF157" s="221" t="str">
        <f>'Berechnung Gebäude'!BM152</f>
        <v/>
      </c>
      <c r="AG157" s="113" t="str">
        <f>'Berechnung Gebäude'!BQ152</f>
        <v/>
      </c>
      <c r="AH157" s="113" t="str">
        <f>'Berechnung Gebäude'!BR152</f>
        <v/>
      </c>
      <c r="AI157" s="176" t="str">
        <f>'Berechnung Gebäude'!BU152</f>
        <v/>
      </c>
      <c r="AJ157" s="177" t="str">
        <f>'Berechnung Gebäude'!BV152</f>
        <v/>
      </c>
      <c r="AK157" s="276" t="str">
        <f>'Berechnung Gebäude'!BW152</f>
        <v/>
      </c>
      <c r="AL157" s="277" t="str">
        <f>'Berechnung Gebäude'!CA152</f>
        <v/>
      </c>
      <c r="AM157" s="191" t="str">
        <f>'Berechnung Gebäude'!CB152</f>
        <v/>
      </c>
      <c r="AN157" s="4"/>
    </row>
    <row r="158" spans="2:40" ht="35.450000000000003" customHeight="1" x14ac:dyDescent="0.2">
      <c r="B158" s="61">
        <v>149</v>
      </c>
      <c r="C158" s="208" t="str">
        <f>IF('EINGABE Gebäude'!C159="","",'EINGABE Gebäude'!C159)</f>
        <v/>
      </c>
      <c r="D158" s="372" t="str">
        <f>IF('EINGABE Gebäude'!E159="","",'EINGABE Gebäude'!E159)</f>
        <v/>
      </c>
      <c r="E158" s="376" t="str">
        <f>IF('EINGABE Gebäude'!F159="","",'EINGABE Gebäude'!F159)</f>
        <v/>
      </c>
      <c r="F158" s="161"/>
      <c r="G158" s="433" t="str">
        <f>'Berechnung Gebäude'!H153</f>
        <v/>
      </c>
      <c r="H158" s="340" t="str">
        <f ca="1">'Berechnung Gebäude'!N153</f>
        <v/>
      </c>
      <c r="I158" s="177" t="str">
        <f ca="1">'Berechnung Gebäude'!O153</f>
        <v/>
      </c>
      <c r="J158" s="175" t="str">
        <f ca="1">'Berechnung Gebäude'!P153</f>
        <v/>
      </c>
      <c r="K158" s="113" t="str">
        <f>'Berechnung Gebäude'!T153</f>
        <v/>
      </c>
      <c r="L158" s="113" t="str">
        <f ca="1">'Berechnung Gebäude'!U153</f>
        <v/>
      </c>
      <c r="M158" s="176" t="str">
        <f ca="1">'Berechnung Gebäude'!AC153</f>
        <v/>
      </c>
      <c r="N158" s="177" t="str">
        <f ca="1">'Berechnung Gebäude'!AD153</f>
        <v/>
      </c>
      <c r="O158" s="269" t="str">
        <f>'Berechnung Gebäude'!W153</f>
        <v/>
      </c>
      <c r="P158" s="272" t="str">
        <f>'Berechnung Gebäude'!AA153</f>
        <v/>
      </c>
      <c r="Q158" s="203" t="str">
        <f>'Berechnung Gebäude'!AB153</f>
        <v/>
      </c>
      <c r="R158" s="161"/>
      <c r="S158" s="387" t="str">
        <f>'Berechnung Gebäude'!AL153</f>
        <v/>
      </c>
      <c r="T158" s="177" t="str">
        <f>'Berechnung Gebäude'!AM153</f>
        <v/>
      </c>
      <c r="U158" s="175" t="str">
        <f>'Berechnung Gebäude'!AN153</f>
        <v/>
      </c>
      <c r="V158" s="113" t="str">
        <f>'Berechnung Gebäude'!AR153</f>
        <v/>
      </c>
      <c r="W158" s="113" t="str">
        <f>'Berechnung Gebäude'!AS153</f>
        <v/>
      </c>
      <c r="X158" s="176" t="str">
        <f>'Berechnung Gebäude'!AU153</f>
        <v/>
      </c>
      <c r="Y158" s="177" t="str">
        <f>'Berechnung Gebäude'!AV153</f>
        <v/>
      </c>
      <c r="Z158" s="269" t="str">
        <f>'Berechnung Gebäude'!AX153</f>
        <v/>
      </c>
      <c r="AA158" s="269" t="str">
        <f>'Berechnung Gebäude'!BC153</f>
        <v/>
      </c>
      <c r="AB158" s="388" t="str">
        <f>'Berechnung Gebäude'!BD153</f>
        <v/>
      </c>
      <c r="AC158" s="161"/>
      <c r="AD158" s="180" t="str">
        <f>'Berechnung Gebäude'!BK153</f>
        <v/>
      </c>
      <c r="AE158" s="177" t="str">
        <f>'Berechnung Gebäude'!BL153</f>
        <v/>
      </c>
      <c r="AF158" s="221" t="str">
        <f>'Berechnung Gebäude'!BM153</f>
        <v/>
      </c>
      <c r="AG158" s="113" t="str">
        <f>'Berechnung Gebäude'!BQ153</f>
        <v/>
      </c>
      <c r="AH158" s="113" t="str">
        <f>'Berechnung Gebäude'!BR153</f>
        <v/>
      </c>
      <c r="AI158" s="176" t="str">
        <f>'Berechnung Gebäude'!BU153</f>
        <v/>
      </c>
      <c r="AJ158" s="177" t="str">
        <f>'Berechnung Gebäude'!BV153</f>
        <v/>
      </c>
      <c r="AK158" s="276" t="str">
        <f>'Berechnung Gebäude'!BW153</f>
        <v/>
      </c>
      <c r="AL158" s="277" t="str">
        <f>'Berechnung Gebäude'!CA153</f>
        <v/>
      </c>
      <c r="AM158" s="191" t="str">
        <f>'Berechnung Gebäude'!CB153</f>
        <v/>
      </c>
      <c r="AN158" s="4"/>
    </row>
    <row r="159" spans="2:40" ht="35.450000000000003" customHeight="1" thickBot="1" x14ac:dyDescent="0.25">
      <c r="B159" s="84">
        <v>150</v>
      </c>
      <c r="C159" s="209" t="str">
        <f>IF('EINGABE Gebäude'!C160="","",'EINGABE Gebäude'!C160)</f>
        <v/>
      </c>
      <c r="D159" s="373" t="str">
        <f>IF('EINGABE Gebäude'!E160="","",'EINGABE Gebäude'!E160)</f>
        <v/>
      </c>
      <c r="E159" s="377" t="str">
        <f>IF('EINGABE Gebäude'!F160="","",'EINGABE Gebäude'!F160)</f>
        <v/>
      </c>
      <c r="F159" s="162"/>
      <c r="G159" s="438" t="str">
        <f>'Berechnung Gebäude'!H154</f>
        <v/>
      </c>
      <c r="H159" s="439" t="str">
        <f ca="1">'Berechnung Gebäude'!N154</f>
        <v/>
      </c>
      <c r="I159" s="440" t="str">
        <f ca="1">'Berechnung Gebäude'!O154</f>
        <v/>
      </c>
      <c r="J159" s="441" t="str">
        <f ca="1">'Berechnung Gebäude'!P154</f>
        <v/>
      </c>
      <c r="K159" s="205" t="str">
        <f>'Berechnung Gebäude'!T154</f>
        <v/>
      </c>
      <c r="L159" s="205" t="str">
        <f ca="1">'Berechnung Gebäude'!U154</f>
        <v/>
      </c>
      <c r="M159" s="206" t="str">
        <f ca="1">'Berechnung Gebäude'!AC154</f>
        <v/>
      </c>
      <c r="N159" s="204" t="str">
        <f ca="1">'Berechnung Gebäude'!AD154</f>
        <v/>
      </c>
      <c r="O159" s="270" t="str">
        <f>'Berechnung Gebäude'!W154</f>
        <v/>
      </c>
      <c r="P159" s="273" t="str">
        <f>'Berechnung Gebäude'!AA154</f>
        <v/>
      </c>
      <c r="Q159" s="207" t="str">
        <f>'Berechnung Gebäude'!AB154</f>
        <v/>
      </c>
      <c r="R159" s="162"/>
      <c r="S159" s="389" t="str">
        <f>'Berechnung Gebäude'!AL154</f>
        <v/>
      </c>
      <c r="T159" s="390" t="str">
        <f>'Berechnung Gebäude'!AM154</f>
        <v/>
      </c>
      <c r="U159" s="391" t="str">
        <f>'Berechnung Gebäude'!AN154</f>
        <v/>
      </c>
      <c r="V159" s="392" t="str">
        <f>'Berechnung Gebäude'!AR154</f>
        <v/>
      </c>
      <c r="W159" s="392" t="str">
        <f>'Berechnung Gebäude'!AS154</f>
        <v/>
      </c>
      <c r="X159" s="393" t="str">
        <f>'Berechnung Gebäude'!AU154</f>
        <v/>
      </c>
      <c r="Y159" s="390" t="str">
        <f>'Berechnung Gebäude'!AV154</f>
        <v/>
      </c>
      <c r="Z159" s="394" t="str">
        <f>'Berechnung Gebäude'!AX154</f>
        <v/>
      </c>
      <c r="AA159" s="394" t="str">
        <f>'Berechnung Gebäude'!BC154</f>
        <v/>
      </c>
      <c r="AB159" s="395" t="str">
        <f>'Berechnung Gebäude'!BD154</f>
        <v/>
      </c>
      <c r="AC159" s="162"/>
      <c r="AD159" s="187" t="str">
        <f>'Berechnung Gebäude'!BK154</f>
        <v/>
      </c>
      <c r="AE159" s="192" t="str">
        <f>'Berechnung Gebäude'!BL154</f>
        <v/>
      </c>
      <c r="AF159" s="378" t="str">
        <f>'Berechnung Gebäude'!BM154</f>
        <v/>
      </c>
      <c r="AG159" s="193" t="str">
        <f>'Berechnung Gebäude'!BQ154</f>
        <v/>
      </c>
      <c r="AH159" s="193" t="str">
        <f>'Berechnung Gebäude'!BR154</f>
        <v/>
      </c>
      <c r="AI159" s="379" t="str">
        <f>'Berechnung Gebäude'!BU154</f>
        <v/>
      </c>
      <c r="AJ159" s="192" t="str">
        <f>'Berechnung Gebäude'!BV154</f>
        <v/>
      </c>
      <c r="AK159" s="278" t="str">
        <f>'Berechnung Gebäude'!BW154</f>
        <v/>
      </c>
      <c r="AL159" s="279" t="str">
        <f>'Berechnung Gebäude'!CA154</f>
        <v/>
      </c>
      <c r="AM159" s="194" t="str">
        <f>'Berechnung Gebäude'!CB154</f>
        <v/>
      </c>
      <c r="AN159" s="4"/>
    </row>
    <row r="160" spans="2:40" ht="21.6" customHeight="1" thickBot="1" x14ac:dyDescent="0.25">
      <c r="B160" s="212"/>
      <c r="C160" s="5"/>
      <c r="D160" s="5"/>
      <c r="E160" s="5"/>
      <c r="F160" s="5"/>
      <c r="G160" s="5"/>
      <c r="H160" s="5"/>
      <c r="I160" s="5"/>
      <c r="J160" s="213"/>
      <c r="K160" s="213"/>
      <c r="L160" s="213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6"/>
    </row>
    <row r="161" spans="2:39" ht="13.5" thickTop="1" x14ac:dyDescent="0.2">
      <c r="B161" s="110"/>
    </row>
    <row r="162" spans="2:39" x14ac:dyDescent="0.2">
      <c r="B162" s="111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5"/>
      <c r="AD162" s="195"/>
      <c r="AE162" s="195"/>
      <c r="AF162" s="195"/>
      <c r="AG162" s="195"/>
      <c r="AH162" s="195"/>
      <c r="AI162" s="195"/>
      <c r="AJ162" s="112"/>
      <c r="AK162" s="112"/>
      <c r="AL162" s="112"/>
      <c r="AM162" s="112"/>
    </row>
    <row r="163" spans="2:39" x14ac:dyDescent="0.2">
      <c r="B163" s="110"/>
      <c r="I163" s="195"/>
      <c r="J163" s="195" t="s">
        <v>180</v>
      </c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 t="s">
        <v>180</v>
      </c>
      <c r="V163" s="195"/>
      <c r="W163" s="195"/>
      <c r="X163" s="195"/>
      <c r="Y163" s="195"/>
      <c r="Z163" s="195"/>
      <c r="AA163" s="195"/>
      <c r="AB163" s="195"/>
      <c r="AC163" s="195"/>
      <c r="AD163" s="195"/>
      <c r="AE163" s="195"/>
      <c r="AF163" s="195" t="s">
        <v>180</v>
      </c>
      <c r="AG163" s="195"/>
      <c r="AH163" s="195"/>
      <c r="AI163" s="195"/>
      <c r="AJ163" s="112"/>
      <c r="AK163" s="112"/>
      <c r="AL163" s="112"/>
      <c r="AM163" s="112"/>
    </row>
    <row r="164" spans="2:39" x14ac:dyDescent="0.2">
      <c r="B164" s="111"/>
      <c r="I164" s="195"/>
      <c r="J164" s="195" t="s">
        <v>179</v>
      </c>
      <c r="K164" s="195" t="s">
        <v>37</v>
      </c>
      <c r="L164" s="195"/>
      <c r="M164" s="195"/>
      <c r="N164" s="195"/>
      <c r="O164" s="195"/>
      <c r="P164" s="195"/>
      <c r="Q164" s="195"/>
      <c r="R164" s="195"/>
      <c r="S164" s="195"/>
      <c r="T164" s="195"/>
      <c r="U164" s="195" t="s">
        <v>179</v>
      </c>
      <c r="V164" s="195" t="s">
        <v>37</v>
      </c>
      <c r="W164" s="195"/>
      <c r="X164" s="195"/>
      <c r="Y164" s="195"/>
      <c r="Z164" s="195"/>
      <c r="AA164" s="195"/>
      <c r="AB164" s="195"/>
      <c r="AC164" s="195"/>
      <c r="AD164" s="195"/>
      <c r="AE164" s="195"/>
      <c r="AF164" s="195" t="s">
        <v>179</v>
      </c>
      <c r="AG164" s="195" t="s">
        <v>37</v>
      </c>
      <c r="AH164" s="195"/>
      <c r="AI164" s="195"/>
      <c r="AJ164" s="112"/>
      <c r="AK164" s="112"/>
      <c r="AL164" s="112"/>
      <c r="AM164" s="112"/>
    </row>
    <row r="165" spans="2:39" x14ac:dyDescent="0.2">
      <c r="B165" s="110"/>
      <c r="I165" s="195"/>
      <c r="J165" s="196">
        <f t="array" aca="1" ref="J165" ca="1">MEDIAN(IF(ISNUMBER(J10:J159),J10:J159))</f>
        <v>98.105103587670555</v>
      </c>
      <c r="K165" s="195">
        <v>0</v>
      </c>
      <c r="L165" s="195"/>
      <c r="M165" s="195"/>
      <c r="N165" s="195"/>
      <c r="O165" s="195"/>
      <c r="P165" s="195"/>
      <c r="Q165" s="195"/>
      <c r="R165" s="195"/>
      <c r="S165" s="195"/>
      <c r="T165" s="195"/>
      <c r="U165" s="196">
        <f>MEDIAN(U10:U159)</f>
        <v>77.112676056338017</v>
      </c>
      <c r="V165" s="195">
        <v>0</v>
      </c>
      <c r="W165" s="195"/>
      <c r="X165" s="195"/>
      <c r="Y165" s="195"/>
      <c r="Z165" s="195"/>
      <c r="AA165" s="195"/>
      <c r="AB165" s="195"/>
      <c r="AC165" s="195"/>
      <c r="AD165" s="195"/>
      <c r="AE165" s="195"/>
      <c r="AF165" s="196" t="e">
        <f>MEDIAN(AF10:AF159)</f>
        <v>#NUM!</v>
      </c>
      <c r="AG165" s="195">
        <v>0</v>
      </c>
      <c r="AH165" s="195"/>
      <c r="AI165" s="195"/>
      <c r="AJ165" s="112"/>
      <c r="AK165" s="112"/>
      <c r="AL165" s="112"/>
      <c r="AM165" s="112"/>
    </row>
    <row r="166" spans="2:39" x14ac:dyDescent="0.2">
      <c r="B166" s="111"/>
      <c r="I166" s="195"/>
      <c r="J166" s="196">
        <f ca="1">MEDIAN(J10:J159)</f>
        <v>98.105103587670555</v>
      </c>
      <c r="K166" s="195">
        <f ca="1">MAX(M10:M159)*1.1</f>
        <v>15010.136432541691</v>
      </c>
      <c r="L166" s="195"/>
      <c r="M166" s="195"/>
      <c r="N166" s="195"/>
      <c r="O166" s="195"/>
      <c r="P166" s="195"/>
      <c r="Q166" s="195"/>
      <c r="R166" s="195"/>
      <c r="S166" s="195"/>
      <c r="T166" s="195"/>
      <c r="U166" s="196">
        <f>MEDIAN(U10:U159)</f>
        <v>77.112676056338017</v>
      </c>
      <c r="V166" s="195">
        <f>MAX(X10:X159)*1.1</f>
        <v>45239.436619718312</v>
      </c>
      <c r="W166" s="195"/>
      <c r="X166" s="195"/>
      <c r="Y166" s="195"/>
      <c r="Z166" s="195"/>
      <c r="AA166" s="195"/>
      <c r="AB166" s="195"/>
      <c r="AC166" s="195"/>
      <c r="AD166" s="195"/>
      <c r="AE166" s="195"/>
      <c r="AF166" s="196" t="e">
        <f>MEDIAN(AF10:AF159)</f>
        <v>#NUM!</v>
      </c>
      <c r="AG166" s="195">
        <f>MAX(AI10:AI159)*1.1</f>
        <v>0</v>
      </c>
      <c r="AH166" s="195"/>
      <c r="AI166" s="195"/>
      <c r="AJ166" s="112"/>
      <c r="AK166" s="112"/>
      <c r="AL166" s="112"/>
      <c r="AM166" s="112"/>
    </row>
    <row r="167" spans="2:39" x14ac:dyDescent="0.2">
      <c r="B167" s="110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12"/>
      <c r="AK167" s="112"/>
      <c r="AL167" s="112"/>
      <c r="AM167" s="112"/>
    </row>
    <row r="168" spans="2:39" x14ac:dyDescent="0.2"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12"/>
      <c r="AK168" s="112"/>
      <c r="AL168" s="112"/>
      <c r="AM168" s="112"/>
    </row>
    <row r="169" spans="2:39" x14ac:dyDescent="0.2">
      <c r="I169" s="195"/>
      <c r="J169" s="195" t="s">
        <v>181</v>
      </c>
      <c r="K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 t="s">
        <v>181</v>
      </c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 t="s">
        <v>181</v>
      </c>
      <c r="AG169" s="195"/>
      <c r="AH169" s="195"/>
      <c r="AI169" s="195"/>
      <c r="AJ169" s="112"/>
      <c r="AK169" s="112"/>
      <c r="AL169" s="112"/>
      <c r="AM169" s="112"/>
    </row>
    <row r="170" spans="2:39" x14ac:dyDescent="0.2">
      <c r="I170" s="195"/>
      <c r="J170" s="195" t="s">
        <v>179</v>
      </c>
      <c r="K170" s="195" t="s">
        <v>37</v>
      </c>
      <c r="L170" s="195"/>
      <c r="M170" s="195"/>
      <c r="N170" s="195"/>
      <c r="O170" s="195"/>
      <c r="P170" s="195"/>
      <c r="Q170" s="195"/>
      <c r="R170" s="195"/>
      <c r="S170" s="195"/>
      <c r="T170" s="195"/>
      <c r="U170" s="195" t="s">
        <v>179</v>
      </c>
      <c r="V170" s="195" t="s">
        <v>37</v>
      </c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 t="s">
        <v>179</v>
      </c>
      <c r="AG170" s="195" t="s">
        <v>37</v>
      </c>
      <c r="AH170" s="195"/>
      <c r="AI170" s="195"/>
      <c r="AJ170" s="112"/>
      <c r="AK170" s="112"/>
      <c r="AL170" s="112"/>
      <c r="AM170" s="112"/>
    </row>
    <row r="171" spans="2:39" x14ac:dyDescent="0.2">
      <c r="I171" s="195"/>
      <c r="J171" s="195">
        <v>0</v>
      </c>
      <c r="K171" s="197">
        <f ca="1">MEDIAN(M10:M159)</f>
        <v>5848.1051035876708</v>
      </c>
      <c r="L171" s="195"/>
      <c r="M171" s="195"/>
      <c r="N171" s="195"/>
      <c r="O171" s="195"/>
      <c r="P171" s="195"/>
      <c r="Q171" s="195"/>
      <c r="R171" s="195"/>
      <c r="S171" s="195"/>
      <c r="T171" s="195"/>
      <c r="U171" s="195">
        <v>0</v>
      </c>
      <c r="V171" s="197">
        <f>MEDIAN(X10:X159)</f>
        <v>25704.225352112677</v>
      </c>
      <c r="W171" s="195"/>
      <c r="X171" s="195"/>
      <c r="Y171" s="195"/>
      <c r="Z171" s="195"/>
      <c r="AA171" s="195"/>
      <c r="AB171" s="195"/>
      <c r="AC171" s="195"/>
      <c r="AD171" s="195"/>
      <c r="AE171" s="195"/>
      <c r="AF171" s="195">
        <v>0</v>
      </c>
      <c r="AG171" s="197" t="e">
        <f>MEDIAN(AI10:AI159)</f>
        <v>#NUM!</v>
      </c>
      <c r="AH171" s="195"/>
      <c r="AI171" s="195"/>
      <c r="AJ171" s="112"/>
      <c r="AK171" s="112"/>
      <c r="AL171" s="112"/>
      <c r="AM171" s="112"/>
    </row>
    <row r="172" spans="2:39" x14ac:dyDescent="0.2">
      <c r="I172" s="195"/>
      <c r="J172" s="195">
        <f ca="1">MAX(J10:J159)*1.1</f>
        <v>161.87342091965641</v>
      </c>
      <c r="K172" s="197">
        <f ca="1">MEDIAN(M10:M159)</f>
        <v>5848.1051035876708</v>
      </c>
      <c r="L172" s="195"/>
      <c r="M172" s="195"/>
      <c r="N172" s="195"/>
      <c r="O172" s="195"/>
      <c r="P172" s="195"/>
      <c r="Q172" s="195"/>
      <c r="R172" s="195"/>
      <c r="S172" s="195"/>
      <c r="T172" s="195"/>
      <c r="U172" s="195">
        <f>MAX(U10:U159)*1.1</f>
        <v>90.478873239436624</v>
      </c>
      <c r="V172" s="197">
        <f>MEDIAN(X10:X159)</f>
        <v>25704.225352112677</v>
      </c>
      <c r="W172" s="195"/>
      <c r="X172" s="195"/>
      <c r="Y172" s="195"/>
      <c r="Z172" s="195"/>
      <c r="AA172" s="195"/>
      <c r="AB172" s="195"/>
      <c r="AC172" s="195"/>
      <c r="AD172" s="195"/>
      <c r="AE172" s="195"/>
      <c r="AF172" s="195">
        <f>MAX(AF10:AF159)*1.1</f>
        <v>0</v>
      </c>
      <c r="AG172" s="197" t="e">
        <f>MEDIAN(AI10:AI159)</f>
        <v>#NUM!</v>
      </c>
      <c r="AH172" s="195"/>
      <c r="AI172" s="195"/>
      <c r="AJ172" s="112"/>
      <c r="AK172" s="112"/>
      <c r="AL172" s="112"/>
      <c r="AM172" s="112"/>
    </row>
    <row r="173" spans="2:39" x14ac:dyDescent="0.2">
      <c r="I173" s="195"/>
      <c r="J173" s="195"/>
      <c r="K173" s="195"/>
      <c r="L173" s="195"/>
      <c r="M173" s="195"/>
      <c r="N173" s="195"/>
      <c r="O173" s="195"/>
      <c r="P173" s="195"/>
      <c r="Q173" s="195"/>
      <c r="R173" s="195"/>
      <c r="S173" s="195"/>
      <c r="T173" s="195"/>
      <c r="U173" s="195"/>
      <c r="V173" s="195"/>
      <c r="W173" s="195"/>
      <c r="X173" s="195"/>
      <c r="Y173" s="195"/>
      <c r="Z173" s="195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12"/>
      <c r="AK173" s="112"/>
      <c r="AL173" s="112"/>
      <c r="AM173" s="112"/>
    </row>
    <row r="174" spans="2:39" x14ac:dyDescent="0.2">
      <c r="I174" s="195"/>
      <c r="J174" s="195"/>
      <c r="K174" s="195"/>
      <c r="L174" s="195"/>
      <c r="M174" s="195"/>
      <c r="N174" s="195"/>
      <c r="O174" s="195"/>
      <c r="P174" s="195"/>
      <c r="Q174" s="195"/>
      <c r="R174" s="195"/>
      <c r="S174" s="195"/>
      <c r="T174" s="195"/>
      <c r="U174" s="195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12"/>
      <c r="AK174" s="112"/>
      <c r="AL174" s="112"/>
      <c r="AM174" s="112"/>
    </row>
    <row r="175" spans="2:39" x14ac:dyDescent="0.2"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12"/>
      <c r="AK175" s="112"/>
      <c r="AL175" s="112"/>
      <c r="AM175" s="112"/>
    </row>
    <row r="176" spans="2:39" x14ac:dyDescent="0.2">
      <c r="I176" s="195"/>
      <c r="J176" s="195"/>
      <c r="K176" s="195"/>
      <c r="L176" s="195"/>
      <c r="M176" s="195"/>
      <c r="N176" s="195"/>
      <c r="O176" s="195"/>
      <c r="P176" s="195"/>
      <c r="Q176" s="195"/>
      <c r="R176" s="195"/>
      <c r="S176" s="195"/>
      <c r="T176" s="195"/>
      <c r="U176" s="195"/>
      <c r="V176" s="195"/>
      <c r="W176" s="195"/>
      <c r="X176" s="195"/>
      <c r="Y176" s="195"/>
      <c r="Z176" s="195"/>
      <c r="AA176" s="195"/>
      <c r="AB176" s="195"/>
      <c r="AC176" s="195"/>
      <c r="AD176" s="195"/>
      <c r="AE176" s="195"/>
      <c r="AF176" s="195"/>
      <c r="AG176" s="195"/>
      <c r="AH176" s="195"/>
      <c r="AI176" s="195"/>
      <c r="AJ176" s="112"/>
      <c r="AK176" s="112"/>
      <c r="AL176" s="112"/>
      <c r="AM176" s="112"/>
    </row>
    <row r="177" spans="9:39" x14ac:dyDescent="0.2"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5"/>
      <c r="X177" s="195"/>
      <c r="Y177" s="195"/>
      <c r="Z177" s="195"/>
      <c r="AA177" s="195"/>
      <c r="AB177" s="195"/>
      <c r="AC177" s="195"/>
      <c r="AD177" s="195"/>
      <c r="AE177" s="195"/>
      <c r="AF177" s="195"/>
      <c r="AG177" s="195"/>
      <c r="AH177" s="195"/>
      <c r="AI177" s="195"/>
      <c r="AJ177" s="112"/>
      <c r="AK177" s="112"/>
      <c r="AL177" s="112"/>
      <c r="AM177" s="112"/>
    </row>
    <row r="178" spans="9:39" x14ac:dyDescent="0.2"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5"/>
      <c r="Z178" s="195"/>
      <c r="AA178" s="195"/>
      <c r="AB178" s="195"/>
      <c r="AC178" s="195"/>
      <c r="AD178" s="195"/>
      <c r="AE178" s="195"/>
      <c r="AF178" s="195"/>
      <c r="AG178" s="195"/>
      <c r="AH178" s="195"/>
      <c r="AI178" s="195"/>
      <c r="AJ178" s="112"/>
      <c r="AK178" s="112"/>
      <c r="AL178" s="112"/>
      <c r="AM178" s="112"/>
    </row>
    <row r="179" spans="9:39" x14ac:dyDescent="0.2"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  <c r="S179" s="195"/>
      <c r="T179" s="195"/>
      <c r="U179" s="195"/>
      <c r="V179" s="195"/>
      <c r="W179" s="195"/>
      <c r="X179" s="195"/>
      <c r="Y179" s="195"/>
      <c r="Z179" s="195"/>
      <c r="AA179" s="195"/>
      <c r="AB179" s="195"/>
      <c r="AC179" s="195"/>
      <c r="AD179" s="195"/>
      <c r="AE179" s="195"/>
      <c r="AF179" s="195"/>
      <c r="AG179" s="195"/>
      <c r="AH179" s="195"/>
      <c r="AI179" s="195"/>
      <c r="AJ179" s="112"/>
      <c r="AK179" s="112"/>
      <c r="AL179" s="112"/>
      <c r="AM179" s="112"/>
    </row>
    <row r="180" spans="9:39" x14ac:dyDescent="0.2"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5"/>
      <c r="X180" s="195"/>
      <c r="Y180" s="195"/>
      <c r="Z180" s="195"/>
      <c r="AA180" s="195"/>
      <c r="AB180" s="195"/>
      <c r="AC180" s="195"/>
      <c r="AD180" s="195"/>
      <c r="AE180" s="195"/>
      <c r="AF180" s="195"/>
      <c r="AG180" s="195"/>
      <c r="AH180" s="195"/>
      <c r="AI180" s="195"/>
    </row>
  </sheetData>
  <sheetProtection algorithmName="SHA-512" hashValue="T7FePRMWdUlni70C3BnABQ4i3Ycw6shZZh6V/24+SR52aoGRKjp67jVcsvosj2/A/m+hiSoeHG7VPnjM6R94AA==" saltValue="WXIXZko1b5i1605b88nWZQ==" spinCount="100000" sheet="1" objects="1" scenarios="1"/>
  <mergeCells count="7">
    <mergeCell ref="C8:D8"/>
    <mergeCell ref="S8:AB8"/>
    <mergeCell ref="S6:AB6"/>
    <mergeCell ref="AD6:AM6"/>
    <mergeCell ref="AD8:AM8"/>
    <mergeCell ref="G6:Q6"/>
    <mergeCell ref="G8:Q8"/>
  </mergeCells>
  <conditionalFormatting sqref="L10:L159">
    <cfRule type="cellIs" dxfId="24" priority="26" operator="equal">
      <formula>"mittel"</formula>
    </cfRule>
    <cfRule type="cellIs" dxfId="23" priority="27" operator="equal">
      <formula>"gut"</formula>
    </cfRule>
    <cfRule type="cellIs" dxfId="22" priority="28" operator="equal">
      <formula>"schlecht"</formula>
    </cfRule>
  </conditionalFormatting>
  <conditionalFormatting sqref="I10:I159">
    <cfRule type="colorScale" priority="24">
      <colorScale>
        <cfvo type="min"/>
        <cfvo type="percentile" val="50"/>
        <cfvo type="max"/>
        <color rgb="FFC6EFCE"/>
        <color rgb="FFFFEB9C"/>
        <color rgb="FFFFC7CE"/>
      </colorScale>
    </cfRule>
  </conditionalFormatting>
  <conditionalFormatting sqref="N10:N159">
    <cfRule type="colorScale" priority="23">
      <colorScale>
        <cfvo type="min"/>
        <cfvo type="percentile" val="50"/>
        <cfvo type="max"/>
        <color rgb="FFC6EFCE"/>
        <color rgb="FFFFEB9C"/>
        <color rgb="FFFFC7CE"/>
      </colorScale>
    </cfRule>
  </conditionalFormatting>
  <conditionalFormatting sqref="Q10:Q159">
    <cfRule type="cellIs" dxfId="21" priority="19" operator="equal">
      <formula>"mittel"</formula>
    </cfRule>
    <cfRule type="cellIs" dxfId="20" priority="20" operator="equal">
      <formula>"gut"</formula>
    </cfRule>
    <cfRule type="cellIs" dxfId="19" priority="21" operator="equal">
      <formula>"schlecht"</formula>
    </cfRule>
  </conditionalFormatting>
  <conditionalFormatting sqref="T10:T159">
    <cfRule type="colorScale" priority="18">
      <colorScale>
        <cfvo type="min"/>
        <cfvo type="percentile" val="50"/>
        <cfvo type="max"/>
        <color rgb="FFC6EFCE"/>
        <color rgb="FFFFEB9C"/>
        <color rgb="FFFFC7CE"/>
      </colorScale>
    </cfRule>
  </conditionalFormatting>
  <conditionalFormatting sqref="W10:W159">
    <cfRule type="cellIs" dxfId="18" priority="15" operator="equal">
      <formula>"mittel"</formula>
    </cfRule>
    <cfRule type="cellIs" dxfId="17" priority="16" operator="equal">
      <formula>"gut"</formula>
    </cfRule>
    <cfRule type="cellIs" dxfId="16" priority="17" operator="equal">
      <formula>"schlecht"</formula>
    </cfRule>
  </conditionalFormatting>
  <conditionalFormatting sqref="AB10:AB159">
    <cfRule type="cellIs" dxfId="15" priority="12" operator="equal">
      <formula>"mittel"</formula>
    </cfRule>
    <cfRule type="cellIs" dxfId="14" priority="13" operator="equal">
      <formula>"gut"</formula>
    </cfRule>
    <cfRule type="cellIs" dxfId="13" priority="14" operator="equal">
      <formula>"schlecht"</formula>
    </cfRule>
  </conditionalFormatting>
  <conditionalFormatting sqref="Y10:Y159">
    <cfRule type="colorScale" priority="11">
      <colorScale>
        <cfvo type="min"/>
        <cfvo type="percentile" val="50"/>
        <cfvo type="max"/>
        <color rgb="FFC6EFCE"/>
        <color rgb="FFFFEB9C"/>
        <color rgb="FFFFC7CE"/>
      </colorScale>
    </cfRule>
  </conditionalFormatting>
  <conditionalFormatting sqref="AE10:AE159">
    <cfRule type="colorScale" priority="10">
      <colorScale>
        <cfvo type="min"/>
        <cfvo type="percentile" val="50"/>
        <cfvo type="max"/>
        <color rgb="FFC6EFCE"/>
        <color rgb="FFFFEB9C"/>
        <color rgb="FFFFC7CE"/>
      </colorScale>
    </cfRule>
  </conditionalFormatting>
  <conditionalFormatting sqref="AH10:AH159">
    <cfRule type="cellIs" dxfId="12" priority="7" operator="equal">
      <formula>"mittel"</formula>
    </cfRule>
    <cfRule type="cellIs" dxfId="11" priority="8" operator="equal">
      <formula>"gut"</formula>
    </cfRule>
    <cfRule type="cellIs" dxfId="10" priority="9" operator="equal">
      <formula>"schlecht"</formula>
    </cfRule>
  </conditionalFormatting>
  <conditionalFormatting sqref="AM10:AM159">
    <cfRule type="cellIs" dxfId="9" priority="4" operator="equal">
      <formula>"mittel"</formula>
    </cfRule>
    <cfRule type="cellIs" dxfId="8" priority="5" operator="equal">
      <formula>"gut"</formula>
    </cfRule>
    <cfRule type="cellIs" dxfId="7" priority="6" operator="equal">
      <formula>"schlecht"</formula>
    </cfRule>
  </conditionalFormatting>
  <conditionalFormatting sqref="AJ10:AJ159">
    <cfRule type="colorScale" priority="3">
      <colorScale>
        <cfvo type="min"/>
        <cfvo type="percentile" val="50"/>
        <cfvo type="max"/>
        <color rgb="FFC6EFCE"/>
        <color rgb="FFFFEB9C"/>
        <color rgb="FFFFC7CE"/>
      </colorScale>
    </cfRule>
  </conditionalFormatting>
  <conditionalFormatting sqref="J10:J159">
    <cfRule type="cellIs" dxfId="6" priority="1" operator="equal">
      <formula>"ISTNV"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9"/>
  <sheetViews>
    <sheetView showGridLines="0" zoomScale="85" zoomScaleNormal="85" workbookViewId="0">
      <selection activeCell="E18" sqref="E18"/>
    </sheetView>
  </sheetViews>
  <sheetFormatPr baseColWidth="10" defaultRowHeight="12.75" x14ac:dyDescent="0.2"/>
  <cols>
    <col min="1" max="2" width="3.625" customWidth="1"/>
    <col min="3" max="3" width="26.625" customWidth="1"/>
    <col min="4" max="4" width="41.875" customWidth="1"/>
    <col min="5" max="5" width="51.875" customWidth="1"/>
    <col min="6" max="6" width="29.125" customWidth="1"/>
    <col min="7" max="7" width="3.625" customWidth="1"/>
    <col min="8" max="10" width="14.875" customWidth="1"/>
    <col min="11" max="11" width="24.625" bestFit="1" customWidth="1"/>
    <col min="12" max="12" width="14.5" customWidth="1"/>
    <col min="14" max="14" width="11.375" customWidth="1"/>
    <col min="15" max="15" width="23.75" customWidth="1"/>
    <col min="16" max="16" width="11.625" customWidth="1"/>
    <col min="17" max="17" width="3.625" customWidth="1"/>
  </cols>
  <sheetData>
    <row r="1" spans="1:19" ht="33.950000000000003" customHeight="1" x14ac:dyDescent="0.2">
      <c r="B1" s="18"/>
    </row>
    <row r="2" spans="1:19" ht="36" customHeight="1" x14ac:dyDescent="0.45">
      <c r="B2" s="18"/>
      <c r="D2" s="45" t="s">
        <v>203</v>
      </c>
      <c r="F2" s="45"/>
    </row>
    <row r="3" spans="1:19" ht="57" customHeight="1" x14ac:dyDescent="0.2">
      <c r="B3" s="18"/>
      <c r="D3" s="46" t="s">
        <v>266</v>
      </c>
      <c r="F3" s="46"/>
    </row>
    <row r="4" spans="1:19" ht="17.100000000000001" customHeight="1" thickBot="1" x14ac:dyDescent="0.25">
      <c r="B4" s="18"/>
      <c r="G4" s="46"/>
    </row>
    <row r="5" spans="1:19" ht="14.25" thickTop="1" thickBot="1" x14ac:dyDescent="0.25">
      <c r="B5" s="309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47" t="s">
        <v>293</v>
      </c>
      <c r="P5" s="310"/>
      <c r="Q5" s="311"/>
    </row>
    <row r="6" spans="1:19" ht="15.75" thickBot="1" x14ac:dyDescent="0.25">
      <c r="A6" s="59"/>
      <c r="B6" s="349"/>
      <c r="C6" s="486" t="s">
        <v>8</v>
      </c>
      <c r="D6" s="487"/>
      <c r="E6" s="487"/>
      <c r="F6" s="350"/>
      <c r="G6" s="63"/>
      <c r="H6" s="458" t="s">
        <v>261</v>
      </c>
      <c r="I6" s="459"/>
      <c r="J6" s="459"/>
      <c r="K6" s="459"/>
      <c r="L6" s="459"/>
      <c r="M6" s="459"/>
      <c r="N6" s="459"/>
      <c r="O6" s="459"/>
      <c r="P6" s="460"/>
      <c r="Q6" s="312"/>
    </row>
    <row r="7" spans="1:19" ht="51.75" thickBot="1" x14ac:dyDescent="0.25">
      <c r="A7" s="64"/>
      <c r="B7" s="351"/>
      <c r="C7" s="352" t="s">
        <v>248</v>
      </c>
      <c r="D7" s="353" t="s">
        <v>267</v>
      </c>
      <c r="E7" s="354" t="s">
        <v>268</v>
      </c>
      <c r="F7" s="355" t="s">
        <v>250</v>
      </c>
      <c r="G7" s="66"/>
      <c r="H7" s="302" t="s">
        <v>260</v>
      </c>
      <c r="I7" s="303" t="s">
        <v>201</v>
      </c>
      <c r="J7" s="336" t="s">
        <v>284</v>
      </c>
      <c r="K7" s="346" t="s">
        <v>291</v>
      </c>
      <c r="L7" s="303" t="s">
        <v>187</v>
      </c>
      <c r="M7" s="304" t="s">
        <v>202</v>
      </c>
      <c r="N7" s="304" t="s">
        <v>133</v>
      </c>
      <c r="O7" s="304" t="s">
        <v>292</v>
      </c>
      <c r="P7" s="305" t="s">
        <v>139</v>
      </c>
      <c r="Q7" s="312"/>
      <c r="S7" s="325"/>
    </row>
    <row r="8" spans="1:19" x14ac:dyDescent="0.2">
      <c r="A8" s="59"/>
      <c r="B8" s="356">
        <v>1</v>
      </c>
      <c r="C8" s="357" t="str">
        <f>'Berechnung Straßenbeleuchtung'!B5</f>
        <v/>
      </c>
      <c r="D8" s="358" t="str">
        <f>'Berechnung Straßenbeleuchtung'!C5</f>
        <v/>
      </c>
      <c r="E8" s="359" t="str">
        <f>'Berechnung Straßenbeleuchtung'!D5</f>
        <v/>
      </c>
      <c r="F8" s="360" t="str">
        <f>'Berechnung Straßenbeleuchtung'!E5</f>
        <v/>
      </c>
      <c r="G8" s="297"/>
      <c r="H8" s="337" t="str">
        <f>'Berechnung Straßenbeleuchtung'!N5</f>
        <v/>
      </c>
      <c r="I8" s="339" t="str">
        <f>'Berechnung Straßenbeleuchtung'!P5</f>
        <v/>
      </c>
      <c r="J8" s="338" t="str">
        <f>'Berechnung Straßenbeleuchtung'!O5</f>
        <v/>
      </c>
      <c r="K8" s="316" t="str">
        <f>'Berechnung Straßenbeleuchtung'!I5</f>
        <v/>
      </c>
      <c r="L8" s="299" t="str">
        <f>'Berechnung Straßenbeleuchtung'!U5</f>
        <v/>
      </c>
      <c r="M8" s="298" t="str">
        <f>'Berechnung Straßenbeleuchtung'!V5</f>
        <v/>
      </c>
      <c r="N8" s="300" t="str">
        <f>'Berechnung Straßenbeleuchtung'!W5</f>
        <v/>
      </c>
      <c r="O8" s="301" t="str">
        <f>'Berechnung Straßenbeleuchtung'!AB5</f>
        <v/>
      </c>
      <c r="P8" s="306" t="str">
        <f>'Berechnung Straßenbeleuchtung'!AC5</f>
        <v/>
      </c>
      <c r="Q8" s="312"/>
      <c r="S8" s="112"/>
    </row>
    <row r="9" spans="1:19" x14ac:dyDescent="0.2">
      <c r="B9" s="356">
        <v>2</v>
      </c>
      <c r="C9" s="361" t="str">
        <f>'Berechnung Straßenbeleuchtung'!B6</f>
        <v/>
      </c>
      <c r="D9" s="362" t="str">
        <f>'Berechnung Straßenbeleuchtung'!C6</f>
        <v/>
      </c>
      <c r="E9" s="363" t="str">
        <f>'Berechnung Straßenbeleuchtung'!D6</f>
        <v/>
      </c>
      <c r="F9" s="364" t="str">
        <f>'Berechnung Straßenbeleuchtung'!E6</f>
        <v/>
      </c>
      <c r="G9" s="174"/>
      <c r="H9" s="307" t="str">
        <f>'Berechnung Straßenbeleuchtung'!N6</f>
        <v/>
      </c>
      <c r="I9" s="177" t="str">
        <f>'Berechnung Straßenbeleuchtung'!P6</f>
        <v/>
      </c>
      <c r="J9" s="340" t="str">
        <f>'Berechnung Straßenbeleuchtung'!O6</f>
        <v/>
      </c>
      <c r="K9" s="317" t="str">
        <f>'Berechnung Straßenbeleuchtung'!I6</f>
        <v/>
      </c>
      <c r="L9" s="176" t="str">
        <f>'Berechnung Straßenbeleuchtung'!U6</f>
        <v/>
      </c>
      <c r="M9" s="177" t="str">
        <f>'Berechnung Straßenbeleuchtung'!V6</f>
        <v/>
      </c>
      <c r="N9" s="269" t="str">
        <f>'Berechnung Straßenbeleuchtung'!W6</f>
        <v/>
      </c>
      <c r="O9" s="272" t="str">
        <f>'Berechnung Straßenbeleuchtung'!AB6</f>
        <v/>
      </c>
      <c r="P9" s="308" t="str">
        <f>'Berechnung Straßenbeleuchtung'!AC6</f>
        <v/>
      </c>
      <c r="Q9" s="312"/>
    </row>
    <row r="10" spans="1:19" x14ac:dyDescent="0.2">
      <c r="B10" s="356">
        <v>3</v>
      </c>
      <c r="C10" s="361" t="str">
        <f>'Berechnung Straßenbeleuchtung'!B7</f>
        <v/>
      </c>
      <c r="D10" s="362" t="str">
        <f>'Berechnung Straßenbeleuchtung'!C7</f>
        <v/>
      </c>
      <c r="E10" s="363" t="str">
        <f>'Berechnung Straßenbeleuchtung'!D7</f>
        <v/>
      </c>
      <c r="F10" s="364" t="str">
        <f>'Berechnung Straßenbeleuchtung'!E7</f>
        <v/>
      </c>
      <c r="G10" s="174"/>
      <c r="H10" s="307" t="str">
        <f>'Berechnung Straßenbeleuchtung'!N7</f>
        <v/>
      </c>
      <c r="I10" s="177" t="str">
        <f>'Berechnung Straßenbeleuchtung'!P7</f>
        <v/>
      </c>
      <c r="J10" s="340" t="str">
        <f>'Berechnung Straßenbeleuchtung'!O7</f>
        <v/>
      </c>
      <c r="K10" s="317" t="str">
        <f>'Berechnung Straßenbeleuchtung'!I7</f>
        <v/>
      </c>
      <c r="L10" s="176" t="str">
        <f>'Berechnung Straßenbeleuchtung'!U7</f>
        <v/>
      </c>
      <c r="M10" s="177" t="str">
        <f>'Berechnung Straßenbeleuchtung'!V7</f>
        <v/>
      </c>
      <c r="N10" s="269" t="str">
        <f>'Berechnung Straßenbeleuchtung'!W7</f>
        <v/>
      </c>
      <c r="O10" s="272" t="str">
        <f>'Berechnung Straßenbeleuchtung'!AB7</f>
        <v/>
      </c>
      <c r="P10" s="308" t="str">
        <f>'Berechnung Straßenbeleuchtung'!AC7</f>
        <v/>
      </c>
      <c r="Q10" s="312"/>
    </row>
    <row r="11" spans="1:19" x14ac:dyDescent="0.2">
      <c r="B11" s="356">
        <v>4</v>
      </c>
      <c r="C11" s="361" t="str">
        <f>'Berechnung Straßenbeleuchtung'!B8</f>
        <v/>
      </c>
      <c r="D11" s="362" t="str">
        <f>'Berechnung Straßenbeleuchtung'!C8</f>
        <v/>
      </c>
      <c r="E11" s="363" t="str">
        <f>'Berechnung Straßenbeleuchtung'!D8</f>
        <v/>
      </c>
      <c r="F11" s="364" t="str">
        <f>'Berechnung Straßenbeleuchtung'!E8</f>
        <v/>
      </c>
      <c r="G11" s="174"/>
      <c r="H11" s="307" t="str">
        <f>'Berechnung Straßenbeleuchtung'!N8</f>
        <v/>
      </c>
      <c r="I11" s="177" t="str">
        <f>'Berechnung Straßenbeleuchtung'!P8</f>
        <v/>
      </c>
      <c r="J11" s="340" t="str">
        <f>'Berechnung Straßenbeleuchtung'!O8</f>
        <v/>
      </c>
      <c r="K11" s="317" t="str">
        <f>'Berechnung Straßenbeleuchtung'!I8</f>
        <v/>
      </c>
      <c r="L11" s="176" t="str">
        <f>'Berechnung Straßenbeleuchtung'!U8</f>
        <v/>
      </c>
      <c r="M11" s="177" t="str">
        <f>'Berechnung Straßenbeleuchtung'!V8</f>
        <v/>
      </c>
      <c r="N11" s="269" t="str">
        <f>'Berechnung Straßenbeleuchtung'!W8</f>
        <v/>
      </c>
      <c r="O11" s="272" t="str">
        <f>'Berechnung Straßenbeleuchtung'!AB8</f>
        <v/>
      </c>
      <c r="P11" s="308" t="str">
        <f>'Berechnung Straßenbeleuchtung'!AC8</f>
        <v/>
      </c>
      <c r="Q11" s="312"/>
    </row>
    <row r="12" spans="1:19" x14ac:dyDescent="0.2">
      <c r="B12" s="356">
        <v>5</v>
      </c>
      <c r="C12" s="361" t="str">
        <f>'Berechnung Straßenbeleuchtung'!B9</f>
        <v/>
      </c>
      <c r="D12" s="362" t="str">
        <f>'Berechnung Straßenbeleuchtung'!C9</f>
        <v/>
      </c>
      <c r="E12" s="363" t="str">
        <f>'Berechnung Straßenbeleuchtung'!D9</f>
        <v/>
      </c>
      <c r="F12" s="364" t="str">
        <f>'Berechnung Straßenbeleuchtung'!E9</f>
        <v/>
      </c>
      <c r="G12" s="174"/>
      <c r="H12" s="307" t="str">
        <f>'Berechnung Straßenbeleuchtung'!N9</f>
        <v/>
      </c>
      <c r="I12" s="177" t="str">
        <f>'Berechnung Straßenbeleuchtung'!P9</f>
        <v/>
      </c>
      <c r="J12" s="340" t="str">
        <f>'Berechnung Straßenbeleuchtung'!O9</f>
        <v/>
      </c>
      <c r="K12" s="317" t="str">
        <f>'Berechnung Straßenbeleuchtung'!I9</f>
        <v/>
      </c>
      <c r="L12" s="176" t="str">
        <f>'Berechnung Straßenbeleuchtung'!U9</f>
        <v/>
      </c>
      <c r="M12" s="177" t="str">
        <f>'Berechnung Straßenbeleuchtung'!V9</f>
        <v/>
      </c>
      <c r="N12" s="269" t="str">
        <f>'Berechnung Straßenbeleuchtung'!W9</f>
        <v/>
      </c>
      <c r="O12" s="272" t="str">
        <f>'Berechnung Straßenbeleuchtung'!AB9</f>
        <v/>
      </c>
      <c r="P12" s="308" t="str">
        <f>'Berechnung Straßenbeleuchtung'!AC9</f>
        <v/>
      </c>
      <c r="Q12" s="312"/>
    </row>
    <row r="13" spans="1:19" x14ac:dyDescent="0.2">
      <c r="B13" s="356">
        <v>6</v>
      </c>
      <c r="C13" s="361" t="str">
        <f>'Berechnung Straßenbeleuchtung'!B10</f>
        <v/>
      </c>
      <c r="D13" s="362" t="str">
        <f>'Berechnung Straßenbeleuchtung'!C10</f>
        <v/>
      </c>
      <c r="E13" s="363" t="str">
        <f>'Berechnung Straßenbeleuchtung'!D10</f>
        <v/>
      </c>
      <c r="F13" s="364" t="str">
        <f>'Berechnung Straßenbeleuchtung'!E10</f>
        <v/>
      </c>
      <c r="G13" s="174"/>
      <c r="H13" s="307" t="str">
        <f>'Berechnung Straßenbeleuchtung'!N10</f>
        <v/>
      </c>
      <c r="I13" s="177" t="str">
        <f>'Berechnung Straßenbeleuchtung'!P10</f>
        <v/>
      </c>
      <c r="J13" s="340" t="str">
        <f>'Berechnung Straßenbeleuchtung'!O10</f>
        <v/>
      </c>
      <c r="K13" s="317" t="str">
        <f>'Berechnung Straßenbeleuchtung'!I10</f>
        <v/>
      </c>
      <c r="L13" s="176" t="str">
        <f>'Berechnung Straßenbeleuchtung'!U10</f>
        <v/>
      </c>
      <c r="M13" s="177" t="str">
        <f>'Berechnung Straßenbeleuchtung'!V10</f>
        <v/>
      </c>
      <c r="N13" s="269" t="str">
        <f>'Berechnung Straßenbeleuchtung'!W10</f>
        <v/>
      </c>
      <c r="O13" s="272" t="str">
        <f>'Berechnung Straßenbeleuchtung'!AB10</f>
        <v/>
      </c>
      <c r="P13" s="308" t="str">
        <f>'Berechnung Straßenbeleuchtung'!AC10</f>
        <v/>
      </c>
      <c r="Q13" s="312"/>
    </row>
    <row r="14" spans="1:19" x14ac:dyDescent="0.2">
      <c r="B14" s="356">
        <v>7</v>
      </c>
      <c r="C14" s="361" t="str">
        <f>'Berechnung Straßenbeleuchtung'!B11</f>
        <v/>
      </c>
      <c r="D14" s="362" t="str">
        <f>'Berechnung Straßenbeleuchtung'!C11</f>
        <v/>
      </c>
      <c r="E14" s="363" t="str">
        <f>'Berechnung Straßenbeleuchtung'!D11</f>
        <v/>
      </c>
      <c r="F14" s="364" t="str">
        <f>'Berechnung Straßenbeleuchtung'!E11</f>
        <v/>
      </c>
      <c r="G14" s="174"/>
      <c r="H14" s="307" t="str">
        <f>'Berechnung Straßenbeleuchtung'!N11</f>
        <v/>
      </c>
      <c r="I14" s="177" t="str">
        <f>'Berechnung Straßenbeleuchtung'!P11</f>
        <v/>
      </c>
      <c r="J14" s="340" t="str">
        <f>'Berechnung Straßenbeleuchtung'!O11</f>
        <v/>
      </c>
      <c r="K14" s="317" t="str">
        <f>'Berechnung Straßenbeleuchtung'!I11</f>
        <v/>
      </c>
      <c r="L14" s="176" t="str">
        <f>'Berechnung Straßenbeleuchtung'!U11</f>
        <v/>
      </c>
      <c r="M14" s="177" t="str">
        <f>'Berechnung Straßenbeleuchtung'!V11</f>
        <v/>
      </c>
      <c r="N14" s="269" t="str">
        <f>'Berechnung Straßenbeleuchtung'!W11</f>
        <v/>
      </c>
      <c r="O14" s="272" t="str">
        <f>'Berechnung Straßenbeleuchtung'!AB11</f>
        <v/>
      </c>
      <c r="P14" s="308" t="str">
        <f>'Berechnung Straßenbeleuchtung'!AC11</f>
        <v/>
      </c>
      <c r="Q14" s="312"/>
    </row>
    <row r="15" spans="1:19" x14ac:dyDescent="0.2">
      <c r="B15" s="356">
        <v>8</v>
      </c>
      <c r="C15" s="361" t="str">
        <f>'Berechnung Straßenbeleuchtung'!B12</f>
        <v/>
      </c>
      <c r="D15" s="362" t="str">
        <f>'Berechnung Straßenbeleuchtung'!C12</f>
        <v/>
      </c>
      <c r="E15" s="363" t="str">
        <f>'Berechnung Straßenbeleuchtung'!D12</f>
        <v/>
      </c>
      <c r="F15" s="364" t="str">
        <f>'Berechnung Straßenbeleuchtung'!E12</f>
        <v/>
      </c>
      <c r="G15" s="174"/>
      <c r="H15" s="307" t="str">
        <f>'Berechnung Straßenbeleuchtung'!N12</f>
        <v/>
      </c>
      <c r="I15" s="177" t="str">
        <f>'Berechnung Straßenbeleuchtung'!P12</f>
        <v/>
      </c>
      <c r="J15" s="340" t="str">
        <f>'Berechnung Straßenbeleuchtung'!O12</f>
        <v/>
      </c>
      <c r="K15" s="317" t="str">
        <f>'Berechnung Straßenbeleuchtung'!I12</f>
        <v/>
      </c>
      <c r="L15" s="176" t="str">
        <f>'Berechnung Straßenbeleuchtung'!U12</f>
        <v/>
      </c>
      <c r="M15" s="177" t="str">
        <f>'Berechnung Straßenbeleuchtung'!V12</f>
        <v/>
      </c>
      <c r="N15" s="269" t="str">
        <f>'Berechnung Straßenbeleuchtung'!W12</f>
        <v/>
      </c>
      <c r="O15" s="272" t="str">
        <f>'Berechnung Straßenbeleuchtung'!AB12</f>
        <v/>
      </c>
      <c r="P15" s="308" t="str">
        <f>'Berechnung Straßenbeleuchtung'!AC12</f>
        <v/>
      </c>
      <c r="Q15" s="312"/>
    </row>
    <row r="16" spans="1:19" x14ac:dyDescent="0.2">
      <c r="B16" s="356">
        <v>9</v>
      </c>
      <c r="C16" s="361" t="str">
        <f>'Berechnung Straßenbeleuchtung'!B13</f>
        <v/>
      </c>
      <c r="D16" s="362" t="str">
        <f>'Berechnung Straßenbeleuchtung'!C13</f>
        <v/>
      </c>
      <c r="E16" s="363" t="str">
        <f>'Berechnung Straßenbeleuchtung'!D13</f>
        <v/>
      </c>
      <c r="F16" s="364" t="str">
        <f>'Berechnung Straßenbeleuchtung'!E13</f>
        <v/>
      </c>
      <c r="G16" s="174"/>
      <c r="H16" s="307" t="str">
        <f>'Berechnung Straßenbeleuchtung'!N13</f>
        <v/>
      </c>
      <c r="I16" s="177" t="str">
        <f>'Berechnung Straßenbeleuchtung'!P13</f>
        <v/>
      </c>
      <c r="J16" s="340" t="str">
        <f>'Berechnung Straßenbeleuchtung'!O13</f>
        <v/>
      </c>
      <c r="K16" s="317" t="str">
        <f>'Berechnung Straßenbeleuchtung'!I13</f>
        <v/>
      </c>
      <c r="L16" s="176" t="str">
        <f>'Berechnung Straßenbeleuchtung'!U13</f>
        <v/>
      </c>
      <c r="M16" s="177" t="str">
        <f>'Berechnung Straßenbeleuchtung'!V13</f>
        <v/>
      </c>
      <c r="N16" s="269" t="str">
        <f>'Berechnung Straßenbeleuchtung'!W13</f>
        <v/>
      </c>
      <c r="O16" s="272" t="str">
        <f>'Berechnung Straßenbeleuchtung'!AB13</f>
        <v/>
      </c>
      <c r="P16" s="308" t="str">
        <f>'Berechnung Straßenbeleuchtung'!AC13</f>
        <v/>
      </c>
      <c r="Q16" s="312"/>
    </row>
    <row r="17" spans="2:17" x14ac:dyDescent="0.2">
      <c r="B17" s="356">
        <v>10</v>
      </c>
      <c r="C17" s="361" t="str">
        <f>'Berechnung Straßenbeleuchtung'!B14</f>
        <v/>
      </c>
      <c r="D17" s="362" t="str">
        <f>'Berechnung Straßenbeleuchtung'!C14</f>
        <v/>
      </c>
      <c r="E17" s="363" t="str">
        <f>'Berechnung Straßenbeleuchtung'!D14</f>
        <v/>
      </c>
      <c r="F17" s="364" t="str">
        <f>'Berechnung Straßenbeleuchtung'!E14</f>
        <v/>
      </c>
      <c r="G17" s="174"/>
      <c r="H17" s="307" t="str">
        <f>'Berechnung Straßenbeleuchtung'!N14</f>
        <v/>
      </c>
      <c r="I17" s="177" t="str">
        <f>'Berechnung Straßenbeleuchtung'!P14</f>
        <v/>
      </c>
      <c r="J17" s="340" t="str">
        <f>'Berechnung Straßenbeleuchtung'!O14</f>
        <v/>
      </c>
      <c r="K17" s="317" t="str">
        <f>'Berechnung Straßenbeleuchtung'!I14</f>
        <v/>
      </c>
      <c r="L17" s="176" t="str">
        <f>'Berechnung Straßenbeleuchtung'!U14</f>
        <v/>
      </c>
      <c r="M17" s="177" t="str">
        <f>'Berechnung Straßenbeleuchtung'!V14</f>
        <v/>
      </c>
      <c r="N17" s="269" t="str">
        <f>'Berechnung Straßenbeleuchtung'!W14</f>
        <v/>
      </c>
      <c r="O17" s="272" t="str">
        <f>'Berechnung Straßenbeleuchtung'!AB14</f>
        <v/>
      </c>
      <c r="P17" s="308" t="str">
        <f>'Berechnung Straßenbeleuchtung'!AC14</f>
        <v/>
      </c>
      <c r="Q17" s="312"/>
    </row>
    <row r="18" spans="2:17" x14ac:dyDescent="0.2">
      <c r="B18" s="356">
        <v>11</v>
      </c>
      <c r="C18" s="361" t="str">
        <f>'Berechnung Straßenbeleuchtung'!B15</f>
        <v/>
      </c>
      <c r="D18" s="362" t="str">
        <f>'Berechnung Straßenbeleuchtung'!C15</f>
        <v/>
      </c>
      <c r="E18" s="363" t="str">
        <f>'Berechnung Straßenbeleuchtung'!D15</f>
        <v/>
      </c>
      <c r="F18" s="364" t="str">
        <f>'Berechnung Straßenbeleuchtung'!E15</f>
        <v/>
      </c>
      <c r="G18" s="174"/>
      <c r="H18" s="307" t="str">
        <f>'Berechnung Straßenbeleuchtung'!N15</f>
        <v/>
      </c>
      <c r="I18" s="177" t="str">
        <f>'Berechnung Straßenbeleuchtung'!P15</f>
        <v/>
      </c>
      <c r="J18" s="340" t="str">
        <f>'Berechnung Straßenbeleuchtung'!O15</f>
        <v/>
      </c>
      <c r="K18" s="317" t="str">
        <f>'Berechnung Straßenbeleuchtung'!I15</f>
        <v/>
      </c>
      <c r="L18" s="176" t="str">
        <f>'Berechnung Straßenbeleuchtung'!U15</f>
        <v/>
      </c>
      <c r="M18" s="177" t="str">
        <f>'Berechnung Straßenbeleuchtung'!V15</f>
        <v/>
      </c>
      <c r="N18" s="269" t="str">
        <f>'Berechnung Straßenbeleuchtung'!W15</f>
        <v/>
      </c>
      <c r="O18" s="272" t="str">
        <f>'Berechnung Straßenbeleuchtung'!AB15</f>
        <v/>
      </c>
      <c r="P18" s="308" t="str">
        <f>'Berechnung Straßenbeleuchtung'!AC15</f>
        <v/>
      </c>
      <c r="Q18" s="312"/>
    </row>
    <row r="19" spans="2:17" x14ac:dyDescent="0.2">
      <c r="B19" s="356">
        <v>12</v>
      </c>
      <c r="C19" s="361" t="str">
        <f>'Berechnung Straßenbeleuchtung'!B16</f>
        <v/>
      </c>
      <c r="D19" s="362" t="str">
        <f>'Berechnung Straßenbeleuchtung'!C16</f>
        <v/>
      </c>
      <c r="E19" s="363" t="str">
        <f>'Berechnung Straßenbeleuchtung'!D16</f>
        <v/>
      </c>
      <c r="F19" s="364" t="str">
        <f>'Berechnung Straßenbeleuchtung'!E16</f>
        <v/>
      </c>
      <c r="G19" s="174"/>
      <c r="H19" s="307" t="str">
        <f>'Berechnung Straßenbeleuchtung'!N16</f>
        <v/>
      </c>
      <c r="I19" s="177" t="str">
        <f>'Berechnung Straßenbeleuchtung'!P16</f>
        <v/>
      </c>
      <c r="J19" s="340" t="str">
        <f>'Berechnung Straßenbeleuchtung'!O16</f>
        <v/>
      </c>
      <c r="K19" s="317" t="str">
        <f>'Berechnung Straßenbeleuchtung'!I16</f>
        <v/>
      </c>
      <c r="L19" s="176" t="str">
        <f>'Berechnung Straßenbeleuchtung'!U16</f>
        <v/>
      </c>
      <c r="M19" s="177" t="str">
        <f>'Berechnung Straßenbeleuchtung'!V16</f>
        <v/>
      </c>
      <c r="N19" s="269" t="str">
        <f>'Berechnung Straßenbeleuchtung'!W16</f>
        <v/>
      </c>
      <c r="O19" s="272" t="str">
        <f>'Berechnung Straßenbeleuchtung'!AB16</f>
        <v/>
      </c>
      <c r="P19" s="308" t="str">
        <f>'Berechnung Straßenbeleuchtung'!AC16</f>
        <v/>
      </c>
      <c r="Q19" s="312"/>
    </row>
    <row r="20" spans="2:17" x14ac:dyDescent="0.2">
      <c r="B20" s="356">
        <v>13</v>
      </c>
      <c r="C20" s="361" t="str">
        <f>'Berechnung Straßenbeleuchtung'!B17</f>
        <v/>
      </c>
      <c r="D20" s="362" t="str">
        <f>'Berechnung Straßenbeleuchtung'!C17</f>
        <v/>
      </c>
      <c r="E20" s="363" t="str">
        <f>'Berechnung Straßenbeleuchtung'!D17</f>
        <v/>
      </c>
      <c r="F20" s="364" t="str">
        <f>'Berechnung Straßenbeleuchtung'!E17</f>
        <v/>
      </c>
      <c r="G20" s="174"/>
      <c r="H20" s="307" t="str">
        <f>'Berechnung Straßenbeleuchtung'!N17</f>
        <v/>
      </c>
      <c r="I20" s="177" t="str">
        <f>'Berechnung Straßenbeleuchtung'!P17</f>
        <v/>
      </c>
      <c r="J20" s="340" t="str">
        <f>'Berechnung Straßenbeleuchtung'!O17</f>
        <v/>
      </c>
      <c r="K20" s="317" t="str">
        <f>'Berechnung Straßenbeleuchtung'!I17</f>
        <v/>
      </c>
      <c r="L20" s="176" t="str">
        <f>'Berechnung Straßenbeleuchtung'!U17</f>
        <v/>
      </c>
      <c r="M20" s="177" t="str">
        <f>'Berechnung Straßenbeleuchtung'!V17</f>
        <v/>
      </c>
      <c r="N20" s="269" t="str">
        <f>'Berechnung Straßenbeleuchtung'!W17</f>
        <v/>
      </c>
      <c r="O20" s="272" t="str">
        <f>'Berechnung Straßenbeleuchtung'!AB17</f>
        <v/>
      </c>
      <c r="P20" s="308" t="str">
        <f>'Berechnung Straßenbeleuchtung'!AC17</f>
        <v/>
      </c>
      <c r="Q20" s="312"/>
    </row>
    <row r="21" spans="2:17" x14ac:dyDescent="0.2">
      <c r="B21" s="356">
        <v>14</v>
      </c>
      <c r="C21" s="361" t="str">
        <f>'Berechnung Straßenbeleuchtung'!B18</f>
        <v/>
      </c>
      <c r="D21" s="362" t="str">
        <f>'Berechnung Straßenbeleuchtung'!C18</f>
        <v/>
      </c>
      <c r="E21" s="363" t="str">
        <f>'Berechnung Straßenbeleuchtung'!D18</f>
        <v/>
      </c>
      <c r="F21" s="364" t="str">
        <f>'Berechnung Straßenbeleuchtung'!E18</f>
        <v/>
      </c>
      <c r="G21" s="174"/>
      <c r="H21" s="307" t="str">
        <f>'Berechnung Straßenbeleuchtung'!N18</f>
        <v/>
      </c>
      <c r="I21" s="177" t="str">
        <f>'Berechnung Straßenbeleuchtung'!P18</f>
        <v/>
      </c>
      <c r="J21" s="340" t="str">
        <f>'Berechnung Straßenbeleuchtung'!O18</f>
        <v/>
      </c>
      <c r="K21" s="317" t="str">
        <f>'Berechnung Straßenbeleuchtung'!I18</f>
        <v/>
      </c>
      <c r="L21" s="176" t="str">
        <f>'Berechnung Straßenbeleuchtung'!U18</f>
        <v/>
      </c>
      <c r="M21" s="177" t="str">
        <f>'Berechnung Straßenbeleuchtung'!V18</f>
        <v/>
      </c>
      <c r="N21" s="269" t="str">
        <f>'Berechnung Straßenbeleuchtung'!W18</f>
        <v/>
      </c>
      <c r="O21" s="272" t="str">
        <f>'Berechnung Straßenbeleuchtung'!AB18</f>
        <v/>
      </c>
      <c r="P21" s="308" t="str">
        <f>'Berechnung Straßenbeleuchtung'!AC18</f>
        <v/>
      </c>
      <c r="Q21" s="312"/>
    </row>
    <row r="22" spans="2:17" x14ac:dyDescent="0.2">
      <c r="B22" s="356">
        <v>15</v>
      </c>
      <c r="C22" s="361" t="str">
        <f>'Berechnung Straßenbeleuchtung'!B19</f>
        <v/>
      </c>
      <c r="D22" s="362" t="str">
        <f>'Berechnung Straßenbeleuchtung'!C19</f>
        <v/>
      </c>
      <c r="E22" s="363" t="str">
        <f>'Berechnung Straßenbeleuchtung'!D19</f>
        <v/>
      </c>
      <c r="F22" s="364" t="str">
        <f>'Berechnung Straßenbeleuchtung'!E19</f>
        <v/>
      </c>
      <c r="G22" s="174"/>
      <c r="H22" s="307" t="str">
        <f>'Berechnung Straßenbeleuchtung'!N19</f>
        <v/>
      </c>
      <c r="I22" s="177" t="str">
        <f>'Berechnung Straßenbeleuchtung'!P19</f>
        <v/>
      </c>
      <c r="J22" s="340" t="str">
        <f>'Berechnung Straßenbeleuchtung'!O19</f>
        <v/>
      </c>
      <c r="K22" s="317" t="str">
        <f>'Berechnung Straßenbeleuchtung'!I19</f>
        <v/>
      </c>
      <c r="L22" s="176" t="str">
        <f>'Berechnung Straßenbeleuchtung'!U19</f>
        <v/>
      </c>
      <c r="M22" s="177" t="str">
        <f>'Berechnung Straßenbeleuchtung'!V19</f>
        <v/>
      </c>
      <c r="N22" s="269" t="str">
        <f>'Berechnung Straßenbeleuchtung'!W19</f>
        <v/>
      </c>
      <c r="O22" s="272" t="str">
        <f>'Berechnung Straßenbeleuchtung'!AB19</f>
        <v/>
      </c>
      <c r="P22" s="308" t="str">
        <f>'Berechnung Straßenbeleuchtung'!AC19</f>
        <v/>
      </c>
      <c r="Q22" s="312"/>
    </row>
    <row r="23" spans="2:17" x14ac:dyDescent="0.2">
      <c r="B23" s="356">
        <v>16</v>
      </c>
      <c r="C23" s="361" t="str">
        <f>'Berechnung Straßenbeleuchtung'!B20</f>
        <v/>
      </c>
      <c r="D23" s="362" t="str">
        <f>'Berechnung Straßenbeleuchtung'!C20</f>
        <v/>
      </c>
      <c r="E23" s="363" t="str">
        <f>'Berechnung Straßenbeleuchtung'!D20</f>
        <v/>
      </c>
      <c r="F23" s="364" t="str">
        <f>'Berechnung Straßenbeleuchtung'!E20</f>
        <v/>
      </c>
      <c r="G23" s="174"/>
      <c r="H23" s="307" t="str">
        <f>'Berechnung Straßenbeleuchtung'!N20</f>
        <v/>
      </c>
      <c r="I23" s="177" t="str">
        <f>'Berechnung Straßenbeleuchtung'!P20</f>
        <v/>
      </c>
      <c r="J23" s="340" t="str">
        <f>'Berechnung Straßenbeleuchtung'!O20</f>
        <v/>
      </c>
      <c r="K23" s="317" t="str">
        <f>'Berechnung Straßenbeleuchtung'!I20</f>
        <v/>
      </c>
      <c r="L23" s="176" t="str">
        <f>'Berechnung Straßenbeleuchtung'!U20</f>
        <v/>
      </c>
      <c r="M23" s="177" t="str">
        <f>'Berechnung Straßenbeleuchtung'!V20</f>
        <v/>
      </c>
      <c r="N23" s="269" t="str">
        <f>'Berechnung Straßenbeleuchtung'!W20</f>
        <v/>
      </c>
      <c r="O23" s="272" t="str">
        <f>'Berechnung Straßenbeleuchtung'!AB20</f>
        <v/>
      </c>
      <c r="P23" s="308" t="str">
        <f>'Berechnung Straßenbeleuchtung'!AC20</f>
        <v/>
      </c>
      <c r="Q23" s="312"/>
    </row>
    <row r="24" spans="2:17" x14ac:dyDescent="0.2">
      <c r="B24" s="356">
        <v>17</v>
      </c>
      <c r="C24" s="361" t="str">
        <f>'Berechnung Straßenbeleuchtung'!B21</f>
        <v/>
      </c>
      <c r="D24" s="362" t="str">
        <f>'Berechnung Straßenbeleuchtung'!C21</f>
        <v/>
      </c>
      <c r="E24" s="363" t="str">
        <f>'Berechnung Straßenbeleuchtung'!D21</f>
        <v/>
      </c>
      <c r="F24" s="364" t="str">
        <f>'Berechnung Straßenbeleuchtung'!E21</f>
        <v/>
      </c>
      <c r="G24" s="174"/>
      <c r="H24" s="307" t="str">
        <f>'Berechnung Straßenbeleuchtung'!N21</f>
        <v/>
      </c>
      <c r="I24" s="177" t="str">
        <f>'Berechnung Straßenbeleuchtung'!P21</f>
        <v/>
      </c>
      <c r="J24" s="340" t="str">
        <f>'Berechnung Straßenbeleuchtung'!O21</f>
        <v/>
      </c>
      <c r="K24" s="317" t="str">
        <f>'Berechnung Straßenbeleuchtung'!I21</f>
        <v/>
      </c>
      <c r="L24" s="176" t="str">
        <f>'Berechnung Straßenbeleuchtung'!U21</f>
        <v/>
      </c>
      <c r="M24" s="177" t="str">
        <f>'Berechnung Straßenbeleuchtung'!V21</f>
        <v/>
      </c>
      <c r="N24" s="269" t="str">
        <f>'Berechnung Straßenbeleuchtung'!W21</f>
        <v/>
      </c>
      <c r="O24" s="272" t="str">
        <f>'Berechnung Straßenbeleuchtung'!AB21</f>
        <v/>
      </c>
      <c r="P24" s="308" t="str">
        <f>'Berechnung Straßenbeleuchtung'!AC21</f>
        <v/>
      </c>
      <c r="Q24" s="312"/>
    </row>
    <row r="25" spans="2:17" x14ac:dyDescent="0.2">
      <c r="B25" s="356">
        <v>18</v>
      </c>
      <c r="C25" s="361" t="str">
        <f>'Berechnung Straßenbeleuchtung'!B22</f>
        <v/>
      </c>
      <c r="D25" s="362" t="str">
        <f>'Berechnung Straßenbeleuchtung'!C22</f>
        <v/>
      </c>
      <c r="E25" s="363" t="str">
        <f>'Berechnung Straßenbeleuchtung'!D22</f>
        <v/>
      </c>
      <c r="F25" s="364" t="str">
        <f>'Berechnung Straßenbeleuchtung'!E22</f>
        <v/>
      </c>
      <c r="G25" s="174"/>
      <c r="H25" s="307" t="str">
        <f>'Berechnung Straßenbeleuchtung'!N22</f>
        <v/>
      </c>
      <c r="I25" s="177" t="str">
        <f>'Berechnung Straßenbeleuchtung'!P22</f>
        <v/>
      </c>
      <c r="J25" s="340" t="str">
        <f>'Berechnung Straßenbeleuchtung'!O22</f>
        <v/>
      </c>
      <c r="K25" s="317" t="str">
        <f>'Berechnung Straßenbeleuchtung'!I22</f>
        <v/>
      </c>
      <c r="L25" s="176" t="str">
        <f>'Berechnung Straßenbeleuchtung'!U22</f>
        <v/>
      </c>
      <c r="M25" s="177" t="str">
        <f>'Berechnung Straßenbeleuchtung'!V22</f>
        <v/>
      </c>
      <c r="N25" s="269" t="str">
        <f>'Berechnung Straßenbeleuchtung'!W22</f>
        <v/>
      </c>
      <c r="O25" s="272" t="str">
        <f>'Berechnung Straßenbeleuchtung'!AB22</f>
        <v/>
      </c>
      <c r="P25" s="308" t="str">
        <f>'Berechnung Straßenbeleuchtung'!AC22</f>
        <v/>
      </c>
      <c r="Q25" s="312"/>
    </row>
    <row r="26" spans="2:17" x14ac:dyDescent="0.2">
      <c r="B26" s="356">
        <v>19</v>
      </c>
      <c r="C26" s="361" t="str">
        <f>'Berechnung Straßenbeleuchtung'!B23</f>
        <v/>
      </c>
      <c r="D26" s="362" t="str">
        <f>'Berechnung Straßenbeleuchtung'!C23</f>
        <v/>
      </c>
      <c r="E26" s="363" t="str">
        <f>'Berechnung Straßenbeleuchtung'!D23</f>
        <v/>
      </c>
      <c r="F26" s="364" t="str">
        <f>'Berechnung Straßenbeleuchtung'!E23</f>
        <v/>
      </c>
      <c r="G26" s="174"/>
      <c r="H26" s="307" t="str">
        <f>'Berechnung Straßenbeleuchtung'!N23</f>
        <v/>
      </c>
      <c r="I26" s="177" t="str">
        <f>'Berechnung Straßenbeleuchtung'!P23</f>
        <v/>
      </c>
      <c r="J26" s="340" t="str">
        <f>'Berechnung Straßenbeleuchtung'!O23</f>
        <v/>
      </c>
      <c r="K26" s="317" t="str">
        <f>'Berechnung Straßenbeleuchtung'!I23</f>
        <v/>
      </c>
      <c r="L26" s="176" t="str">
        <f>'Berechnung Straßenbeleuchtung'!U23</f>
        <v/>
      </c>
      <c r="M26" s="177" t="str">
        <f>'Berechnung Straßenbeleuchtung'!V23</f>
        <v/>
      </c>
      <c r="N26" s="269" t="str">
        <f>'Berechnung Straßenbeleuchtung'!W23</f>
        <v/>
      </c>
      <c r="O26" s="272" t="str">
        <f>'Berechnung Straßenbeleuchtung'!AB23</f>
        <v/>
      </c>
      <c r="P26" s="308" t="str">
        <f>'Berechnung Straßenbeleuchtung'!AC23</f>
        <v/>
      </c>
      <c r="Q26" s="312"/>
    </row>
    <row r="27" spans="2:17" x14ac:dyDescent="0.2">
      <c r="B27" s="356">
        <v>20</v>
      </c>
      <c r="C27" s="361" t="str">
        <f>'Berechnung Straßenbeleuchtung'!B24</f>
        <v/>
      </c>
      <c r="D27" s="362" t="str">
        <f>'Berechnung Straßenbeleuchtung'!C24</f>
        <v/>
      </c>
      <c r="E27" s="363" t="str">
        <f>'Berechnung Straßenbeleuchtung'!D24</f>
        <v/>
      </c>
      <c r="F27" s="364" t="str">
        <f>'Berechnung Straßenbeleuchtung'!E24</f>
        <v/>
      </c>
      <c r="G27" s="174"/>
      <c r="H27" s="307" t="str">
        <f>'Berechnung Straßenbeleuchtung'!N24</f>
        <v/>
      </c>
      <c r="I27" s="177" t="str">
        <f>'Berechnung Straßenbeleuchtung'!P24</f>
        <v/>
      </c>
      <c r="J27" s="340" t="str">
        <f>'Berechnung Straßenbeleuchtung'!O24</f>
        <v/>
      </c>
      <c r="K27" s="317" t="str">
        <f>'Berechnung Straßenbeleuchtung'!I24</f>
        <v/>
      </c>
      <c r="L27" s="176" t="str">
        <f>'Berechnung Straßenbeleuchtung'!U24</f>
        <v/>
      </c>
      <c r="M27" s="177" t="str">
        <f>'Berechnung Straßenbeleuchtung'!V24</f>
        <v/>
      </c>
      <c r="N27" s="269" t="str">
        <f>'Berechnung Straßenbeleuchtung'!W24</f>
        <v/>
      </c>
      <c r="O27" s="272" t="str">
        <f>'Berechnung Straßenbeleuchtung'!AB24</f>
        <v/>
      </c>
      <c r="P27" s="308" t="str">
        <f>'Berechnung Straßenbeleuchtung'!AC24</f>
        <v/>
      </c>
      <c r="Q27" s="312"/>
    </row>
    <row r="28" spans="2:17" x14ac:dyDescent="0.2">
      <c r="B28" s="356">
        <v>21</v>
      </c>
      <c r="C28" s="361" t="str">
        <f>'Berechnung Straßenbeleuchtung'!B25</f>
        <v/>
      </c>
      <c r="D28" s="362" t="str">
        <f>'Berechnung Straßenbeleuchtung'!C25</f>
        <v/>
      </c>
      <c r="E28" s="363" t="str">
        <f>'Berechnung Straßenbeleuchtung'!D25</f>
        <v/>
      </c>
      <c r="F28" s="364" t="str">
        <f>'Berechnung Straßenbeleuchtung'!E25</f>
        <v/>
      </c>
      <c r="G28" s="174"/>
      <c r="H28" s="307" t="str">
        <f>'Berechnung Straßenbeleuchtung'!N25</f>
        <v/>
      </c>
      <c r="I28" s="177" t="str">
        <f>'Berechnung Straßenbeleuchtung'!P25</f>
        <v/>
      </c>
      <c r="J28" s="340" t="str">
        <f>'Berechnung Straßenbeleuchtung'!O25</f>
        <v/>
      </c>
      <c r="K28" s="317" t="str">
        <f>'Berechnung Straßenbeleuchtung'!I25</f>
        <v/>
      </c>
      <c r="L28" s="176" t="str">
        <f>'Berechnung Straßenbeleuchtung'!U25</f>
        <v/>
      </c>
      <c r="M28" s="177" t="str">
        <f>'Berechnung Straßenbeleuchtung'!V25</f>
        <v/>
      </c>
      <c r="N28" s="269" t="str">
        <f>'Berechnung Straßenbeleuchtung'!W25</f>
        <v/>
      </c>
      <c r="O28" s="272" t="str">
        <f>'Berechnung Straßenbeleuchtung'!AB25</f>
        <v/>
      </c>
      <c r="P28" s="308" t="str">
        <f>'Berechnung Straßenbeleuchtung'!AC25</f>
        <v/>
      </c>
      <c r="Q28" s="312"/>
    </row>
    <row r="29" spans="2:17" x14ac:dyDescent="0.2">
      <c r="B29" s="356">
        <v>22</v>
      </c>
      <c r="C29" s="361" t="str">
        <f>'Berechnung Straßenbeleuchtung'!B26</f>
        <v/>
      </c>
      <c r="D29" s="362" t="str">
        <f>'Berechnung Straßenbeleuchtung'!C26</f>
        <v/>
      </c>
      <c r="E29" s="363" t="str">
        <f>'Berechnung Straßenbeleuchtung'!D26</f>
        <v/>
      </c>
      <c r="F29" s="364" t="str">
        <f>'Berechnung Straßenbeleuchtung'!E26</f>
        <v/>
      </c>
      <c r="G29" s="174"/>
      <c r="H29" s="307" t="str">
        <f>'Berechnung Straßenbeleuchtung'!N26</f>
        <v/>
      </c>
      <c r="I29" s="177" t="str">
        <f>'Berechnung Straßenbeleuchtung'!P26</f>
        <v/>
      </c>
      <c r="J29" s="340" t="str">
        <f>'Berechnung Straßenbeleuchtung'!O26</f>
        <v/>
      </c>
      <c r="K29" s="317" t="str">
        <f>'Berechnung Straßenbeleuchtung'!I26</f>
        <v/>
      </c>
      <c r="L29" s="176" t="str">
        <f>'Berechnung Straßenbeleuchtung'!U26</f>
        <v/>
      </c>
      <c r="M29" s="177" t="str">
        <f>'Berechnung Straßenbeleuchtung'!V26</f>
        <v/>
      </c>
      <c r="N29" s="269" t="str">
        <f>'Berechnung Straßenbeleuchtung'!W26</f>
        <v/>
      </c>
      <c r="O29" s="272" t="str">
        <f>'Berechnung Straßenbeleuchtung'!AB26</f>
        <v/>
      </c>
      <c r="P29" s="308" t="str">
        <f>'Berechnung Straßenbeleuchtung'!AC26</f>
        <v/>
      </c>
      <c r="Q29" s="312"/>
    </row>
    <row r="30" spans="2:17" x14ac:dyDescent="0.2">
      <c r="B30" s="356">
        <v>23</v>
      </c>
      <c r="C30" s="361" t="str">
        <f>'Berechnung Straßenbeleuchtung'!B27</f>
        <v/>
      </c>
      <c r="D30" s="362" t="str">
        <f>'Berechnung Straßenbeleuchtung'!C27</f>
        <v/>
      </c>
      <c r="E30" s="363" t="str">
        <f>'Berechnung Straßenbeleuchtung'!D27</f>
        <v/>
      </c>
      <c r="F30" s="364" t="str">
        <f>'Berechnung Straßenbeleuchtung'!E27</f>
        <v/>
      </c>
      <c r="G30" s="174"/>
      <c r="H30" s="307" t="str">
        <f>'Berechnung Straßenbeleuchtung'!N27</f>
        <v/>
      </c>
      <c r="I30" s="177" t="str">
        <f>'Berechnung Straßenbeleuchtung'!P27</f>
        <v/>
      </c>
      <c r="J30" s="340" t="str">
        <f>'Berechnung Straßenbeleuchtung'!O27</f>
        <v/>
      </c>
      <c r="K30" s="317" t="str">
        <f>'Berechnung Straßenbeleuchtung'!I27</f>
        <v/>
      </c>
      <c r="L30" s="176" t="str">
        <f>'Berechnung Straßenbeleuchtung'!U27</f>
        <v/>
      </c>
      <c r="M30" s="177" t="str">
        <f>'Berechnung Straßenbeleuchtung'!V27</f>
        <v/>
      </c>
      <c r="N30" s="269" t="str">
        <f>'Berechnung Straßenbeleuchtung'!W27</f>
        <v/>
      </c>
      <c r="O30" s="272" t="str">
        <f>'Berechnung Straßenbeleuchtung'!AB27</f>
        <v/>
      </c>
      <c r="P30" s="308" t="str">
        <f>'Berechnung Straßenbeleuchtung'!AC27</f>
        <v/>
      </c>
      <c r="Q30" s="312"/>
    </row>
    <row r="31" spans="2:17" x14ac:dyDescent="0.2">
      <c r="B31" s="356">
        <v>24</v>
      </c>
      <c r="C31" s="361" t="str">
        <f>'Berechnung Straßenbeleuchtung'!B28</f>
        <v/>
      </c>
      <c r="D31" s="362" t="str">
        <f>'Berechnung Straßenbeleuchtung'!C28</f>
        <v/>
      </c>
      <c r="E31" s="363" t="str">
        <f>'Berechnung Straßenbeleuchtung'!D28</f>
        <v/>
      </c>
      <c r="F31" s="364" t="str">
        <f>'Berechnung Straßenbeleuchtung'!E28</f>
        <v/>
      </c>
      <c r="G31" s="174"/>
      <c r="H31" s="307" t="str">
        <f>'Berechnung Straßenbeleuchtung'!N28</f>
        <v/>
      </c>
      <c r="I31" s="177" t="str">
        <f>'Berechnung Straßenbeleuchtung'!P28</f>
        <v/>
      </c>
      <c r="J31" s="340" t="str">
        <f>'Berechnung Straßenbeleuchtung'!O28</f>
        <v/>
      </c>
      <c r="K31" s="317" t="str">
        <f>'Berechnung Straßenbeleuchtung'!I28</f>
        <v/>
      </c>
      <c r="L31" s="176" t="str">
        <f>'Berechnung Straßenbeleuchtung'!U28</f>
        <v/>
      </c>
      <c r="M31" s="177" t="str">
        <f>'Berechnung Straßenbeleuchtung'!V28</f>
        <v/>
      </c>
      <c r="N31" s="269" t="str">
        <f>'Berechnung Straßenbeleuchtung'!W28</f>
        <v/>
      </c>
      <c r="O31" s="272" t="str">
        <f>'Berechnung Straßenbeleuchtung'!AB28</f>
        <v/>
      </c>
      <c r="P31" s="308" t="str">
        <f>'Berechnung Straßenbeleuchtung'!AC28</f>
        <v/>
      </c>
      <c r="Q31" s="312"/>
    </row>
    <row r="32" spans="2:17" x14ac:dyDescent="0.2">
      <c r="B32" s="356">
        <v>25</v>
      </c>
      <c r="C32" s="361" t="str">
        <f>'Berechnung Straßenbeleuchtung'!B29</f>
        <v/>
      </c>
      <c r="D32" s="362" t="str">
        <f>'Berechnung Straßenbeleuchtung'!C29</f>
        <v/>
      </c>
      <c r="E32" s="363" t="str">
        <f>'Berechnung Straßenbeleuchtung'!D29</f>
        <v/>
      </c>
      <c r="F32" s="364" t="str">
        <f>'Berechnung Straßenbeleuchtung'!E29</f>
        <v/>
      </c>
      <c r="G32" s="174"/>
      <c r="H32" s="307" t="str">
        <f>'Berechnung Straßenbeleuchtung'!N29</f>
        <v/>
      </c>
      <c r="I32" s="177" t="str">
        <f>'Berechnung Straßenbeleuchtung'!P29</f>
        <v/>
      </c>
      <c r="J32" s="340" t="str">
        <f>'Berechnung Straßenbeleuchtung'!O29</f>
        <v/>
      </c>
      <c r="K32" s="317" t="str">
        <f>'Berechnung Straßenbeleuchtung'!I29</f>
        <v/>
      </c>
      <c r="L32" s="176" t="str">
        <f>'Berechnung Straßenbeleuchtung'!U29</f>
        <v/>
      </c>
      <c r="M32" s="177" t="str">
        <f>'Berechnung Straßenbeleuchtung'!V29</f>
        <v/>
      </c>
      <c r="N32" s="269" t="str">
        <f>'Berechnung Straßenbeleuchtung'!W29</f>
        <v/>
      </c>
      <c r="O32" s="272" t="str">
        <f>'Berechnung Straßenbeleuchtung'!AB29</f>
        <v/>
      </c>
      <c r="P32" s="308" t="str">
        <f>'Berechnung Straßenbeleuchtung'!AC29</f>
        <v/>
      </c>
      <c r="Q32" s="312"/>
    </row>
    <row r="33" spans="2:17" x14ac:dyDescent="0.2">
      <c r="B33" s="356">
        <v>26</v>
      </c>
      <c r="C33" s="361" t="str">
        <f>'Berechnung Straßenbeleuchtung'!B30</f>
        <v/>
      </c>
      <c r="D33" s="362" t="str">
        <f>'Berechnung Straßenbeleuchtung'!C30</f>
        <v/>
      </c>
      <c r="E33" s="363" t="str">
        <f>'Berechnung Straßenbeleuchtung'!D30</f>
        <v/>
      </c>
      <c r="F33" s="364" t="str">
        <f>'Berechnung Straßenbeleuchtung'!E30</f>
        <v/>
      </c>
      <c r="G33" s="174"/>
      <c r="H33" s="307" t="str">
        <f>'Berechnung Straßenbeleuchtung'!N30</f>
        <v/>
      </c>
      <c r="I33" s="177" t="str">
        <f>'Berechnung Straßenbeleuchtung'!P30</f>
        <v/>
      </c>
      <c r="J33" s="340" t="str">
        <f>'Berechnung Straßenbeleuchtung'!O30</f>
        <v/>
      </c>
      <c r="K33" s="317" t="str">
        <f>'Berechnung Straßenbeleuchtung'!I30</f>
        <v/>
      </c>
      <c r="L33" s="176" t="str">
        <f>'Berechnung Straßenbeleuchtung'!U30</f>
        <v/>
      </c>
      <c r="M33" s="177" t="str">
        <f>'Berechnung Straßenbeleuchtung'!V30</f>
        <v/>
      </c>
      <c r="N33" s="269" t="str">
        <f>'Berechnung Straßenbeleuchtung'!W30</f>
        <v/>
      </c>
      <c r="O33" s="272" t="str">
        <f>'Berechnung Straßenbeleuchtung'!AB30</f>
        <v/>
      </c>
      <c r="P33" s="308" t="str">
        <f>'Berechnung Straßenbeleuchtung'!AC30</f>
        <v/>
      </c>
      <c r="Q33" s="312"/>
    </row>
    <row r="34" spans="2:17" x14ac:dyDescent="0.2">
      <c r="B34" s="356">
        <v>27</v>
      </c>
      <c r="C34" s="361" t="str">
        <f>'Berechnung Straßenbeleuchtung'!B31</f>
        <v/>
      </c>
      <c r="D34" s="362" t="str">
        <f>'Berechnung Straßenbeleuchtung'!C31</f>
        <v/>
      </c>
      <c r="E34" s="363" t="str">
        <f>'Berechnung Straßenbeleuchtung'!D31</f>
        <v/>
      </c>
      <c r="F34" s="364" t="str">
        <f>'Berechnung Straßenbeleuchtung'!E31</f>
        <v/>
      </c>
      <c r="G34" s="174"/>
      <c r="H34" s="307" t="str">
        <f>'Berechnung Straßenbeleuchtung'!N31</f>
        <v/>
      </c>
      <c r="I34" s="177" t="str">
        <f>'Berechnung Straßenbeleuchtung'!P31</f>
        <v/>
      </c>
      <c r="J34" s="340" t="str">
        <f>'Berechnung Straßenbeleuchtung'!O31</f>
        <v/>
      </c>
      <c r="K34" s="317" t="str">
        <f>'Berechnung Straßenbeleuchtung'!I31</f>
        <v/>
      </c>
      <c r="L34" s="176" t="str">
        <f>'Berechnung Straßenbeleuchtung'!U31</f>
        <v/>
      </c>
      <c r="M34" s="177" t="str">
        <f>'Berechnung Straßenbeleuchtung'!V31</f>
        <v/>
      </c>
      <c r="N34" s="269" t="str">
        <f>'Berechnung Straßenbeleuchtung'!W31</f>
        <v/>
      </c>
      <c r="O34" s="272" t="str">
        <f>'Berechnung Straßenbeleuchtung'!AB31</f>
        <v/>
      </c>
      <c r="P34" s="308" t="str">
        <f>'Berechnung Straßenbeleuchtung'!AC31</f>
        <v/>
      </c>
      <c r="Q34" s="312"/>
    </row>
    <row r="35" spans="2:17" x14ac:dyDescent="0.2">
      <c r="B35" s="356">
        <v>28</v>
      </c>
      <c r="C35" s="361" t="str">
        <f>'Berechnung Straßenbeleuchtung'!B32</f>
        <v/>
      </c>
      <c r="D35" s="362" t="str">
        <f>'Berechnung Straßenbeleuchtung'!C32</f>
        <v/>
      </c>
      <c r="E35" s="363" t="str">
        <f>'Berechnung Straßenbeleuchtung'!D32</f>
        <v/>
      </c>
      <c r="F35" s="364" t="str">
        <f>'Berechnung Straßenbeleuchtung'!E32</f>
        <v/>
      </c>
      <c r="G35" s="174"/>
      <c r="H35" s="307" t="str">
        <f>'Berechnung Straßenbeleuchtung'!N32</f>
        <v/>
      </c>
      <c r="I35" s="177" t="str">
        <f>'Berechnung Straßenbeleuchtung'!P32</f>
        <v/>
      </c>
      <c r="J35" s="340" t="str">
        <f>'Berechnung Straßenbeleuchtung'!O32</f>
        <v/>
      </c>
      <c r="K35" s="317" t="str">
        <f>'Berechnung Straßenbeleuchtung'!I32</f>
        <v/>
      </c>
      <c r="L35" s="176" t="str">
        <f>'Berechnung Straßenbeleuchtung'!U32</f>
        <v/>
      </c>
      <c r="M35" s="177" t="str">
        <f>'Berechnung Straßenbeleuchtung'!V32</f>
        <v/>
      </c>
      <c r="N35" s="269" t="str">
        <f>'Berechnung Straßenbeleuchtung'!W32</f>
        <v/>
      </c>
      <c r="O35" s="272" t="str">
        <f>'Berechnung Straßenbeleuchtung'!AB32</f>
        <v/>
      </c>
      <c r="P35" s="308" t="str">
        <f>'Berechnung Straßenbeleuchtung'!AC32</f>
        <v/>
      </c>
      <c r="Q35" s="312"/>
    </row>
    <row r="36" spans="2:17" x14ac:dyDescent="0.2">
      <c r="B36" s="356">
        <v>29</v>
      </c>
      <c r="C36" s="361" t="str">
        <f>'Berechnung Straßenbeleuchtung'!B33</f>
        <v/>
      </c>
      <c r="D36" s="362" t="str">
        <f>'Berechnung Straßenbeleuchtung'!C33</f>
        <v/>
      </c>
      <c r="E36" s="363" t="str">
        <f>'Berechnung Straßenbeleuchtung'!D33</f>
        <v/>
      </c>
      <c r="F36" s="364" t="str">
        <f>'Berechnung Straßenbeleuchtung'!E33</f>
        <v/>
      </c>
      <c r="G36" s="174"/>
      <c r="H36" s="307" t="str">
        <f>'Berechnung Straßenbeleuchtung'!N33</f>
        <v/>
      </c>
      <c r="I36" s="177" t="str">
        <f>'Berechnung Straßenbeleuchtung'!P33</f>
        <v/>
      </c>
      <c r="J36" s="340" t="str">
        <f>'Berechnung Straßenbeleuchtung'!O33</f>
        <v/>
      </c>
      <c r="K36" s="317" t="str">
        <f>'Berechnung Straßenbeleuchtung'!I33</f>
        <v/>
      </c>
      <c r="L36" s="176" t="str">
        <f>'Berechnung Straßenbeleuchtung'!U33</f>
        <v/>
      </c>
      <c r="M36" s="177" t="str">
        <f>'Berechnung Straßenbeleuchtung'!V33</f>
        <v/>
      </c>
      <c r="N36" s="269" t="str">
        <f>'Berechnung Straßenbeleuchtung'!W33</f>
        <v/>
      </c>
      <c r="O36" s="272" t="str">
        <f>'Berechnung Straßenbeleuchtung'!AB33</f>
        <v/>
      </c>
      <c r="P36" s="308" t="str">
        <f>'Berechnung Straßenbeleuchtung'!AC33</f>
        <v/>
      </c>
      <c r="Q36" s="312"/>
    </row>
    <row r="37" spans="2:17" x14ac:dyDescent="0.2">
      <c r="B37" s="356">
        <v>30</v>
      </c>
      <c r="C37" s="361" t="str">
        <f>'Berechnung Straßenbeleuchtung'!B34</f>
        <v/>
      </c>
      <c r="D37" s="362" t="str">
        <f>'Berechnung Straßenbeleuchtung'!C34</f>
        <v/>
      </c>
      <c r="E37" s="363" t="str">
        <f>'Berechnung Straßenbeleuchtung'!D34</f>
        <v/>
      </c>
      <c r="F37" s="364" t="str">
        <f>'Berechnung Straßenbeleuchtung'!E34</f>
        <v/>
      </c>
      <c r="G37" s="174"/>
      <c r="H37" s="307" t="str">
        <f>'Berechnung Straßenbeleuchtung'!N34</f>
        <v/>
      </c>
      <c r="I37" s="177" t="str">
        <f>'Berechnung Straßenbeleuchtung'!P34</f>
        <v/>
      </c>
      <c r="J37" s="340" t="str">
        <f>'Berechnung Straßenbeleuchtung'!O34</f>
        <v/>
      </c>
      <c r="K37" s="317" t="str">
        <f>'Berechnung Straßenbeleuchtung'!I34</f>
        <v/>
      </c>
      <c r="L37" s="176" t="str">
        <f>'Berechnung Straßenbeleuchtung'!U34</f>
        <v/>
      </c>
      <c r="M37" s="177" t="str">
        <f>'Berechnung Straßenbeleuchtung'!V34</f>
        <v/>
      </c>
      <c r="N37" s="269" t="str">
        <f>'Berechnung Straßenbeleuchtung'!W34</f>
        <v/>
      </c>
      <c r="O37" s="272" t="str">
        <f>'Berechnung Straßenbeleuchtung'!AB34</f>
        <v/>
      </c>
      <c r="P37" s="308" t="str">
        <f>'Berechnung Straßenbeleuchtung'!AC34</f>
        <v/>
      </c>
      <c r="Q37" s="312"/>
    </row>
    <row r="38" spans="2:17" x14ac:dyDescent="0.2">
      <c r="B38" s="356">
        <v>31</v>
      </c>
      <c r="C38" s="361" t="str">
        <f>'Berechnung Straßenbeleuchtung'!B35</f>
        <v/>
      </c>
      <c r="D38" s="362" t="str">
        <f>'Berechnung Straßenbeleuchtung'!C35</f>
        <v/>
      </c>
      <c r="E38" s="363" t="str">
        <f>'Berechnung Straßenbeleuchtung'!D35</f>
        <v/>
      </c>
      <c r="F38" s="364" t="str">
        <f>'Berechnung Straßenbeleuchtung'!E35</f>
        <v/>
      </c>
      <c r="G38" s="174"/>
      <c r="H38" s="307" t="str">
        <f>'Berechnung Straßenbeleuchtung'!N35</f>
        <v/>
      </c>
      <c r="I38" s="177" t="str">
        <f>'Berechnung Straßenbeleuchtung'!P35</f>
        <v/>
      </c>
      <c r="J38" s="340" t="str">
        <f>'Berechnung Straßenbeleuchtung'!O35</f>
        <v/>
      </c>
      <c r="K38" s="317" t="str">
        <f>'Berechnung Straßenbeleuchtung'!I35</f>
        <v/>
      </c>
      <c r="L38" s="176" t="str">
        <f>'Berechnung Straßenbeleuchtung'!U35</f>
        <v/>
      </c>
      <c r="M38" s="177" t="str">
        <f>'Berechnung Straßenbeleuchtung'!V35</f>
        <v/>
      </c>
      <c r="N38" s="269" t="str">
        <f>'Berechnung Straßenbeleuchtung'!W35</f>
        <v/>
      </c>
      <c r="O38" s="272" t="str">
        <f>'Berechnung Straßenbeleuchtung'!AB35</f>
        <v/>
      </c>
      <c r="P38" s="308" t="str">
        <f>'Berechnung Straßenbeleuchtung'!AC35</f>
        <v/>
      </c>
      <c r="Q38" s="312"/>
    </row>
    <row r="39" spans="2:17" x14ac:dyDescent="0.2">
      <c r="B39" s="356">
        <v>32</v>
      </c>
      <c r="C39" s="361" t="str">
        <f>'Berechnung Straßenbeleuchtung'!B36</f>
        <v/>
      </c>
      <c r="D39" s="362" t="str">
        <f>'Berechnung Straßenbeleuchtung'!C36</f>
        <v/>
      </c>
      <c r="E39" s="363" t="str">
        <f>'Berechnung Straßenbeleuchtung'!D36</f>
        <v/>
      </c>
      <c r="F39" s="364" t="str">
        <f>'Berechnung Straßenbeleuchtung'!E36</f>
        <v/>
      </c>
      <c r="G39" s="174"/>
      <c r="H39" s="307" t="str">
        <f>'Berechnung Straßenbeleuchtung'!N36</f>
        <v/>
      </c>
      <c r="I39" s="177" t="str">
        <f>'Berechnung Straßenbeleuchtung'!P36</f>
        <v/>
      </c>
      <c r="J39" s="340" t="str">
        <f>'Berechnung Straßenbeleuchtung'!O36</f>
        <v/>
      </c>
      <c r="K39" s="317" t="str">
        <f>'Berechnung Straßenbeleuchtung'!I36</f>
        <v/>
      </c>
      <c r="L39" s="176" t="str">
        <f>'Berechnung Straßenbeleuchtung'!U36</f>
        <v/>
      </c>
      <c r="M39" s="177" t="str">
        <f>'Berechnung Straßenbeleuchtung'!V36</f>
        <v/>
      </c>
      <c r="N39" s="269" t="str">
        <f>'Berechnung Straßenbeleuchtung'!W36</f>
        <v/>
      </c>
      <c r="O39" s="272" t="str">
        <f>'Berechnung Straßenbeleuchtung'!AB36</f>
        <v/>
      </c>
      <c r="P39" s="308" t="str">
        <f>'Berechnung Straßenbeleuchtung'!AC36</f>
        <v/>
      </c>
      <c r="Q39" s="312"/>
    </row>
    <row r="40" spans="2:17" x14ac:dyDescent="0.2">
      <c r="B40" s="356">
        <v>33</v>
      </c>
      <c r="C40" s="361" t="str">
        <f>'Berechnung Straßenbeleuchtung'!B37</f>
        <v/>
      </c>
      <c r="D40" s="362" t="str">
        <f>'Berechnung Straßenbeleuchtung'!C37</f>
        <v/>
      </c>
      <c r="E40" s="363" t="str">
        <f>'Berechnung Straßenbeleuchtung'!D37</f>
        <v/>
      </c>
      <c r="F40" s="364" t="str">
        <f>'Berechnung Straßenbeleuchtung'!E37</f>
        <v/>
      </c>
      <c r="G40" s="174"/>
      <c r="H40" s="307" t="str">
        <f>'Berechnung Straßenbeleuchtung'!N37</f>
        <v/>
      </c>
      <c r="I40" s="177" t="str">
        <f>'Berechnung Straßenbeleuchtung'!P37</f>
        <v/>
      </c>
      <c r="J40" s="340" t="str">
        <f>'Berechnung Straßenbeleuchtung'!O37</f>
        <v/>
      </c>
      <c r="K40" s="317" t="str">
        <f>'Berechnung Straßenbeleuchtung'!I37</f>
        <v/>
      </c>
      <c r="L40" s="176" t="str">
        <f>'Berechnung Straßenbeleuchtung'!U37</f>
        <v/>
      </c>
      <c r="M40" s="177" t="str">
        <f>'Berechnung Straßenbeleuchtung'!V37</f>
        <v/>
      </c>
      <c r="N40" s="269" t="str">
        <f>'Berechnung Straßenbeleuchtung'!W37</f>
        <v/>
      </c>
      <c r="O40" s="272" t="str">
        <f>'Berechnung Straßenbeleuchtung'!AB37</f>
        <v/>
      </c>
      <c r="P40" s="308" t="str">
        <f>'Berechnung Straßenbeleuchtung'!AC37</f>
        <v/>
      </c>
      <c r="Q40" s="312"/>
    </row>
    <row r="41" spans="2:17" x14ac:dyDescent="0.2">
      <c r="B41" s="356">
        <v>34</v>
      </c>
      <c r="C41" s="361" t="str">
        <f>'Berechnung Straßenbeleuchtung'!B38</f>
        <v/>
      </c>
      <c r="D41" s="362" t="str">
        <f>'Berechnung Straßenbeleuchtung'!C38</f>
        <v/>
      </c>
      <c r="E41" s="363" t="str">
        <f>'Berechnung Straßenbeleuchtung'!D38</f>
        <v/>
      </c>
      <c r="F41" s="364" t="str">
        <f>'Berechnung Straßenbeleuchtung'!E38</f>
        <v/>
      </c>
      <c r="G41" s="174"/>
      <c r="H41" s="307" t="str">
        <f>'Berechnung Straßenbeleuchtung'!N38</f>
        <v/>
      </c>
      <c r="I41" s="177" t="str">
        <f>'Berechnung Straßenbeleuchtung'!P38</f>
        <v/>
      </c>
      <c r="J41" s="340" t="str">
        <f>'Berechnung Straßenbeleuchtung'!O38</f>
        <v/>
      </c>
      <c r="K41" s="317" t="str">
        <f>'Berechnung Straßenbeleuchtung'!I38</f>
        <v/>
      </c>
      <c r="L41" s="176" t="str">
        <f>'Berechnung Straßenbeleuchtung'!U38</f>
        <v/>
      </c>
      <c r="M41" s="177" t="str">
        <f>'Berechnung Straßenbeleuchtung'!V38</f>
        <v/>
      </c>
      <c r="N41" s="269" t="str">
        <f>'Berechnung Straßenbeleuchtung'!W38</f>
        <v/>
      </c>
      <c r="O41" s="272" t="str">
        <f>'Berechnung Straßenbeleuchtung'!AB38</f>
        <v/>
      </c>
      <c r="P41" s="308" t="str">
        <f>'Berechnung Straßenbeleuchtung'!AC38</f>
        <v/>
      </c>
      <c r="Q41" s="312"/>
    </row>
    <row r="42" spans="2:17" x14ac:dyDescent="0.2">
      <c r="B42" s="356">
        <v>35</v>
      </c>
      <c r="C42" s="361" t="str">
        <f>'Berechnung Straßenbeleuchtung'!B39</f>
        <v/>
      </c>
      <c r="D42" s="362" t="str">
        <f>'Berechnung Straßenbeleuchtung'!C39</f>
        <v/>
      </c>
      <c r="E42" s="363" t="str">
        <f>'Berechnung Straßenbeleuchtung'!D39</f>
        <v/>
      </c>
      <c r="F42" s="364" t="str">
        <f>'Berechnung Straßenbeleuchtung'!E39</f>
        <v/>
      </c>
      <c r="G42" s="174"/>
      <c r="H42" s="307" t="str">
        <f>'Berechnung Straßenbeleuchtung'!N39</f>
        <v/>
      </c>
      <c r="I42" s="177" t="str">
        <f>'Berechnung Straßenbeleuchtung'!P39</f>
        <v/>
      </c>
      <c r="J42" s="340" t="str">
        <f>'Berechnung Straßenbeleuchtung'!O39</f>
        <v/>
      </c>
      <c r="K42" s="317" t="str">
        <f>'Berechnung Straßenbeleuchtung'!I39</f>
        <v/>
      </c>
      <c r="L42" s="176" t="str">
        <f>'Berechnung Straßenbeleuchtung'!U39</f>
        <v/>
      </c>
      <c r="M42" s="177" t="str">
        <f>'Berechnung Straßenbeleuchtung'!V39</f>
        <v/>
      </c>
      <c r="N42" s="269" t="str">
        <f>'Berechnung Straßenbeleuchtung'!W39</f>
        <v/>
      </c>
      <c r="O42" s="272" t="str">
        <f>'Berechnung Straßenbeleuchtung'!AB39</f>
        <v/>
      </c>
      <c r="P42" s="308" t="str">
        <f>'Berechnung Straßenbeleuchtung'!AC39</f>
        <v/>
      </c>
      <c r="Q42" s="312"/>
    </row>
    <row r="43" spans="2:17" x14ac:dyDescent="0.2">
      <c r="B43" s="356">
        <v>36</v>
      </c>
      <c r="C43" s="361" t="str">
        <f>'Berechnung Straßenbeleuchtung'!B40</f>
        <v/>
      </c>
      <c r="D43" s="362" t="str">
        <f>'Berechnung Straßenbeleuchtung'!C40</f>
        <v/>
      </c>
      <c r="E43" s="363" t="str">
        <f>'Berechnung Straßenbeleuchtung'!D40</f>
        <v/>
      </c>
      <c r="F43" s="364" t="str">
        <f>'Berechnung Straßenbeleuchtung'!E40</f>
        <v/>
      </c>
      <c r="G43" s="174"/>
      <c r="H43" s="307" t="str">
        <f>'Berechnung Straßenbeleuchtung'!N40</f>
        <v/>
      </c>
      <c r="I43" s="177" t="str">
        <f>'Berechnung Straßenbeleuchtung'!P40</f>
        <v/>
      </c>
      <c r="J43" s="340" t="str">
        <f>'Berechnung Straßenbeleuchtung'!O40</f>
        <v/>
      </c>
      <c r="K43" s="317" t="str">
        <f>'Berechnung Straßenbeleuchtung'!I40</f>
        <v/>
      </c>
      <c r="L43" s="176" t="str">
        <f>'Berechnung Straßenbeleuchtung'!U40</f>
        <v/>
      </c>
      <c r="M43" s="177" t="str">
        <f>'Berechnung Straßenbeleuchtung'!V40</f>
        <v/>
      </c>
      <c r="N43" s="269" t="str">
        <f>'Berechnung Straßenbeleuchtung'!W40</f>
        <v/>
      </c>
      <c r="O43" s="272" t="str">
        <f>'Berechnung Straßenbeleuchtung'!AB40</f>
        <v/>
      </c>
      <c r="P43" s="308" t="str">
        <f>'Berechnung Straßenbeleuchtung'!AC40</f>
        <v/>
      </c>
      <c r="Q43" s="312"/>
    </row>
    <row r="44" spans="2:17" x14ac:dyDescent="0.2">
      <c r="B44" s="356">
        <v>37</v>
      </c>
      <c r="C44" s="361" t="str">
        <f>'Berechnung Straßenbeleuchtung'!B41</f>
        <v/>
      </c>
      <c r="D44" s="362" t="str">
        <f>'Berechnung Straßenbeleuchtung'!C41</f>
        <v/>
      </c>
      <c r="E44" s="363" t="str">
        <f>'Berechnung Straßenbeleuchtung'!D41</f>
        <v/>
      </c>
      <c r="F44" s="364" t="str">
        <f>'Berechnung Straßenbeleuchtung'!E41</f>
        <v/>
      </c>
      <c r="G44" s="174"/>
      <c r="H44" s="307" t="str">
        <f>'Berechnung Straßenbeleuchtung'!N41</f>
        <v/>
      </c>
      <c r="I44" s="177" t="str">
        <f>'Berechnung Straßenbeleuchtung'!P41</f>
        <v/>
      </c>
      <c r="J44" s="340" t="str">
        <f>'Berechnung Straßenbeleuchtung'!O41</f>
        <v/>
      </c>
      <c r="K44" s="317" t="str">
        <f>'Berechnung Straßenbeleuchtung'!I41</f>
        <v/>
      </c>
      <c r="L44" s="176" t="str">
        <f>'Berechnung Straßenbeleuchtung'!U41</f>
        <v/>
      </c>
      <c r="M44" s="177" t="str">
        <f>'Berechnung Straßenbeleuchtung'!V41</f>
        <v/>
      </c>
      <c r="N44" s="269" t="str">
        <f>'Berechnung Straßenbeleuchtung'!W41</f>
        <v/>
      </c>
      <c r="O44" s="272" t="str">
        <f>'Berechnung Straßenbeleuchtung'!AB41</f>
        <v/>
      </c>
      <c r="P44" s="308" t="str">
        <f>'Berechnung Straßenbeleuchtung'!AC41</f>
        <v/>
      </c>
      <c r="Q44" s="312"/>
    </row>
    <row r="45" spans="2:17" x14ac:dyDescent="0.2">
      <c r="B45" s="356">
        <v>38</v>
      </c>
      <c r="C45" s="361" t="str">
        <f>'Berechnung Straßenbeleuchtung'!B42</f>
        <v/>
      </c>
      <c r="D45" s="362" t="str">
        <f>'Berechnung Straßenbeleuchtung'!C42</f>
        <v/>
      </c>
      <c r="E45" s="363" t="str">
        <f>'Berechnung Straßenbeleuchtung'!D42</f>
        <v/>
      </c>
      <c r="F45" s="364" t="str">
        <f>'Berechnung Straßenbeleuchtung'!E42</f>
        <v/>
      </c>
      <c r="G45" s="174"/>
      <c r="H45" s="307" t="str">
        <f>'Berechnung Straßenbeleuchtung'!N42</f>
        <v/>
      </c>
      <c r="I45" s="177" t="str">
        <f>'Berechnung Straßenbeleuchtung'!P42</f>
        <v/>
      </c>
      <c r="J45" s="340" t="str">
        <f>'Berechnung Straßenbeleuchtung'!O42</f>
        <v/>
      </c>
      <c r="K45" s="317" t="str">
        <f>'Berechnung Straßenbeleuchtung'!I42</f>
        <v/>
      </c>
      <c r="L45" s="176" t="str">
        <f>'Berechnung Straßenbeleuchtung'!U42</f>
        <v/>
      </c>
      <c r="M45" s="177" t="str">
        <f>'Berechnung Straßenbeleuchtung'!V42</f>
        <v/>
      </c>
      <c r="N45" s="269" t="str">
        <f>'Berechnung Straßenbeleuchtung'!W42</f>
        <v/>
      </c>
      <c r="O45" s="272" t="str">
        <f>'Berechnung Straßenbeleuchtung'!AB42</f>
        <v/>
      </c>
      <c r="P45" s="308" t="str">
        <f>'Berechnung Straßenbeleuchtung'!AC42</f>
        <v/>
      </c>
      <c r="Q45" s="312"/>
    </row>
    <row r="46" spans="2:17" x14ac:dyDescent="0.2">
      <c r="B46" s="356">
        <v>39</v>
      </c>
      <c r="C46" s="361" t="str">
        <f>'Berechnung Straßenbeleuchtung'!B43</f>
        <v/>
      </c>
      <c r="D46" s="362" t="str">
        <f>'Berechnung Straßenbeleuchtung'!C43</f>
        <v/>
      </c>
      <c r="E46" s="363" t="str">
        <f>'Berechnung Straßenbeleuchtung'!D43</f>
        <v/>
      </c>
      <c r="F46" s="364" t="str">
        <f>'Berechnung Straßenbeleuchtung'!E43</f>
        <v/>
      </c>
      <c r="G46" s="174"/>
      <c r="H46" s="307" t="str">
        <f>'Berechnung Straßenbeleuchtung'!N43</f>
        <v/>
      </c>
      <c r="I46" s="177" t="str">
        <f>'Berechnung Straßenbeleuchtung'!P43</f>
        <v/>
      </c>
      <c r="J46" s="340" t="str">
        <f>'Berechnung Straßenbeleuchtung'!O43</f>
        <v/>
      </c>
      <c r="K46" s="317" t="str">
        <f>'Berechnung Straßenbeleuchtung'!I43</f>
        <v/>
      </c>
      <c r="L46" s="176" t="str">
        <f>'Berechnung Straßenbeleuchtung'!U43</f>
        <v/>
      </c>
      <c r="M46" s="177" t="str">
        <f>'Berechnung Straßenbeleuchtung'!V43</f>
        <v/>
      </c>
      <c r="N46" s="269" t="str">
        <f>'Berechnung Straßenbeleuchtung'!W43</f>
        <v/>
      </c>
      <c r="O46" s="272" t="str">
        <f>'Berechnung Straßenbeleuchtung'!AB43</f>
        <v/>
      </c>
      <c r="P46" s="308" t="str">
        <f>'Berechnung Straßenbeleuchtung'!AC43</f>
        <v/>
      </c>
      <c r="Q46" s="312"/>
    </row>
    <row r="47" spans="2:17" x14ac:dyDescent="0.2">
      <c r="B47" s="356">
        <v>40</v>
      </c>
      <c r="C47" s="361" t="str">
        <f>'Berechnung Straßenbeleuchtung'!B44</f>
        <v/>
      </c>
      <c r="D47" s="362" t="str">
        <f>'Berechnung Straßenbeleuchtung'!C44</f>
        <v/>
      </c>
      <c r="E47" s="363" t="str">
        <f>'Berechnung Straßenbeleuchtung'!D44</f>
        <v/>
      </c>
      <c r="F47" s="364" t="str">
        <f>'Berechnung Straßenbeleuchtung'!E44</f>
        <v/>
      </c>
      <c r="G47" s="174"/>
      <c r="H47" s="307" t="str">
        <f>'Berechnung Straßenbeleuchtung'!N44</f>
        <v/>
      </c>
      <c r="I47" s="177" t="str">
        <f>'Berechnung Straßenbeleuchtung'!P44</f>
        <v/>
      </c>
      <c r="J47" s="340" t="str">
        <f>'Berechnung Straßenbeleuchtung'!O44</f>
        <v/>
      </c>
      <c r="K47" s="317" t="str">
        <f>'Berechnung Straßenbeleuchtung'!I44</f>
        <v/>
      </c>
      <c r="L47" s="176" t="str">
        <f>'Berechnung Straßenbeleuchtung'!U44</f>
        <v/>
      </c>
      <c r="M47" s="177" t="str">
        <f>'Berechnung Straßenbeleuchtung'!V44</f>
        <v/>
      </c>
      <c r="N47" s="269" t="str">
        <f>'Berechnung Straßenbeleuchtung'!W44</f>
        <v/>
      </c>
      <c r="O47" s="272" t="str">
        <f>'Berechnung Straßenbeleuchtung'!AB44</f>
        <v/>
      </c>
      <c r="P47" s="308" t="str">
        <f>'Berechnung Straßenbeleuchtung'!AC44</f>
        <v/>
      </c>
      <c r="Q47" s="312"/>
    </row>
    <row r="48" spans="2:17" x14ac:dyDescent="0.2">
      <c r="B48" s="356">
        <v>41</v>
      </c>
      <c r="C48" s="361" t="str">
        <f>'Berechnung Straßenbeleuchtung'!B45</f>
        <v/>
      </c>
      <c r="D48" s="362" t="str">
        <f>'Berechnung Straßenbeleuchtung'!C45</f>
        <v/>
      </c>
      <c r="E48" s="363" t="str">
        <f>'Berechnung Straßenbeleuchtung'!D45</f>
        <v/>
      </c>
      <c r="F48" s="364" t="str">
        <f>'Berechnung Straßenbeleuchtung'!E45</f>
        <v/>
      </c>
      <c r="G48" s="174"/>
      <c r="H48" s="307" t="str">
        <f>'Berechnung Straßenbeleuchtung'!N45</f>
        <v/>
      </c>
      <c r="I48" s="177" t="str">
        <f>'Berechnung Straßenbeleuchtung'!P45</f>
        <v/>
      </c>
      <c r="J48" s="340" t="str">
        <f>'Berechnung Straßenbeleuchtung'!O45</f>
        <v/>
      </c>
      <c r="K48" s="317" t="str">
        <f>'Berechnung Straßenbeleuchtung'!I45</f>
        <v/>
      </c>
      <c r="L48" s="176" t="str">
        <f>'Berechnung Straßenbeleuchtung'!U45</f>
        <v/>
      </c>
      <c r="M48" s="177" t="str">
        <f>'Berechnung Straßenbeleuchtung'!V45</f>
        <v/>
      </c>
      <c r="N48" s="269" t="str">
        <f>'Berechnung Straßenbeleuchtung'!W45</f>
        <v/>
      </c>
      <c r="O48" s="272" t="str">
        <f>'Berechnung Straßenbeleuchtung'!AB45</f>
        <v/>
      </c>
      <c r="P48" s="308" t="str">
        <f>'Berechnung Straßenbeleuchtung'!AC45</f>
        <v/>
      </c>
      <c r="Q48" s="312"/>
    </row>
    <row r="49" spans="2:17" x14ac:dyDescent="0.2">
      <c r="B49" s="356">
        <v>42</v>
      </c>
      <c r="C49" s="361" t="str">
        <f>'Berechnung Straßenbeleuchtung'!B46</f>
        <v/>
      </c>
      <c r="D49" s="362" t="str">
        <f>'Berechnung Straßenbeleuchtung'!C46</f>
        <v/>
      </c>
      <c r="E49" s="363" t="str">
        <f>'Berechnung Straßenbeleuchtung'!D46</f>
        <v/>
      </c>
      <c r="F49" s="364" t="str">
        <f>'Berechnung Straßenbeleuchtung'!E46</f>
        <v/>
      </c>
      <c r="G49" s="174"/>
      <c r="H49" s="307" t="str">
        <f>'Berechnung Straßenbeleuchtung'!N46</f>
        <v/>
      </c>
      <c r="I49" s="177" t="str">
        <f>'Berechnung Straßenbeleuchtung'!P46</f>
        <v/>
      </c>
      <c r="J49" s="340" t="str">
        <f>'Berechnung Straßenbeleuchtung'!O46</f>
        <v/>
      </c>
      <c r="K49" s="317" t="str">
        <f>'Berechnung Straßenbeleuchtung'!I46</f>
        <v/>
      </c>
      <c r="L49" s="176" t="str">
        <f>'Berechnung Straßenbeleuchtung'!U46</f>
        <v/>
      </c>
      <c r="M49" s="177" t="str">
        <f>'Berechnung Straßenbeleuchtung'!V46</f>
        <v/>
      </c>
      <c r="N49" s="269" t="str">
        <f>'Berechnung Straßenbeleuchtung'!W46</f>
        <v/>
      </c>
      <c r="O49" s="272" t="str">
        <f>'Berechnung Straßenbeleuchtung'!AB46</f>
        <v/>
      </c>
      <c r="P49" s="308" t="str">
        <f>'Berechnung Straßenbeleuchtung'!AC46</f>
        <v/>
      </c>
      <c r="Q49" s="312"/>
    </row>
    <row r="50" spans="2:17" x14ac:dyDescent="0.2">
      <c r="B50" s="356">
        <v>43</v>
      </c>
      <c r="C50" s="361" t="str">
        <f>'Berechnung Straßenbeleuchtung'!B47</f>
        <v/>
      </c>
      <c r="D50" s="362" t="str">
        <f>'Berechnung Straßenbeleuchtung'!C47</f>
        <v/>
      </c>
      <c r="E50" s="363" t="str">
        <f>'Berechnung Straßenbeleuchtung'!D47</f>
        <v/>
      </c>
      <c r="F50" s="364" t="str">
        <f>'Berechnung Straßenbeleuchtung'!E47</f>
        <v/>
      </c>
      <c r="G50" s="174"/>
      <c r="H50" s="307" t="str">
        <f>'Berechnung Straßenbeleuchtung'!N47</f>
        <v/>
      </c>
      <c r="I50" s="177" t="str">
        <f>'Berechnung Straßenbeleuchtung'!P47</f>
        <v/>
      </c>
      <c r="J50" s="340" t="str">
        <f>'Berechnung Straßenbeleuchtung'!O47</f>
        <v/>
      </c>
      <c r="K50" s="317" t="str">
        <f>'Berechnung Straßenbeleuchtung'!I47</f>
        <v/>
      </c>
      <c r="L50" s="176" t="str">
        <f>'Berechnung Straßenbeleuchtung'!U47</f>
        <v/>
      </c>
      <c r="M50" s="177" t="str">
        <f>'Berechnung Straßenbeleuchtung'!V47</f>
        <v/>
      </c>
      <c r="N50" s="269" t="str">
        <f>'Berechnung Straßenbeleuchtung'!W47</f>
        <v/>
      </c>
      <c r="O50" s="272" t="str">
        <f>'Berechnung Straßenbeleuchtung'!AB47</f>
        <v/>
      </c>
      <c r="P50" s="308" t="str">
        <f>'Berechnung Straßenbeleuchtung'!AC47</f>
        <v/>
      </c>
      <c r="Q50" s="312"/>
    </row>
    <row r="51" spans="2:17" x14ac:dyDescent="0.2">
      <c r="B51" s="356">
        <v>44</v>
      </c>
      <c r="C51" s="361" t="str">
        <f>'Berechnung Straßenbeleuchtung'!B48</f>
        <v/>
      </c>
      <c r="D51" s="362" t="str">
        <f>'Berechnung Straßenbeleuchtung'!C48</f>
        <v/>
      </c>
      <c r="E51" s="363" t="str">
        <f>'Berechnung Straßenbeleuchtung'!D48</f>
        <v/>
      </c>
      <c r="F51" s="364" t="str">
        <f>'Berechnung Straßenbeleuchtung'!E48</f>
        <v/>
      </c>
      <c r="G51" s="174"/>
      <c r="H51" s="307" t="str">
        <f>'Berechnung Straßenbeleuchtung'!N48</f>
        <v/>
      </c>
      <c r="I51" s="177" t="str">
        <f>'Berechnung Straßenbeleuchtung'!P48</f>
        <v/>
      </c>
      <c r="J51" s="340" t="str">
        <f>'Berechnung Straßenbeleuchtung'!O48</f>
        <v/>
      </c>
      <c r="K51" s="317" t="str">
        <f>'Berechnung Straßenbeleuchtung'!I48</f>
        <v/>
      </c>
      <c r="L51" s="176" t="str">
        <f>'Berechnung Straßenbeleuchtung'!U48</f>
        <v/>
      </c>
      <c r="M51" s="177" t="str">
        <f>'Berechnung Straßenbeleuchtung'!V48</f>
        <v/>
      </c>
      <c r="N51" s="269" t="str">
        <f>'Berechnung Straßenbeleuchtung'!W48</f>
        <v/>
      </c>
      <c r="O51" s="272" t="str">
        <f>'Berechnung Straßenbeleuchtung'!AB48</f>
        <v/>
      </c>
      <c r="P51" s="308" t="str">
        <f>'Berechnung Straßenbeleuchtung'!AC48</f>
        <v/>
      </c>
      <c r="Q51" s="312"/>
    </row>
    <row r="52" spans="2:17" x14ac:dyDescent="0.2">
      <c r="B52" s="356">
        <v>45</v>
      </c>
      <c r="C52" s="361" t="str">
        <f>'Berechnung Straßenbeleuchtung'!B49</f>
        <v/>
      </c>
      <c r="D52" s="362" t="str">
        <f>'Berechnung Straßenbeleuchtung'!C49</f>
        <v/>
      </c>
      <c r="E52" s="363" t="str">
        <f>'Berechnung Straßenbeleuchtung'!D49</f>
        <v/>
      </c>
      <c r="F52" s="364" t="str">
        <f>'Berechnung Straßenbeleuchtung'!E49</f>
        <v/>
      </c>
      <c r="G52" s="174"/>
      <c r="H52" s="307" t="str">
        <f>'Berechnung Straßenbeleuchtung'!N49</f>
        <v/>
      </c>
      <c r="I52" s="177" t="str">
        <f>'Berechnung Straßenbeleuchtung'!P49</f>
        <v/>
      </c>
      <c r="J52" s="340" t="str">
        <f>'Berechnung Straßenbeleuchtung'!O49</f>
        <v/>
      </c>
      <c r="K52" s="317" t="str">
        <f>'Berechnung Straßenbeleuchtung'!I49</f>
        <v/>
      </c>
      <c r="L52" s="176" t="str">
        <f>'Berechnung Straßenbeleuchtung'!U49</f>
        <v/>
      </c>
      <c r="M52" s="177" t="str">
        <f>'Berechnung Straßenbeleuchtung'!V49</f>
        <v/>
      </c>
      <c r="N52" s="269" t="str">
        <f>'Berechnung Straßenbeleuchtung'!W49</f>
        <v/>
      </c>
      <c r="O52" s="272" t="str">
        <f>'Berechnung Straßenbeleuchtung'!AB49</f>
        <v/>
      </c>
      <c r="P52" s="308" t="str">
        <f>'Berechnung Straßenbeleuchtung'!AC49</f>
        <v/>
      </c>
      <c r="Q52" s="312"/>
    </row>
    <row r="53" spans="2:17" x14ac:dyDescent="0.2">
      <c r="B53" s="356">
        <v>46</v>
      </c>
      <c r="C53" s="361" t="str">
        <f>'Berechnung Straßenbeleuchtung'!B50</f>
        <v/>
      </c>
      <c r="D53" s="362" t="str">
        <f>'Berechnung Straßenbeleuchtung'!C50</f>
        <v/>
      </c>
      <c r="E53" s="363" t="str">
        <f>'Berechnung Straßenbeleuchtung'!D50</f>
        <v/>
      </c>
      <c r="F53" s="364" t="str">
        <f>'Berechnung Straßenbeleuchtung'!E50</f>
        <v/>
      </c>
      <c r="G53" s="174"/>
      <c r="H53" s="307" t="str">
        <f>'Berechnung Straßenbeleuchtung'!N50</f>
        <v/>
      </c>
      <c r="I53" s="177" t="str">
        <f>'Berechnung Straßenbeleuchtung'!P50</f>
        <v/>
      </c>
      <c r="J53" s="340" t="str">
        <f>'Berechnung Straßenbeleuchtung'!O50</f>
        <v/>
      </c>
      <c r="K53" s="317" t="str">
        <f>'Berechnung Straßenbeleuchtung'!I50</f>
        <v/>
      </c>
      <c r="L53" s="176" t="str">
        <f>'Berechnung Straßenbeleuchtung'!U50</f>
        <v/>
      </c>
      <c r="M53" s="177" t="str">
        <f>'Berechnung Straßenbeleuchtung'!V50</f>
        <v/>
      </c>
      <c r="N53" s="269" t="str">
        <f>'Berechnung Straßenbeleuchtung'!W50</f>
        <v/>
      </c>
      <c r="O53" s="272" t="str">
        <f>'Berechnung Straßenbeleuchtung'!AB50</f>
        <v/>
      </c>
      <c r="P53" s="308" t="str">
        <f>'Berechnung Straßenbeleuchtung'!AC50</f>
        <v/>
      </c>
      <c r="Q53" s="312"/>
    </row>
    <row r="54" spans="2:17" x14ac:dyDescent="0.2">
      <c r="B54" s="356">
        <v>47</v>
      </c>
      <c r="C54" s="361" t="str">
        <f>'Berechnung Straßenbeleuchtung'!B51</f>
        <v/>
      </c>
      <c r="D54" s="362" t="str">
        <f>'Berechnung Straßenbeleuchtung'!C51</f>
        <v/>
      </c>
      <c r="E54" s="363" t="str">
        <f>'Berechnung Straßenbeleuchtung'!D51</f>
        <v/>
      </c>
      <c r="F54" s="364" t="str">
        <f>'Berechnung Straßenbeleuchtung'!E51</f>
        <v/>
      </c>
      <c r="G54" s="174"/>
      <c r="H54" s="307" t="str">
        <f>'Berechnung Straßenbeleuchtung'!N51</f>
        <v/>
      </c>
      <c r="I54" s="177" t="str">
        <f>'Berechnung Straßenbeleuchtung'!P51</f>
        <v/>
      </c>
      <c r="J54" s="340" t="str">
        <f>'Berechnung Straßenbeleuchtung'!O51</f>
        <v/>
      </c>
      <c r="K54" s="317" t="str">
        <f>'Berechnung Straßenbeleuchtung'!I51</f>
        <v/>
      </c>
      <c r="L54" s="176" t="str">
        <f>'Berechnung Straßenbeleuchtung'!U51</f>
        <v/>
      </c>
      <c r="M54" s="177" t="str">
        <f>'Berechnung Straßenbeleuchtung'!V51</f>
        <v/>
      </c>
      <c r="N54" s="269" t="str">
        <f>'Berechnung Straßenbeleuchtung'!W51</f>
        <v/>
      </c>
      <c r="O54" s="272" t="str">
        <f>'Berechnung Straßenbeleuchtung'!AB51</f>
        <v/>
      </c>
      <c r="P54" s="308" t="str">
        <f>'Berechnung Straßenbeleuchtung'!AC51</f>
        <v/>
      </c>
      <c r="Q54" s="312"/>
    </row>
    <row r="55" spans="2:17" x14ac:dyDescent="0.2">
      <c r="B55" s="356">
        <v>48</v>
      </c>
      <c r="C55" s="361" t="str">
        <f>'Berechnung Straßenbeleuchtung'!B52</f>
        <v/>
      </c>
      <c r="D55" s="362" t="str">
        <f>'Berechnung Straßenbeleuchtung'!C52</f>
        <v/>
      </c>
      <c r="E55" s="363" t="str">
        <f>'Berechnung Straßenbeleuchtung'!D52</f>
        <v/>
      </c>
      <c r="F55" s="364" t="str">
        <f>'Berechnung Straßenbeleuchtung'!E52</f>
        <v/>
      </c>
      <c r="G55" s="174"/>
      <c r="H55" s="307" t="str">
        <f>'Berechnung Straßenbeleuchtung'!N52</f>
        <v/>
      </c>
      <c r="I55" s="177" t="str">
        <f>'Berechnung Straßenbeleuchtung'!P52</f>
        <v/>
      </c>
      <c r="J55" s="340" t="str">
        <f>'Berechnung Straßenbeleuchtung'!O52</f>
        <v/>
      </c>
      <c r="K55" s="317" t="str">
        <f>'Berechnung Straßenbeleuchtung'!I52</f>
        <v/>
      </c>
      <c r="L55" s="176" t="str">
        <f>'Berechnung Straßenbeleuchtung'!U52</f>
        <v/>
      </c>
      <c r="M55" s="177" t="str">
        <f>'Berechnung Straßenbeleuchtung'!V52</f>
        <v/>
      </c>
      <c r="N55" s="269" t="str">
        <f>'Berechnung Straßenbeleuchtung'!W52</f>
        <v/>
      </c>
      <c r="O55" s="272" t="str">
        <f>'Berechnung Straßenbeleuchtung'!AB52</f>
        <v/>
      </c>
      <c r="P55" s="308" t="str">
        <f>'Berechnung Straßenbeleuchtung'!AC52</f>
        <v/>
      </c>
      <c r="Q55" s="312"/>
    </row>
    <row r="56" spans="2:17" x14ac:dyDescent="0.2">
      <c r="B56" s="356">
        <v>49</v>
      </c>
      <c r="C56" s="361" t="str">
        <f>'Berechnung Straßenbeleuchtung'!B53</f>
        <v/>
      </c>
      <c r="D56" s="362" t="str">
        <f>'Berechnung Straßenbeleuchtung'!C53</f>
        <v/>
      </c>
      <c r="E56" s="363" t="str">
        <f>'Berechnung Straßenbeleuchtung'!D53</f>
        <v/>
      </c>
      <c r="F56" s="364" t="str">
        <f>'Berechnung Straßenbeleuchtung'!E53</f>
        <v/>
      </c>
      <c r="G56" s="174"/>
      <c r="H56" s="307" t="str">
        <f>'Berechnung Straßenbeleuchtung'!N53</f>
        <v/>
      </c>
      <c r="I56" s="177" t="str">
        <f>'Berechnung Straßenbeleuchtung'!P53</f>
        <v/>
      </c>
      <c r="J56" s="340" t="str">
        <f>'Berechnung Straßenbeleuchtung'!O53</f>
        <v/>
      </c>
      <c r="K56" s="317" t="str">
        <f>'Berechnung Straßenbeleuchtung'!I53</f>
        <v/>
      </c>
      <c r="L56" s="176" t="str">
        <f>'Berechnung Straßenbeleuchtung'!U53</f>
        <v/>
      </c>
      <c r="M56" s="177" t="str">
        <f>'Berechnung Straßenbeleuchtung'!V53</f>
        <v/>
      </c>
      <c r="N56" s="269" t="str">
        <f>'Berechnung Straßenbeleuchtung'!W53</f>
        <v/>
      </c>
      <c r="O56" s="272" t="str">
        <f>'Berechnung Straßenbeleuchtung'!AB53</f>
        <v/>
      </c>
      <c r="P56" s="308" t="str">
        <f>'Berechnung Straßenbeleuchtung'!AC53</f>
        <v/>
      </c>
      <c r="Q56" s="312"/>
    </row>
    <row r="57" spans="2:17" x14ac:dyDescent="0.2">
      <c r="B57" s="356">
        <v>50</v>
      </c>
      <c r="C57" s="361" t="str">
        <f>'Berechnung Straßenbeleuchtung'!B54</f>
        <v/>
      </c>
      <c r="D57" s="362" t="str">
        <f>'Berechnung Straßenbeleuchtung'!C54</f>
        <v/>
      </c>
      <c r="E57" s="363" t="str">
        <f>'Berechnung Straßenbeleuchtung'!D54</f>
        <v/>
      </c>
      <c r="F57" s="364" t="str">
        <f>'Berechnung Straßenbeleuchtung'!E54</f>
        <v/>
      </c>
      <c r="G57" s="174"/>
      <c r="H57" s="307" t="str">
        <f>'Berechnung Straßenbeleuchtung'!N54</f>
        <v/>
      </c>
      <c r="I57" s="177" t="str">
        <f>'Berechnung Straßenbeleuchtung'!P54</f>
        <v/>
      </c>
      <c r="J57" s="340" t="str">
        <f>'Berechnung Straßenbeleuchtung'!O54</f>
        <v/>
      </c>
      <c r="K57" s="317" t="str">
        <f>'Berechnung Straßenbeleuchtung'!I54</f>
        <v/>
      </c>
      <c r="L57" s="176" t="str">
        <f>'Berechnung Straßenbeleuchtung'!U54</f>
        <v/>
      </c>
      <c r="M57" s="177" t="str">
        <f>'Berechnung Straßenbeleuchtung'!V54</f>
        <v/>
      </c>
      <c r="N57" s="269" t="str">
        <f>'Berechnung Straßenbeleuchtung'!W54</f>
        <v/>
      </c>
      <c r="O57" s="272" t="str">
        <f>'Berechnung Straßenbeleuchtung'!AB54</f>
        <v/>
      </c>
      <c r="P57" s="308" t="str">
        <f>'Berechnung Straßenbeleuchtung'!AC54</f>
        <v/>
      </c>
      <c r="Q57" s="312"/>
    </row>
    <row r="58" spans="2:17" x14ac:dyDescent="0.2">
      <c r="B58" s="356">
        <v>51</v>
      </c>
      <c r="C58" s="361" t="str">
        <f>'Berechnung Straßenbeleuchtung'!B55</f>
        <v/>
      </c>
      <c r="D58" s="362" t="str">
        <f>'Berechnung Straßenbeleuchtung'!C55</f>
        <v/>
      </c>
      <c r="E58" s="363" t="str">
        <f>'Berechnung Straßenbeleuchtung'!D55</f>
        <v/>
      </c>
      <c r="F58" s="364" t="str">
        <f>'Berechnung Straßenbeleuchtung'!E55</f>
        <v/>
      </c>
      <c r="G58" s="174"/>
      <c r="H58" s="307" t="str">
        <f>'Berechnung Straßenbeleuchtung'!N55</f>
        <v/>
      </c>
      <c r="I58" s="177" t="str">
        <f>'Berechnung Straßenbeleuchtung'!P55</f>
        <v/>
      </c>
      <c r="J58" s="340" t="str">
        <f>'Berechnung Straßenbeleuchtung'!O55</f>
        <v/>
      </c>
      <c r="K58" s="317" t="str">
        <f>'Berechnung Straßenbeleuchtung'!I55</f>
        <v/>
      </c>
      <c r="L58" s="176" t="str">
        <f>'Berechnung Straßenbeleuchtung'!U55</f>
        <v/>
      </c>
      <c r="M58" s="177" t="str">
        <f>'Berechnung Straßenbeleuchtung'!V55</f>
        <v/>
      </c>
      <c r="N58" s="269" t="str">
        <f>'Berechnung Straßenbeleuchtung'!W55</f>
        <v/>
      </c>
      <c r="O58" s="272" t="str">
        <f>'Berechnung Straßenbeleuchtung'!AB55</f>
        <v/>
      </c>
      <c r="P58" s="308" t="str">
        <f>'Berechnung Straßenbeleuchtung'!AC55</f>
        <v/>
      </c>
      <c r="Q58" s="312"/>
    </row>
    <row r="59" spans="2:17" x14ac:dyDescent="0.2">
      <c r="B59" s="356">
        <v>52</v>
      </c>
      <c r="C59" s="361" t="str">
        <f>'Berechnung Straßenbeleuchtung'!B56</f>
        <v/>
      </c>
      <c r="D59" s="362" t="str">
        <f>'Berechnung Straßenbeleuchtung'!C56</f>
        <v/>
      </c>
      <c r="E59" s="363" t="str">
        <f>'Berechnung Straßenbeleuchtung'!D56</f>
        <v/>
      </c>
      <c r="F59" s="364" t="str">
        <f>'Berechnung Straßenbeleuchtung'!E56</f>
        <v/>
      </c>
      <c r="G59" s="174"/>
      <c r="H59" s="307" t="str">
        <f>'Berechnung Straßenbeleuchtung'!N56</f>
        <v/>
      </c>
      <c r="I59" s="177" t="str">
        <f>'Berechnung Straßenbeleuchtung'!P56</f>
        <v/>
      </c>
      <c r="J59" s="340" t="str">
        <f>'Berechnung Straßenbeleuchtung'!O56</f>
        <v/>
      </c>
      <c r="K59" s="317" t="str">
        <f>'Berechnung Straßenbeleuchtung'!I56</f>
        <v/>
      </c>
      <c r="L59" s="176" t="str">
        <f>'Berechnung Straßenbeleuchtung'!U56</f>
        <v/>
      </c>
      <c r="M59" s="177" t="str">
        <f>'Berechnung Straßenbeleuchtung'!V56</f>
        <v/>
      </c>
      <c r="N59" s="269" t="str">
        <f>'Berechnung Straßenbeleuchtung'!W56</f>
        <v/>
      </c>
      <c r="O59" s="272" t="str">
        <f>'Berechnung Straßenbeleuchtung'!AB56</f>
        <v/>
      </c>
      <c r="P59" s="308" t="str">
        <f>'Berechnung Straßenbeleuchtung'!AC56</f>
        <v/>
      </c>
      <c r="Q59" s="312"/>
    </row>
    <row r="60" spans="2:17" x14ac:dyDescent="0.2">
      <c r="B60" s="356">
        <v>53</v>
      </c>
      <c r="C60" s="361" t="str">
        <f>'Berechnung Straßenbeleuchtung'!B57</f>
        <v/>
      </c>
      <c r="D60" s="362" t="str">
        <f>'Berechnung Straßenbeleuchtung'!C57</f>
        <v/>
      </c>
      <c r="E60" s="363" t="str">
        <f>'Berechnung Straßenbeleuchtung'!D57</f>
        <v/>
      </c>
      <c r="F60" s="364" t="str">
        <f>'Berechnung Straßenbeleuchtung'!E57</f>
        <v/>
      </c>
      <c r="G60" s="174"/>
      <c r="H60" s="307" t="str">
        <f>'Berechnung Straßenbeleuchtung'!N57</f>
        <v/>
      </c>
      <c r="I60" s="177" t="str">
        <f>'Berechnung Straßenbeleuchtung'!P57</f>
        <v/>
      </c>
      <c r="J60" s="340" t="str">
        <f>'Berechnung Straßenbeleuchtung'!O57</f>
        <v/>
      </c>
      <c r="K60" s="317" t="str">
        <f>'Berechnung Straßenbeleuchtung'!I57</f>
        <v/>
      </c>
      <c r="L60" s="176" t="str">
        <f>'Berechnung Straßenbeleuchtung'!U57</f>
        <v/>
      </c>
      <c r="M60" s="177" t="str">
        <f>'Berechnung Straßenbeleuchtung'!V57</f>
        <v/>
      </c>
      <c r="N60" s="269" t="str">
        <f>'Berechnung Straßenbeleuchtung'!W57</f>
        <v/>
      </c>
      <c r="O60" s="272" t="str">
        <f>'Berechnung Straßenbeleuchtung'!AB57</f>
        <v/>
      </c>
      <c r="P60" s="308" t="str">
        <f>'Berechnung Straßenbeleuchtung'!AC57</f>
        <v/>
      </c>
      <c r="Q60" s="312"/>
    </row>
    <row r="61" spans="2:17" x14ac:dyDescent="0.2">
      <c r="B61" s="356">
        <v>54</v>
      </c>
      <c r="C61" s="361" t="str">
        <f>'Berechnung Straßenbeleuchtung'!B58</f>
        <v/>
      </c>
      <c r="D61" s="362" t="str">
        <f>'Berechnung Straßenbeleuchtung'!C58</f>
        <v/>
      </c>
      <c r="E61" s="363" t="str">
        <f>'Berechnung Straßenbeleuchtung'!D58</f>
        <v/>
      </c>
      <c r="F61" s="364" t="str">
        <f>'Berechnung Straßenbeleuchtung'!E58</f>
        <v/>
      </c>
      <c r="G61" s="174"/>
      <c r="H61" s="307" t="str">
        <f>'Berechnung Straßenbeleuchtung'!N58</f>
        <v/>
      </c>
      <c r="I61" s="177" t="str">
        <f>'Berechnung Straßenbeleuchtung'!P58</f>
        <v/>
      </c>
      <c r="J61" s="340" t="str">
        <f>'Berechnung Straßenbeleuchtung'!O58</f>
        <v/>
      </c>
      <c r="K61" s="317" t="str">
        <f>'Berechnung Straßenbeleuchtung'!I58</f>
        <v/>
      </c>
      <c r="L61" s="176" t="str">
        <f>'Berechnung Straßenbeleuchtung'!U58</f>
        <v/>
      </c>
      <c r="M61" s="177" t="str">
        <f>'Berechnung Straßenbeleuchtung'!V58</f>
        <v/>
      </c>
      <c r="N61" s="269" t="str">
        <f>'Berechnung Straßenbeleuchtung'!W58</f>
        <v/>
      </c>
      <c r="O61" s="272" t="str">
        <f>'Berechnung Straßenbeleuchtung'!AB58</f>
        <v/>
      </c>
      <c r="P61" s="308" t="str">
        <f>'Berechnung Straßenbeleuchtung'!AC58</f>
        <v/>
      </c>
      <c r="Q61" s="312"/>
    </row>
    <row r="62" spans="2:17" x14ac:dyDescent="0.2">
      <c r="B62" s="356">
        <v>55</v>
      </c>
      <c r="C62" s="361" t="str">
        <f>'Berechnung Straßenbeleuchtung'!B59</f>
        <v/>
      </c>
      <c r="D62" s="362" t="str">
        <f>'Berechnung Straßenbeleuchtung'!C59</f>
        <v/>
      </c>
      <c r="E62" s="363" t="str">
        <f>'Berechnung Straßenbeleuchtung'!D59</f>
        <v/>
      </c>
      <c r="F62" s="364" t="str">
        <f>'Berechnung Straßenbeleuchtung'!E59</f>
        <v/>
      </c>
      <c r="G62" s="174"/>
      <c r="H62" s="307" t="str">
        <f>'Berechnung Straßenbeleuchtung'!N59</f>
        <v/>
      </c>
      <c r="I62" s="177" t="str">
        <f>'Berechnung Straßenbeleuchtung'!P59</f>
        <v/>
      </c>
      <c r="J62" s="340" t="str">
        <f>'Berechnung Straßenbeleuchtung'!O59</f>
        <v/>
      </c>
      <c r="K62" s="317" t="str">
        <f>'Berechnung Straßenbeleuchtung'!I59</f>
        <v/>
      </c>
      <c r="L62" s="176" t="str">
        <f>'Berechnung Straßenbeleuchtung'!U59</f>
        <v/>
      </c>
      <c r="M62" s="177" t="str">
        <f>'Berechnung Straßenbeleuchtung'!V59</f>
        <v/>
      </c>
      <c r="N62" s="269" t="str">
        <f>'Berechnung Straßenbeleuchtung'!W59</f>
        <v/>
      </c>
      <c r="O62" s="272" t="str">
        <f>'Berechnung Straßenbeleuchtung'!AB59</f>
        <v/>
      </c>
      <c r="P62" s="308" t="str">
        <f>'Berechnung Straßenbeleuchtung'!AC59</f>
        <v/>
      </c>
      <c r="Q62" s="312"/>
    </row>
    <row r="63" spans="2:17" x14ac:dyDescent="0.2">
      <c r="B63" s="356">
        <v>56</v>
      </c>
      <c r="C63" s="361" t="str">
        <f>'Berechnung Straßenbeleuchtung'!B60</f>
        <v/>
      </c>
      <c r="D63" s="362" t="str">
        <f>'Berechnung Straßenbeleuchtung'!C60</f>
        <v/>
      </c>
      <c r="E63" s="363" t="str">
        <f>'Berechnung Straßenbeleuchtung'!D60</f>
        <v/>
      </c>
      <c r="F63" s="364" t="str">
        <f>'Berechnung Straßenbeleuchtung'!E60</f>
        <v/>
      </c>
      <c r="G63" s="174"/>
      <c r="H63" s="307" t="str">
        <f>'Berechnung Straßenbeleuchtung'!N60</f>
        <v/>
      </c>
      <c r="I63" s="177" t="str">
        <f>'Berechnung Straßenbeleuchtung'!P60</f>
        <v/>
      </c>
      <c r="J63" s="340" t="str">
        <f>'Berechnung Straßenbeleuchtung'!O60</f>
        <v/>
      </c>
      <c r="K63" s="317" t="str">
        <f>'Berechnung Straßenbeleuchtung'!I60</f>
        <v/>
      </c>
      <c r="L63" s="176" t="str">
        <f>'Berechnung Straßenbeleuchtung'!U60</f>
        <v/>
      </c>
      <c r="M63" s="177" t="str">
        <f>'Berechnung Straßenbeleuchtung'!V60</f>
        <v/>
      </c>
      <c r="N63" s="269" t="str">
        <f>'Berechnung Straßenbeleuchtung'!W60</f>
        <v/>
      </c>
      <c r="O63" s="272" t="str">
        <f>'Berechnung Straßenbeleuchtung'!AB60</f>
        <v/>
      </c>
      <c r="P63" s="308" t="str">
        <f>'Berechnung Straßenbeleuchtung'!AC60</f>
        <v/>
      </c>
      <c r="Q63" s="312"/>
    </row>
    <row r="64" spans="2:17" x14ac:dyDescent="0.2">
      <c r="B64" s="356">
        <v>57</v>
      </c>
      <c r="C64" s="361" t="str">
        <f>'Berechnung Straßenbeleuchtung'!B61</f>
        <v/>
      </c>
      <c r="D64" s="362" t="str">
        <f>'Berechnung Straßenbeleuchtung'!C61</f>
        <v/>
      </c>
      <c r="E64" s="363" t="str">
        <f>'Berechnung Straßenbeleuchtung'!D61</f>
        <v/>
      </c>
      <c r="F64" s="364" t="str">
        <f>'Berechnung Straßenbeleuchtung'!E61</f>
        <v/>
      </c>
      <c r="G64" s="174"/>
      <c r="H64" s="307" t="str">
        <f>'Berechnung Straßenbeleuchtung'!N61</f>
        <v/>
      </c>
      <c r="I64" s="177" t="str">
        <f>'Berechnung Straßenbeleuchtung'!P61</f>
        <v/>
      </c>
      <c r="J64" s="340" t="str">
        <f>'Berechnung Straßenbeleuchtung'!O61</f>
        <v/>
      </c>
      <c r="K64" s="317" t="str">
        <f>'Berechnung Straßenbeleuchtung'!I61</f>
        <v/>
      </c>
      <c r="L64" s="176" t="str">
        <f>'Berechnung Straßenbeleuchtung'!U61</f>
        <v/>
      </c>
      <c r="M64" s="177" t="str">
        <f>'Berechnung Straßenbeleuchtung'!V61</f>
        <v/>
      </c>
      <c r="N64" s="269" t="str">
        <f>'Berechnung Straßenbeleuchtung'!W61</f>
        <v/>
      </c>
      <c r="O64" s="272" t="str">
        <f>'Berechnung Straßenbeleuchtung'!AB61</f>
        <v/>
      </c>
      <c r="P64" s="308" t="str">
        <f>'Berechnung Straßenbeleuchtung'!AC61</f>
        <v/>
      </c>
      <c r="Q64" s="312"/>
    </row>
    <row r="65" spans="2:17" x14ac:dyDescent="0.2">
      <c r="B65" s="356">
        <v>58</v>
      </c>
      <c r="C65" s="361" t="str">
        <f>'Berechnung Straßenbeleuchtung'!B62</f>
        <v/>
      </c>
      <c r="D65" s="362" t="str">
        <f>'Berechnung Straßenbeleuchtung'!C62</f>
        <v/>
      </c>
      <c r="E65" s="363" t="str">
        <f>'Berechnung Straßenbeleuchtung'!D62</f>
        <v/>
      </c>
      <c r="F65" s="364" t="str">
        <f>'Berechnung Straßenbeleuchtung'!E62</f>
        <v/>
      </c>
      <c r="G65" s="174"/>
      <c r="H65" s="307" t="str">
        <f>'Berechnung Straßenbeleuchtung'!N62</f>
        <v/>
      </c>
      <c r="I65" s="177" t="str">
        <f>'Berechnung Straßenbeleuchtung'!P62</f>
        <v/>
      </c>
      <c r="J65" s="340" t="str">
        <f>'Berechnung Straßenbeleuchtung'!O62</f>
        <v/>
      </c>
      <c r="K65" s="317" t="str">
        <f>'Berechnung Straßenbeleuchtung'!I62</f>
        <v/>
      </c>
      <c r="L65" s="176" t="str">
        <f>'Berechnung Straßenbeleuchtung'!U62</f>
        <v/>
      </c>
      <c r="M65" s="177" t="str">
        <f>'Berechnung Straßenbeleuchtung'!V62</f>
        <v/>
      </c>
      <c r="N65" s="269" t="str">
        <f>'Berechnung Straßenbeleuchtung'!W62</f>
        <v/>
      </c>
      <c r="O65" s="272" t="str">
        <f>'Berechnung Straßenbeleuchtung'!AB62</f>
        <v/>
      </c>
      <c r="P65" s="308" t="str">
        <f>'Berechnung Straßenbeleuchtung'!AC62</f>
        <v/>
      </c>
      <c r="Q65" s="312"/>
    </row>
    <row r="66" spans="2:17" x14ac:dyDescent="0.2">
      <c r="B66" s="356">
        <v>59</v>
      </c>
      <c r="C66" s="361" t="str">
        <f>'Berechnung Straßenbeleuchtung'!B63</f>
        <v/>
      </c>
      <c r="D66" s="362" t="str">
        <f>'Berechnung Straßenbeleuchtung'!C63</f>
        <v/>
      </c>
      <c r="E66" s="363" t="str">
        <f>'Berechnung Straßenbeleuchtung'!D63</f>
        <v/>
      </c>
      <c r="F66" s="364" t="str">
        <f>'Berechnung Straßenbeleuchtung'!E63</f>
        <v/>
      </c>
      <c r="G66" s="174"/>
      <c r="H66" s="307" t="str">
        <f>'Berechnung Straßenbeleuchtung'!N63</f>
        <v/>
      </c>
      <c r="I66" s="177" t="str">
        <f>'Berechnung Straßenbeleuchtung'!P63</f>
        <v/>
      </c>
      <c r="J66" s="340" t="str">
        <f>'Berechnung Straßenbeleuchtung'!O63</f>
        <v/>
      </c>
      <c r="K66" s="317" t="str">
        <f>'Berechnung Straßenbeleuchtung'!I63</f>
        <v/>
      </c>
      <c r="L66" s="176" t="str">
        <f>'Berechnung Straßenbeleuchtung'!U63</f>
        <v/>
      </c>
      <c r="M66" s="177" t="str">
        <f>'Berechnung Straßenbeleuchtung'!V63</f>
        <v/>
      </c>
      <c r="N66" s="269" t="str">
        <f>'Berechnung Straßenbeleuchtung'!W63</f>
        <v/>
      </c>
      <c r="O66" s="272" t="str">
        <f>'Berechnung Straßenbeleuchtung'!AB63</f>
        <v/>
      </c>
      <c r="P66" s="308" t="str">
        <f>'Berechnung Straßenbeleuchtung'!AC63</f>
        <v/>
      </c>
      <c r="Q66" s="312"/>
    </row>
    <row r="67" spans="2:17" x14ac:dyDescent="0.2">
      <c r="B67" s="356">
        <v>60</v>
      </c>
      <c r="C67" s="361" t="str">
        <f>'Berechnung Straßenbeleuchtung'!B64</f>
        <v/>
      </c>
      <c r="D67" s="362" t="str">
        <f>'Berechnung Straßenbeleuchtung'!C64</f>
        <v/>
      </c>
      <c r="E67" s="363" t="str">
        <f>'Berechnung Straßenbeleuchtung'!D64</f>
        <v/>
      </c>
      <c r="F67" s="364" t="str">
        <f>'Berechnung Straßenbeleuchtung'!E64</f>
        <v/>
      </c>
      <c r="G67" s="174"/>
      <c r="H67" s="307" t="str">
        <f>'Berechnung Straßenbeleuchtung'!N64</f>
        <v/>
      </c>
      <c r="I67" s="177" t="str">
        <f>'Berechnung Straßenbeleuchtung'!P64</f>
        <v/>
      </c>
      <c r="J67" s="340" t="str">
        <f>'Berechnung Straßenbeleuchtung'!O64</f>
        <v/>
      </c>
      <c r="K67" s="317" t="str">
        <f>'Berechnung Straßenbeleuchtung'!I64</f>
        <v/>
      </c>
      <c r="L67" s="176" t="str">
        <f>'Berechnung Straßenbeleuchtung'!U64</f>
        <v/>
      </c>
      <c r="M67" s="177" t="str">
        <f>'Berechnung Straßenbeleuchtung'!V64</f>
        <v/>
      </c>
      <c r="N67" s="269" t="str">
        <f>'Berechnung Straßenbeleuchtung'!W64</f>
        <v/>
      </c>
      <c r="O67" s="272" t="str">
        <f>'Berechnung Straßenbeleuchtung'!AB64</f>
        <v/>
      </c>
      <c r="P67" s="308" t="str">
        <f>'Berechnung Straßenbeleuchtung'!AC64</f>
        <v/>
      </c>
      <c r="Q67" s="312"/>
    </row>
    <row r="68" spans="2:17" x14ac:dyDescent="0.2">
      <c r="B68" s="356">
        <v>61</v>
      </c>
      <c r="C68" s="361" t="str">
        <f>'Berechnung Straßenbeleuchtung'!B65</f>
        <v/>
      </c>
      <c r="D68" s="362" t="str">
        <f>'Berechnung Straßenbeleuchtung'!C65</f>
        <v/>
      </c>
      <c r="E68" s="363" t="str">
        <f>'Berechnung Straßenbeleuchtung'!D65</f>
        <v/>
      </c>
      <c r="F68" s="364" t="str">
        <f>'Berechnung Straßenbeleuchtung'!E65</f>
        <v/>
      </c>
      <c r="G68" s="174"/>
      <c r="H68" s="307" t="str">
        <f>'Berechnung Straßenbeleuchtung'!N65</f>
        <v/>
      </c>
      <c r="I68" s="177" t="str">
        <f>'Berechnung Straßenbeleuchtung'!P65</f>
        <v/>
      </c>
      <c r="J68" s="340" t="str">
        <f>'Berechnung Straßenbeleuchtung'!O65</f>
        <v/>
      </c>
      <c r="K68" s="317" t="str">
        <f>'Berechnung Straßenbeleuchtung'!I65</f>
        <v/>
      </c>
      <c r="L68" s="176" t="str">
        <f>'Berechnung Straßenbeleuchtung'!U65</f>
        <v/>
      </c>
      <c r="M68" s="177" t="str">
        <f>'Berechnung Straßenbeleuchtung'!V65</f>
        <v/>
      </c>
      <c r="N68" s="269" t="str">
        <f>'Berechnung Straßenbeleuchtung'!W65</f>
        <v/>
      </c>
      <c r="O68" s="272" t="str">
        <f>'Berechnung Straßenbeleuchtung'!AB65</f>
        <v/>
      </c>
      <c r="P68" s="308" t="str">
        <f>'Berechnung Straßenbeleuchtung'!AC65</f>
        <v/>
      </c>
      <c r="Q68" s="312"/>
    </row>
    <row r="69" spans="2:17" x14ac:dyDescent="0.2">
      <c r="B69" s="356">
        <v>62</v>
      </c>
      <c r="C69" s="361" t="str">
        <f>'Berechnung Straßenbeleuchtung'!B66</f>
        <v/>
      </c>
      <c r="D69" s="362" t="str">
        <f>'Berechnung Straßenbeleuchtung'!C66</f>
        <v/>
      </c>
      <c r="E69" s="363" t="str">
        <f>'Berechnung Straßenbeleuchtung'!D66</f>
        <v/>
      </c>
      <c r="F69" s="364" t="str">
        <f>'Berechnung Straßenbeleuchtung'!E66</f>
        <v/>
      </c>
      <c r="G69" s="174"/>
      <c r="H69" s="307" t="str">
        <f>'Berechnung Straßenbeleuchtung'!N66</f>
        <v/>
      </c>
      <c r="I69" s="177" t="str">
        <f>'Berechnung Straßenbeleuchtung'!P66</f>
        <v/>
      </c>
      <c r="J69" s="340" t="str">
        <f>'Berechnung Straßenbeleuchtung'!O66</f>
        <v/>
      </c>
      <c r="K69" s="317" t="str">
        <f>'Berechnung Straßenbeleuchtung'!I66</f>
        <v/>
      </c>
      <c r="L69" s="176" t="str">
        <f>'Berechnung Straßenbeleuchtung'!U66</f>
        <v/>
      </c>
      <c r="M69" s="177" t="str">
        <f>'Berechnung Straßenbeleuchtung'!V66</f>
        <v/>
      </c>
      <c r="N69" s="269" t="str">
        <f>'Berechnung Straßenbeleuchtung'!W66</f>
        <v/>
      </c>
      <c r="O69" s="272" t="str">
        <f>'Berechnung Straßenbeleuchtung'!AB66</f>
        <v/>
      </c>
      <c r="P69" s="308" t="str">
        <f>'Berechnung Straßenbeleuchtung'!AC66</f>
        <v/>
      </c>
      <c r="Q69" s="312"/>
    </row>
    <row r="70" spans="2:17" x14ac:dyDescent="0.2">
      <c r="B70" s="356">
        <v>63</v>
      </c>
      <c r="C70" s="361" t="str">
        <f>'Berechnung Straßenbeleuchtung'!B67</f>
        <v/>
      </c>
      <c r="D70" s="362" t="str">
        <f>'Berechnung Straßenbeleuchtung'!C67</f>
        <v/>
      </c>
      <c r="E70" s="363" t="str">
        <f>'Berechnung Straßenbeleuchtung'!D67</f>
        <v/>
      </c>
      <c r="F70" s="364" t="str">
        <f>'Berechnung Straßenbeleuchtung'!E67</f>
        <v/>
      </c>
      <c r="G70" s="174"/>
      <c r="H70" s="307" t="str">
        <f>'Berechnung Straßenbeleuchtung'!N67</f>
        <v/>
      </c>
      <c r="I70" s="177" t="str">
        <f>'Berechnung Straßenbeleuchtung'!P67</f>
        <v/>
      </c>
      <c r="J70" s="340" t="str">
        <f>'Berechnung Straßenbeleuchtung'!O67</f>
        <v/>
      </c>
      <c r="K70" s="317" t="str">
        <f>'Berechnung Straßenbeleuchtung'!I67</f>
        <v/>
      </c>
      <c r="L70" s="176" t="str">
        <f>'Berechnung Straßenbeleuchtung'!U67</f>
        <v/>
      </c>
      <c r="M70" s="177" t="str">
        <f>'Berechnung Straßenbeleuchtung'!V67</f>
        <v/>
      </c>
      <c r="N70" s="269" t="str">
        <f>'Berechnung Straßenbeleuchtung'!W67</f>
        <v/>
      </c>
      <c r="O70" s="272" t="str">
        <f>'Berechnung Straßenbeleuchtung'!AB67</f>
        <v/>
      </c>
      <c r="P70" s="308" t="str">
        <f>'Berechnung Straßenbeleuchtung'!AC67</f>
        <v/>
      </c>
      <c r="Q70" s="312"/>
    </row>
    <row r="71" spans="2:17" x14ac:dyDescent="0.2">
      <c r="B71" s="356">
        <v>64</v>
      </c>
      <c r="C71" s="361" t="str">
        <f>'Berechnung Straßenbeleuchtung'!B68</f>
        <v/>
      </c>
      <c r="D71" s="362" t="str">
        <f>'Berechnung Straßenbeleuchtung'!C68</f>
        <v/>
      </c>
      <c r="E71" s="363" t="str">
        <f>'Berechnung Straßenbeleuchtung'!D68</f>
        <v/>
      </c>
      <c r="F71" s="364" t="str">
        <f>'Berechnung Straßenbeleuchtung'!E68</f>
        <v/>
      </c>
      <c r="G71" s="174"/>
      <c r="H71" s="307" t="str">
        <f>'Berechnung Straßenbeleuchtung'!N68</f>
        <v/>
      </c>
      <c r="I71" s="177" t="str">
        <f>'Berechnung Straßenbeleuchtung'!P68</f>
        <v/>
      </c>
      <c r="J71" s="340" t="str">
        <f>'Berechnung Straßenbeleuchtung'!O68</f>
        <v/>
      </c>
      <c r="K71" s="317" t="str">
        <f>'Berechnung Straßenbeleuchtung'!I68</f>
        <v/>
      </c>
      <c r="L71" s="176" t="str">
        <f>'Berechnung Straßenbeleuchtung'!U68</f>
        <v/>
      </c>
      <c r="M71" s="177" t="str">
        <f>'Berechnung Straßenbeleuchtung'!V68</f>
        <v/>
      </c>
      <c r="N71" s="269" t="str">
        <f>'Berechnung Straßenbeleuchtung'!W68</f>
        <v/>
      </c>
      <c r="O71" s="272" t="str">
        <f>'Berechnung Straßenbeleuchtung'!AB68</f>
        <v/>
      </c>
      <c r="P71" s="308" t="str">
        <f>'Berechnung Straßenbeleuchtung'!AC68</f>
        <v/>
      </c>
      <c r="Q71" s="312"/>
    </row>
    <row r="72" spans="2:17" x14ac:dyDescent="0.2">
      <c r="B72" s="356">
        <v>65</v>
      </c>
      <c r="C72" s="361" t="str">
        <f>'Berechnung Straßenbeleuchtung'!B69</f>
        <v/>
      </c>
      <c r="D72" s="362" t="str">
        <f>'Berechnung Straßenbeleuchtung'!C69</f>
        <v/>
      </c>
      <c r="E72" s="363" t="str">
        <f>'Berechnung Straßenbeleuchtung'!D69</f>
        <v/>
      </c>
      <c r="F72" s="364" t="str">
        <f>'Berechnung Straßenbeleuchtung'!E69</f>
        <v/>
      </c>
      <c r="G72" s="174"/>
      <c r="H72" s="307" t="str">
        <f>'Berechnung Straßenbeleuchtung'!N69</f>
        <v/>
      </c>
      <c r="I72" s="177" t="str">
        <f>'Berechnung Straßenbeleuchtung'!P69</f>
        <v/>
      </c>
      <c r="J72" s="340" t="str">
        <f>'Berechnung Straßenbeleuchtung'!O69</f>
        <v/>
      </c>
      <c r="K72" s="317" t="str">
        <f>'Berechnung Straßenbeleuchtung'!I69</f>
        <v/>
      </c>
      <c r="L72" s="176" t="str">
        <f>'Berechnung Straßenbeleuchtung'!U69</f>
        <v/>
      </c>
      <c r="M72" s="177" t="str">
        <f>'Berechnung Straßenbeleuchtung'!V69</f>
        <v/>
      </c>
      <c r="N72" s="269" t="str">
        <f>'Berechnung Straßenbeleuchtung'!W69</f>
        <v/>
      </c>
      <c r="O72" s="272" t="str">
        <f>'Berechnung Straßenbeleuchtung'!AB69</f>
        <v/>
      </c>
      <c r="P72" s="308" t="str">
        <f>'Berechnung Straßenbeleuchtung'!AC69</f>
        <v/>
      </c>
      <c r="Q72" s="312"/>
    </row>
    <row r="73" spans="2:17" x14ac:dyDescent="0.2">
      <c r="B73" s="356">
        <v>66</v>
      </c>
      <c r="C73" s="361" t="str">
        <f>'Berechnung Straßenbeleuchtung'!B70</f>
        <v/>
      </c>
      <c r="D73" s="362" t="str">
        <f>'Berechnung Straßenbeleuchtung'!C70</f>
        <v/>
      </c>
      <c r="E73" s="363" t="str">
        <f>'Berechnung Straßenbeleuchtung'!D70</f>
        <v/>
      </c>
      <c r="F73" s="364" t="str">
        <f>'Berechnung Straßenbeleuchtung'!E70</f>
        <v/>
      </c>
      <c r="G73" s="174"/>
      <c r="H73" s="307" t="str">
        <f>'Berechnung Straßenbeleuchtung'!N70</f>
        <v/>
      </c>
      <c r="I73" s="177" t="str">
        <f>'Berechnung Straßenbeleuchtung'!P70</f>
        <v/>
      </c>
      <c r="J73" s="340" t="str">
        <f>'Berechnung Straßenbeleuchtung'!O70</f>
        <v/>
      </c>
      <c r="K73" s="317" t="str">
        <f>'Berechnung Straßenbeleuchtung'!I70</f>
        <v/>
      </c>
      <c r="L73" s="176" t="str">
        <f>'Berechnung Straßenbeleuchtung'!U70</f>
        <v/>
      </c>
      <c r="M73" s="177" t="str">
        <f>'Berechnung Straßenbeleuchtung'!V70</f>
        <v/>
      </c>
      <c r="N73" s="269" t="str">
        <f>'Berechnung Straßenbeleuchtung'!W70</f>
        <v/>
      </c>
      <c r="O73" s="272" t="str">
        <f>'Berechnung Straßenbeleuchtung'!AB70</f>
        <v/>
      </c>
      <c r="P73" s="308" t="str">
        <f>'Berechnung Straßenbeleuchtung'!AC70</f>
        <v/>
      </c>
      <c r="Q73" s="312"/>
    </row>
    <row r="74" spans="2:17" x14ac:dyDescent="0.2">
      <c r="B74" s="356">
        <v>67</v>
      </c>
      <c r="C74" s="361" t="str">
        <f>'Berechnung Straßenbeleuchtung'!B71</f>
        <v/>
      </c>
      <c r="D74" s="362" t="str">
        <f>'Berechnung Straßenbeleuchtung'!C71</f>
        <v/>
      </c>
      <c r="E74" s="363" t="str">
        <f>'Berechnung Straßenbeleuchtung'!D71</f>
        <v/>
      </c>
      <c r="F74" s="364" t="str">
        <f>'Berechnung Straßenbeleuchtung'!E71</f>
        <v/>
      </c>
      <c r="G74" s="174"/>
      <c r="H74" s="307" t="str">
        <f>'Berechnung Straßenbeleuchtung'!N71</f>
        <v/>
      </c>
      <c r="I74" s="177" t="str">
        <f>'Berechnung Straßenbeleuchtung'!P71</f>
        <v/>
      </c>
      <c r="J74" s="340" t="str">
        <f>'Berechnung Straßenbeleuchtung'!O71</f>
        <v/>
      </c>
      <c r="K74" s="317" t="str">
        <f>'Berechnung Straßenbeleuchtung'!I71</f>
        <v/>
      </c>
      <c r="L74" s="176" t="str">
        <f>'Berechnung Straßenbeleuchtung'!U71</f>
        <v/>
      </c>
      <c r="M74" s="177" t="str">
        <f>'Berechnung Straßenbeleuchtung'!V71</f>
        <v/>
      </c>
      <c r="N74" s="269" t="str">
        <f>'Berechnung Straßenbeleuchtung'!W71</f>
        <v/>
      </c>
      <c r="O74" s="272" t="str">
        <f>'Berechnung Straßenbeleuchtung'!AB71</f>
        <v/>
      </c>
      <c r="P74" s="308" t="str">
        <f>'Berechnung Straßenbeleuchtung'!AC71</f>
        <v/>
      </c>
      <c r="Q74" s="312"/>
    </row>
    <row r="75" spans="2:17" x14ac:dyDescent="0.2">
      <c r="B75" s="356">
        <v>68</v>
      </c>
      <c r="C75" s="361" t="str">
        <f>'Berechnung Straßenbeleuchtung'!B72</f>
        <v/>
      </c>
      <c r="D75" s="362" t="str">
        <f>'Berechnung Straßenbeleuchtung'!C72</f>
        <v/>
      </c>
      <c r="E75" s="363" t="str">
        <f>'Berechnung Straßenbeleuchtung'!D72</f>
        <v/>
      </c>
      <c r="F75" s="364" t="str">
        <f>'Berechnung Straßenbeleuchtung'!E72</f>
        <v/>
      </c>
      <c r="G75" s="174"/>
      <c r="H75" s="307" t="str">
        <f>'Berechnung Straßenbeleuchtung'!N72</f>
        <v/>
      </c>
      <c r="I75" s="177" t="str">
        <f>'Berechnung Straßenbeleuchtung'!P72</f>
        <v/>
      </c>
      <c r="J75" s="340" t="str">
        <f>'Berechnung Straßenbeleuchtung'!O72</f>
        <v/>
      </c>
      <c r="K75" s="317" t="str">
        <f>'Berechnung Straßenbeleuchtung'!I72</f>
        <v/>
      </c>
      <c r="L75" s="176" t="str">
        <f>'Berechnung Straßenbeleuchtung'!U72</f>
        <v/>
      </c>
      <c r="M75" s="177" t="str">
        <f>'Berechnung Straßenbeleuchtung'!V72</f>
        <v/>
      </c>
      <c r="N75" s="269" t="str">
        <f>'Berechnung Straßenbeleuchtung'!W72</f>
        <v/>
      </c>
      <c r="O75" s="272" t="str">
        <f>'Berechnung Straßenbeleuchtung'!AB72</f>
        <v/>
      </c>
      <c r="P75" s="308" t="str">
        <f>'Berechnung Straßenbeleuchtung'!AC72</f>
        <v/>
      </c>
      <c r="Q75" s="312"/>
    </row>
    <row r="76" spans="2:17" x14ac:dyDescent="0.2">
      <c r="B76" s="356">
        <v>69</v>
      </c>
      <c r="C76" s="361" t="str">
        <f>'Berechnung Straßenbeleuchtung'!B73</f>
        <v/>
      </c>
      <c r="D76" s="362" t="str">
        <f>'Berechnung Straßenbeleuchtung'!C73</f>
        <v/>
      </c>
      <c r="E76" s="363" t="str">
        <f>'Berechnung Straßenbeleuchtung'!D73</f>
        <v/>
      </c>
      <c r="F76" s="364" t="str">
        <f>'Berechnung Straßenbeleuchtung'!E73</f>
        <v/>
      </c>
      <c r="G76" s="174"/>
      <c r="H76" s="307" t="str">
        <f>'Berechnung Straßenbeleuchtung'!N73</f>
        <v/>
      </c>
      <c r="I76" s="177" t="str">
        <f>'Berechnung Straßenbeleuchtung'!P73</f>
        <v/>
      </c>
      <c r="J76" s="340" t="str">
        <f>'Berechnung Straßenbeleuchtung'!O73</f>
        <v/>
      </c>
      <c r="K76" s="317" t="str">
        <f>'Berechnung Straßenbeleuchtung'!I73</f>
        <v/>
      </c>
      <c r="L76" s="176" t="str">
        <f>'Berechnung Straßenbeleuchtung'!U73</f>
        <v/>
      </c>
      <c r="M76" s="177" t="str">
        <f>'Berechnung Straßenbeleuchtung'!V73</f>
        <v/>
      </c>
      <c r="N76" s="269" t="str">
        <f>'Berechnung Straßenbeleuchtung'!W73</f>
        <v/>
      </c>
      <c r="O76" s="272" t="str">
        <f>'Berechnung Straßenbeleuchtung'!AB73</f>
        <v/>
      </c>
      <c r="P76" s="308" t="str">
        <f>'Berechnung Straßenbeleuchtung'!AC73</f>
        <v/>
      </c>
      <c r="Q76" s="312"/>
    </row>
    <row r="77" spans="2:17" x14ac:dyDescent="0.2">
      <c r="B77" s="356">
        <v>70</v>
      </c>
      <c r="C77" s="361" t="str">
        <f>'Berechnung Straßenbeleuchtung'!B74</f>
        <v/>
      </c>
      <c r="D77" s="362" t="str">
        <f>'Berechnung Straßenbeleuchtung'!C74</f>
        <v/>
      </c>
      <c r="E77" s="363" t="str">
        <f>'Berechnung Straßenbeleuchtung'!D74</f>
        <v/>
      </c>
      <c r="F77" s="364" t="str">
        <f>'Berechnung Straßenbeleuchtung'!E74</f>
        <v/>
      </c>
      <c r="G77" s="174"/>
      <c r="H77" s="307" t="str">
        <f>'Berechnung Straßenbeleuchtung'!N74</f>
        <v/>
      </c>
      <c r="I77" s="177" t="str">
        <f>'Berechnung Straßenbeleuchtung'!P74</f>
        <v/>
      </c>
      <c r="J77" s="340" t="str">
        <f>'Berechnung Straßenbeleuchtung'!O74</f>
        <v/>
      </c>
      <c r="K77" s="317" t="str">
        <f>'Berechnung Straßenbeleuchtung'!I74</f>
        <v/>
      </c>
      <c r="L77" s="176" t="str">
        <f>'Berechnung Straßenbeleuchtung'!U74</f>
        <v/>
      </c>
      <c r="M77" s="177" t="str">
        <f>'Berechnung Straßenbeleuchtung'!V74</f>
        <v/>
      </c>
      <c r="N77" s="269" t="str">
        <f>'Berechnung Straßenbeleuchtung'!W74</f>
        <v/>
      </c>
      <c r="O77" s="272" t="str">
        <f>'Berechnung Straßenbeleuchtung'!AB74</f>
        <v/>
      </c>
      <c r="P77" s="308" t="str">
        <f>'Berechnung Straßenbeleuchtung'!AC74</f>
        <v/>
      </c>
      <c r="Q77" s="312"/>
    </row>
    <row r="78" spans="2:17" x14ac:dyDescent="0.2">
      <c r="B78" s="356">
        <v>71</v>
      </c>
      <c r="C78" s="361" t="str">
        <f>'Berechnung Straßenbeleuchtung'!B75</f>
        <v/>
      </c>
      <c r="D78" s="362" t="str">
        <f>'Berechnung Straßenbeleuchtung'!C75</f>
        <v/>
      </c>
      <c r="E78" s="363" t="str">
        <f>'Berechnung Straßenbeleuchtung'!D75</f>
        <v/>
      </c>
      <c r="F78" s="364" t="str">
        <f>'Berechnung Straßenbeleuchtung'!E75</f>
        <v/>
      </c>
      <c r="G78" s="174"/>
      <c r="H78" s="307" t="str">
        <f>'Berechnung Straßenbeleuchtung'!N75</f>
        <v/>
      </c>
      <c r="I78" s="177" t="str">
        <f>'Berechnung Straßenbeleuchtung'!P75</f>
        <v/>
      </c>
      <c r="J78" s="340" t="str">
        <f>'Berechnung Straßenbeleuchtung'!O75</f>
        <v/>
      </c>
      <c r="K78" s="317" t="str">
        <f>'Berechnung Straßenbeleuchtung'!I75</f>
        <v/>
      </c>
      <c r="L78" s="176" t="str">
        <f>'Berechnung Straßenbeleuchtung'!U75</f>
        <v/>
      </c>
      <c r="M78" s="177" t="str">
        <f>'Berechnung Straßenbeleuchtung'!V75</f>
        <v/>
      </c>
      <c r="N78" s="269" t="str">
        <f>'Berechnung Straßenbeleuchtung'!W75</f>
        <v/>
      </c>
      <c r="O78" s="272" t="str">
        <f>'Berechnung Straßenbeleuchtung'!AB75</f>
        <v/>
      </c>
      <c r="P78" s="308" t="str">
        <f>'Berechnung Straßenbeleuchtung'!AC75</f>
        <v/>
      </c>
      <c r="Q78" s="312"/>
    </row>
    <row r="79" spans="2:17" x14ac:dyDescent="0.2">
      <c r="B79" s="356">
        <v>72</v>
      </c>
      <c r="C79" s="361" t="str">
        <f>'Berechnung Straßenbeleuchtung'!B76</f>
        <v/>
      </c>
      <c r="D79" s="362" t="str">
        <f>'Berechnung Straßenbeleuchtung'!C76</f>
        <v/>
      </c>
      <c r="E79" s="363" t="str">
        <f>'Berechnung Straßenbeleuchtung'!D76</f>
        <v/>
      </c>
      <c r="F79" s="364" t="str">
        <f>'Berechnung Straßenbeleuchtung'!E76</f>
        <v/>
      </c>
      <c r="G79" s="174"/>
      <c r="H79" s="307" t="str">
        <f>'Berechnung Straßenbeleuchtung'!N76</f>
        <v/>
      </c>
      <c r="I79" s="177" t="str">
        <f>'Berechnung Straßenbeleuchtung'!P76</f>
        <v/>
      </c>
      <c r="J79" s="340" t="str">
        <f>'Berechnung Straßenbeleuchtung'!O76</f>
        <v/>
      </c>
      <c r="K79" s="317" t="str">
        <f>'Berechnung Straßenbeleuchtung'!I76</f>
        <v/>
      </c>
      <c r="L79" s="176" t="str">
        <f>'Berechnung Straßenbeleuchtung'!U76</f>
        <v/>
      </c>
      <c r="M79" s="177" t="str">
        <f>'Berechnung Straßenbeleuchtung'!V76</f>
        <v/>
      </c>
      <c r="N79" s="269" t="str">
        <f>'Berechnung Straßenbeleuchtung'!W76</f>
        <v/>
      </c>
      <c r="O79" s="272" t="str">
        <f>'Berechnung Straßenbeleuchtung'!AB76</f>
        <v/>
      </c>
      <c r="P79" s="308" t="str">
        <f>'Berechnung Straßenbeleuchtung'!AC76</f>
        <v/>
      </c>
      <c r="Q79" s="312"/>
    </row>
    <row r="80" spans="2:17" x14ac:dyDescent="0.2">
      <c r="B80" s="356">
        <v>73</v>
      </c>
      <c r="C80" s="361" t="str">
        <f>'Berechnung Straßenbeleuchtung'!B77</f>
        <v/>
      </c>
      <c r="D80" s="362" t="str">
        <f>'Berechnung Straßenbeleuchtung'!C77</f>
        <v/>
      </c>
      <c r="E80" s="363" t="str">
        <f>'Berechnung Straßenbeleuchtung'!D77</f>
        <v/>
      </c>
      <c r="F80" s="364" t="str">
        <f>'Berechnung Straßenbeleuchtung'!E77</f>
        <v/>
      </c>
      <c r="G80" s="174"/>
      <c r="H80" s="307" t="str">
        <f>'Berechnung Straßenbeleuchtung'!N77</f>
        <v/>
      </c>
      <c r="I80" s="177" t="str">
        <f>'Berechnung Straßenbeleuchtung'!P77</f>
        <v/>
      </c>
      <c r="J80" s="340" t="str">
        <f>'Berechnung Straßenbeleuchtung'!O77</f>
        <v/>
      </c>
      <c r="K80" s="317" t="str">
        <f>'Berechnung Straßenbeleuchtung'!I77</f>
        <v/>
      </c>
      <c r="L80" s="176" t="str">
        <f>'Berechnung Straßenbeleuchtung'!U77</f>
        <v/>
      </c>
      <c r="M80" s="177" t="str">
        <f>'Berechnung Straßenbeleuchtung'!V77</f>
        <v/>
      </c>
      <c r="N80" s="269" t="str">
        <f>'Berechnung Straßenbeleuchtung'!W77</f>
        <v/>
      </c>
      <c r="O80" s="272" t="str">
        <f>'Berechnung Straßenbeleuchtung'!AB77</f>
        <v/>
      </c>
      <c r="P80" s="308" t="str">
        <f>'Berechnung Straßenbeleuchtung'!AC77</f>
        <v/>
      </c>
      <c r="Q80" s="312"/>
    </row>
    <row r="81" spans="2:17" x14ac:dyDescent="0.2">
      <c r="B81" s="356">
        <v>74</v>
      </c>
      <c r="C81" s="361" t="str">
        <f>'Berechnung Straßenbeleuchtung'!B78</f>
        <v/>
      </c>
      <c r="D81" s="362" t="str">
        <f>'Berechnung Straßenbeleuchtung'!C78</f>
        <v/>
      </c>
      <c r="E81" s="363" t="str">
        <f>'Berechnung Straßenbeleuchtung'!D78</f>
        <v/>
      </c>
      <c r="F81" s="364" t="str">
        <f>'Berechnung Straßenbeleuchtung'!E78</f>
        <v/>
      </c>
      <c r="G81" s="174"/>
      <c r="H81" s="307" t="str">
        <f>'Berechnung Straßenbeleuchtung'!N78</f>
        <v/>
      </c>
      <c r="I81" s="177" t="str">
        <f>'Berechnung Straßenbeleuchtung'!P78</f>
        <v/>
      </c>
      <c r="J81" s="340" t="str">
        <f>'Berechnung Straßenbeleuchtung'!O78</f>
        <v/>
      </c>
      <c r="K81" s="317" t="str">
        <f>'Berechnung Straßenbeleuchtung'!I78</f>
        <v/>
      </c>
      <c r="L81" s="176" t="str">
        <f>'Berechnung Straßenbeleuchtung'!U78</f>
        <v/>
      </c>
      <c r="M81" s="177" t="str">
        <f>'Berechnung Straßenbeleuchtung'!V78</f>
        <v/>
      </c>
      <c r="N81" s="269" t="str">
        <f>'Berechnung Straßenbeleuchtung'!W78</f>
        <v/>
      </c>
      <c r="O81" s="272" t="str">
        <f>'Berechnung Straßenbeleuchtung'!AB78</f>
        <v/>
      </c>
      <c r="P81" s="308" t="str">
        <f>'Berechnung Straßenbeleuchtung'!AC78</f>
        <v/>
      </c>
      <c r="Q81" s="312"/>
    </row>
    <row r="82" spans="2:17" x14ac:dyDescent="0.2">
      <c r="B82" s="356">
        <v>75</v>
      </c>
      <c r="C82" s="361" t="str">
        <f>'Berechnung Straßenbeleuchtung'!B79</f>
        <v/>
      </c>
      <c r="D82" s="362" t="str">
        <f>'Berechnung Straßenbeleuchtung'!C79</f>
        <v/>
      </c>
      <c r="E82" s="363" t="str">
        <f>'Berechnung Straßenbeleuchtung'!D79</f>
        <v/>
      </c>
      <c r="F82" s="364" t="str">
        <f>'Berechnung Straßenbeleuchtung'!E79</f>
        <v/>
      </c>
      <c r="G82" s="174"/>
      <c r="H82" s="307" t="str">
        <f>'Berechnung Straßenbeleuchtung'!N79</f>
        <v/>
      </c>
      <c r="I82" s="177" t="str">
        <f>'Berechnung Straßenbeleuchtung'!P79</f>
        <v/>
      </c>
      <c r="J82" s="340" t="str">
        <f>'Berechnung Straßenbeleuchtung'!O79</f>
        <v/>
      </c>
      <c r="K82" s="317" t="str">
        <f>'Berechnung Straßenbeleuchtung'!I79</f>
        <v/>
      </c>
      <c r="L82" s="176" t="str">
        <f>'Berechnung Straßenbeleuchtung'!U79</f>
        <v/>
      </c>
      <c r="M82" s="177" t="str">
        <f>'Berechnung Straßenbeleuchtung'!V79</f>
        <v/>
      </c>
      <c r="N82" s="269" t="str">
        <f>'Berechnung Straßenbeleuchtung'!W79</f>
        <v/>
      </c>
      <c r="O82" s="272" t="str">
        <f>'Berechnung Straßenbeleuchtung'!AB79</f>
        <v/>
      </c>
      <c r="P82" s="308" t="str">
        <f>'Berechnung Straßenbeleuchtung'!AC79</f>
        <v/>
      </c>
      <c r="Q82" s="312"/>
    </row>
    <row r="83" spans="2:17" x14ac:dyDescent="0.2">
      <c r="B83" s="356">
        <v>76</v>
      </c>
      <c r="C83" s="361" t="str">
        <f>'Berechnung Straßenbeleuchtung'!B80</f>
        <v/>
      </c>
      <c r="D83" s="362" t="str">
        <f>'Berechnung Straßenbeleuchtung'!C80</f>
        <v/>
      </c>
      <c r="E83" s="363" t="str">
        <f>'Berechnung Straßenbeleuchtung'!D80</f>
        <v/>
      </c>
      <c r="F83" s="364" t="str">
        <f>'Berechnung Straßenbeleuchtung'!E80</f>
        <v/>
      </c>
      <c r="G83" s="174"/>
      <c r="H83" s="307" t="str">
        <f>'Berechnung Straßenbeleuchtung'!N80</f>
        <v/>
      </c>
      <c r="I83" s="177" t="str">
        <f>'Berechnung Straßenbeleuchtung'!P80</f>
        <v/>
      </c>
      <c r="J83" s="340" t="str">
        <f>'Berechnung Straßenbeleuchtung'!O80</f>
        <v/>
      </c>
      <c r="K83" s="317" t="str">
        <f>'Berechnung Straßenbeleuchtung'!I80</f>
        <v/>
      </c>
      <c r="L83" s="176" t="str">
        <f>'Berechnung Straßenbeleuchtung'!U80</f>
        <v/>
      </c>
      <c r="M83" s="177" t="str">
        <f>'Berechnung Straßenbeleuchtung'!V80</f>
        <v/>
      </c>
      <c r="N83" s="269" t="str">
        <f>'Berechnung Straßenbeleuchtung'!W80</f>
        <v/>
      </c>
      <c r="O83" s="272" t="str">
        <f>'Berechnung Straßenbeleuchtung'!AB80</f>
        <v/>
      </c>
      <c r="P83" s="308" t="str">
        <f>'Berechnung Straßenbeleuchtung'!AC80</f>
        <v/>
      </c>
      <c r="Q83" s="312"/>
    </row>
    <row r="84" spans="2:17" x14ac:dyDescent="0.2">
      <c r="B84" s="356">
        <v>77</v>
      </c>
      <c r="C84" s="361" t="str">
        <f>'Berechnung Straßenbeleuchtung'!B81</f>
        <v/>
      </c>
      <c r="D84" s="362" t="str">
        <f>'Berechnung Straßenbeleuchtung'!C81</f>
        <v/>
      </c>
      <c r="E84" s="363" t="str">
        <f>'Berechnung Straßenbeleuchtung'!D81</f>
        <v/>
      </c>
      <c r="F84" s="364" t="str">
        <f>'Berechnung Straßenbeleuchtung'!E81</f>
        <v/>
      </c>
      <c r="G84" s="174"/>
      <c r="H84" s="307" t="str">
        <f>'Berechnung Straßenbeleuchtung'!N81</f>
        <v/>
      </c>
      <c r="I84" s="177" t="str">
        <f>'Berechnung Straßenbeleuchtung'!P81</f>
        <v/>
      </c>
      <c r="J84" s="340" t="str">
        <f>'Berechnung Straßenbeleuchtung'!O81</f>
        <v/>
      </c>
      <c r="K84" s="317" t="str">
        <f>'Berechnung Straßenbeleuchtung'!I81</f>
        <v/>
      </c>
      <c r="L84" s="176" t="str">
        <f>'Berechnung Straßenbeleuchtung'!U81</f>
        <v/>
      </c>
      <c r="M84" s="177" t="str">
        <f>'Berechnung Straßenbeleuchtung'!V81</f>
        <v/>
      </c>
      <c r="N84" s="269" t="str">
        <f>'Berechnung Straßenbeleuchtung'!W81</f>
        <v/>
      </c>
      <c r="O84" s="272" t="str">
        <f>'Berechnung Straßenbeleuchtung'!AB81</f>
        <v/>
      </c>
      <c r="P84" s="308" t="str">
        <f>'Berechnung Straßenbeleuchtung'!AC81</f>
        <v/>
      </c>
      <c r="Q84" s="312"/>
    </row>
    <row r="85" spans="2:17" x14ac:dyDescent="0.2">
      <c r="B85" s="356">
        <v>78</v>
      </c>
      <c r="C85" s="361" t="str">
        <f>'Berechnung Straßenbeleuchtung'!B82</f>
        <v/>
      </c>
      <c r="D85" s="362" t="str">
        <f>'Berechnung Straßenbeleuchtung'!C82</f>
        <v/>
      </c>
      <c r="E85" s="363" t="str">
        <f>'Berechnung Straßenbeleuchtung'!D82</f>
        <v/>
      </c>
      <c r="F85" s="364" t="str">
        <f>'Berechnung Straßenbeleuchtung'!E82</f>
        <v/>
      </c>
      <c r="G85" s="174"/>
      <c r="H85" s="307" t="str">
        <f>'Berechnung Straßenbeleuchtung'!N82</f>
        <v/>
      </c>
      <c r="I85" s="177" t="str">
        <f>'Berechnung Straßenbeleuchtung'!P82</f>
        <v/>
      </c>
      <c r="J85" s="340" t="str">
        <f>'Berechnung Straßenbeleuchtung'!O82</f>
        <v/>
      </c>
      <c r="K85" s="317" t="str">
        <f>'Berechnung Straßenbeleuchtung'!I82</f>
        <v/>
      </c>
      <c r="L85" s="176" t="str">
        <f>'Berechnung Straßenbeleuchtung'!U82</f>
        <v/>
      </c>
      <c r="M85" s="177" t="str">
        <f>'Berechnung Straßenbeleuchtung'!V82</f>
        <v/>
      </c>
      <c r="N85" s="269" t="str">
        <f>'Berechnung Straßenbeleuchtung'!W82</f>
        <v/>
      </c>
      <c r="O85" s="272" t="str">
        <f>'Berechnung Straßenbeleuchtung'!AB82</f>
        <v/>
      </c>
      <c r="P85" s="308" t="str">
        <f>'Berechnung Straßenbeleuchtung'!AC82</f>
        <v/>
      </c>
      <c r="Q85" s="312"/>
    </row>
    <row r="86" spans="2:17" x14ac:dyDescent="0.2">
      <c r="B86" s="356">
        <v>79</v>
      </c>
      <c r="C86" s="361" t="str">
        <f>'Berechnung Straßenbeleuchtung'!B83</f>
        <v/>
      </c>
      <c r="D86" s="362" t="str">
        <f>'Berechnung Straßenbeleuchtung'!C83</f>
        <v/>
      </c>
      <c r="E86" s="363" t="str">
        <f>'Berechnung Straßenbeleuchtung'!D83</f>
        <v/>
      </c>
      <c r="F86" s="364" t="str">
        <f>'Berechnung Straßenbeleuchtung'!E83</f>
        <v/>
      </c>
      <c r="G86" s="174"/>
      <c r="H86" s="307" t="str">
        <f>'Berechnung Straßenbeleuchtung'!N83</f>
        <v/>
      </c>
      <c r="I86" s="177" t="str">
        <f>'Berechnung Straßenbeleuchtung'!P83</f>
        <v/>
      </c>
      <c r="J86" s="340" t="str">
        <f>'Berechnung Straßenbeleuchtung'!O83</f>
        <v/>
      </c>
      <c r="K86" s="317" t="str">
        <f>'Berechnung Straßenbeleuchtung'!I83</f>
        <v/>
      </c>
      <c r="L86" s="176" t="str">
        <f>'Berechnung Straßenbeleuchtung'!U83</f>
        <v/>
      </c>
      <c r="M86" s="177" t="str">
        <f>'Berechnung Straßenbeleuchtung'!V83</f>
        <v/>
      </c>
      <c r="N86" s="269" t="str">
        <f>'Berechnung Straßenbeleuchtung'!W83</f>
        <v/>
      </c>
      <c r="O86" s="272" t="str">
        <f>'Berechnung Straßenbeleuchtung'!AB83</f>
        <v/>
      </c>
      <c r="P86" s="308" t="str">
        <f>'Berechnung Straßenbeleuchtung'!AC83</f>
        <v/>
      </c>
      <c r="Q86" s="312"/>
    </row>
    <row r="87" spans="2:17" x14ac:dyDescent="0.2">
      <c r="B87" s="356">
        <v>80</v>
      </c>
      <c r="C87" s="361" t="str">
        <f>'Berechnung Straßenbeleuchtung'!B84</f>
        <v/>
      </c>
      <c r="D87" s="362" t="str">
        <f>'Berechnung Straßenbeleuchtung'!C84</f>
        <v/>
      </c>
      <c r="E87" s="363" t="str">
        <f>'Berechnung Straßenbeleuchtung'!D84</f>
        <v/>
      </c>
      <c r="F87" s="364" t="str">
        <f>'Berechnung Straßenbeleuchtung'!E84</f>
        <v/>
      </c>
      <c r="G87" s="174"/>
      <c r="H87" s="307" t="str">
        <f>'Berechnung Straßenbeleuchtung'!N84</f>
        <v/>
      </c>
      <c r="I87" s="177" t="str">
        <f>'Berechnung Straßenbeleuchtung'!P84</f>
        <v/>
      </c>
      <c r="J87" s="340" t="str">
        <f>'Berechnung Straßenbeleuchtung'!O84</f>
        <v/>
      </c>
      <c r="K87" s="317" t="str">
        <f>'Berechnung Straßenbeleuchtung'!I84</f>
        <v/>
      </c>
      <c r="L87" s="176" t="str">
        <f>'Berechnung Straßenbeleuchtung'!U84</f>
        <v/>
      </c>
      <c r="M87" s="177" t="str">
        <f>'Berechnung Straßenbeleuchtung'!V84</f>
        <v/>
      </c>
      <c r="N87" s="269" t="str">
        <f>'Berechnung Straßenbeleuchtung'!W84</f>
        <v/>
      </c>
      <c r="O87" s="272" t="str">
        <f>'Berechnung Straßenbeleuchtung'!AB84</f>
        <v/>
      </c>
      <c r="P87" s="308" t="str">
        <f>'Berechnung Straßenbeleuchtung'!AC84</f>
        <v/>
      </c>
      <c r="Q87" s="312"/>
    </row>
    <row r="88" spans="2:17" x14ac:dyDescent="0.2">
      <c r="B88" s="356">
        <v>81</v>
      </c>
      <c r="C88" s="361" t="str">
        <f>'Berechnung Straßenbeleuchtung'!B85</f>
        <v/>
      </c>
      <c r="D88" s="362" t="str">
        <f>'Berechnung Straßenbeleuchtung'!C85</f>
        <v/>
      </c>
      <c r="E88" s="363" t="str">
        <f>'Berechnung Straßenbeleuchtung'!D85</f>
        <v/>
      </c>
      <c r="F88" s="364" t="str">
        <f>'Berechnung Straßenbeleuchtung'!E85</f>
        <v/>
      </c>
      <c r="G88" s="174"/>
      <c r="H88" s="307" t="str">
        <f>'Berechnung Straßenbeleuchtung'!N85</f>
        <v/>
      </c>
      <c r="I88" s="177" t="str">
        <f>'Berechnung Straßenbeleuchtung'!P85</f>
        <v/>
      </c>
      <c r="J88" s="340" t="str">
        <f>'Berechnung Straßenbeleuchtung'!O85</f>
        <v/>
      </c>
      <c r="K88" s="317" t="str">
        <f>'Berechnung Straßenbeleuchtung'!I85</f>
        <v/>
      </c>
      <c r="L88" s="176" t="str">
        <f>'Berechnung Straßenbeleuchtung'!U85</f>
        <v/>
      </c>
      <c r="M88" s="177" t="str">
        <f>'Berechnung Straßenbeleuchtung'!V85</f>
        <v/>
      </c>
      <c r="N88" s="269" t="str">
        <f>'Berechnung Straßenbeleuchtung'!W85</f>
        <v/>
      </c>
      <c r="O88" s="272" t="str">
        <f>'Berechnung Straßenbeleuchtung'!AB85</f>
        <v/>
      </c>
      <c r="P88" s="308" t="str">
        <f>'Berechnung Straßenbeleuchtung'!AC85</f>
        <v/>
      </c>
      <c r="Q88" s="312"/>
    </row>
    <row r="89" spans="2:17" x14ac:dyDescent="0.2">
      <c r="B89" s="356">
        <v>82</v>
      </c>
      <c r="C89" s="361" t="str">
        <f>'Berechnung Straßenbeleuchtung'!B86</f>
        <v/>
      </c>
      <c r="D89" s="362" t="str">
        <f>'Berechnung Straßenbeleuchtung'!C86</f>
        <v/>
      </c>
      <c r="E89" s="363" t="str">
        <f>'Berechnung Straßenbeleuchtung'!D86</f>
        <v/>
      </c>
      <c r="F89" s="364" t="str">
        <f>'Berechnung Straßenbeleuchtung'!E86</f>
        <v/>
      </c>
      <c r="G89" s="174"/>
      <c r="H89" s="307" t="str">
        <f>'Berechnung Straßenbeleuchtung'!N86</f>
        <v/>
      </c>
      <c r="I89" s="177" t="str">
        <f>'Berechnung Straßenbeleuchtung'!P86</f>
        <v/>
      </c>
      <c r="J89" s="340" t="str">
        <f>'Berechnung Straßenbeleuchtung'!O86</f>
        <v/>
      </c>
      <c r="K89" s="317" t="str">
        <f>'Berechnung Straßenbeleuchtung'!I86</f>
        <v/>
      </c>
      <c r="L89" s="176" t="str">
        <f>'Berechnung Straßenbeleuchtung'!U86</f>
        <v/>
      </c>
      <c r="M89" s="177" t="str">
        <f>'Berechnung Straßenbeleuchtung'!V86</f>
        <v/>
      </c>
      <c r="N89" s="269" t="str">
        <f>'Berechnung Straßenbeleuchtung'!W86</f>
        <v/>
      </c>
      <c r="O89" s="272" t="str">
        <f>'Berechnung Straßenbeleuchtung'!AB86</f>
        <v/>
      </c>
      <c r="P89" s="308" t="str">
        <f>'Berechnung Straßenbeleuchtung'!AC86</f>
        <v/>
      </c>
      <c r="Q89" s="312"/>
    </row>
    <row r="90" spans="2:17" x14ac:dyDescent="0.2">
      <c r="B90" s="356">
        <v>83</v>
      </c>
      <c r="C90" s="361" t="str">
        <f>'Berechnung Straßenbeleuchtung'!B87</f>
        <v/>
      </c>
      <c r="D90" s="362" t="str">
        <f>'Berechnung Straßenbeleuchtung'!C87</f>
        <v/>
      </c>
      <c r="E90" s="363" t="str">
        <f>'Berechnung Straßenbeleuchtung'!D87</f>
        <v/>
      </c>
      <c r="F90" s="364" t="str">
        <f>'Berechnung Straßenbeleuchtung'!E87</f>
        <v/>
      </c>
      <c r="G90" s="174"/>
      <c r="H90" s="307" t="str">
        <f>'Berechnung Straßenbeleuchtung'!N87</f>
        <v/>
      </c>
      <c r="I90" s="177" t="str">
        <f>'Berechnung Straßenbeleuchtung'!P87</f>
        <v/>
      </c>
      <c r="J90" s="340" t="str">
        <f>'Berechnung Straßenbeleuchtung'!O87</f>
        <v/>
      </c>
      <c r="K90" s="317" t="str">
        <f>'Berechnung Straßenbeleuchtung'!I87</f>
        <v/>
      </c>
      <c r="L90" s="176" t="str">
        <f>'Berechnung Straßenbeleuchtung'!U87</f>
        <v/>
      </c>
      <c r="M90" s="177" t="str">
        <f>'Berechnung Straßenbeleuchtung'!V87</f>
        <v/>
      </c>
      <c r="N90" s="269" t="str">
        <f>'Berechnung Straßenbeleuchtung'!W87</f>
        <v/>
      </c>
      <c r="O90" s="272" t="str">
        <f>'Berechnung Straßenbeleuchtung'!AB87</f>
        <v/>
      </c>
      <c r="P90" s="308" t="str">
        <f>'Berechnung Straßenbeleuchtung'!AC87</f>
        <v/>
      </c>
      <c r="Q90" s="312"/>
    </row>
    <row r="91" spans="2:17" x14ac:dyDescent="0.2">
      <c r="B91" s="356">
        <v>84</v>
      </c>
      <c r="C91" s="361" t="str">
        <f>'Berechnung Straßenbeleuchtung'!B88</f>
        <v/>
      </c>
      <c r="D91" s="362" t="str">
        <f>'Berechnung Straßenbeleuchtung'!C88</f>
        <v/>
      </c>
      <c r="E91" s="363" t="str">
        <f>'Berechnung Straßenbeleuchtung'!D88</f>
        <v/>
      </c>
      <c r="F91" s="364" t="str">
        <f>'Berechnung Straßenbeleuchtung'!E88</f>
        <v/>
      </c>
      <c r="G91" s="174"/>
      <c r="H91" s="307" t="str">
        <f>'Berechnung Straßenbeleuchtung'!N88</f>
        <v/>
      </c>
      <c r="I91" s="177" t="str">
        <f>'Berechnung Straßenbeleuchtung'!P88</f>
        <v/>
      </c>
      <c r="J91" s="340" t="str">
        <f>'Berechnung Straßenbeleuchtung'!O88</f>
        <v/>
      </c>
      <c r="K91" s="317" t="str">
        <f>'Berechnung Straßenbeleuchtung'!I88</f>
        <v/>
      </c>
      <c r="L91" s="176" t="str">
        <f>'Berechnung Straßenbeleuchtung'!U88</f>
        <v/>
      </c>
      <c r="M91" s="177" t="str">
        <f>'Berechnung Straßenbeleuchtung'!V88</f>
        <v/>
      </c>
      <c r="N91" s="269" t="str">
        <f>'Berechnung Straßenbeleuchtung'!W88</f>
        <v/>
      </c>
      <c r="O91" s="272" t="str">
        <f>'Berechnung Straßenbeleuchtung'!AB88</f>
        <v/>
      </c>
      <c r="P91" s="308" t="str">
        <f>'Berechnung Straßenbeleuchtung'!AC88</f>
        <v/>
      </c>
      <c r="Q91" s="312"/>
    </row>
    <row r="92" spans="2:17" x14ac:dyDescent="0.2">
      <c r="B92" s="356">
        <v>85</v>
      </c>
      <c r="C92" s="361" t="str">
        <f>'Berechnung Straßenbeleuchtung'!B89</f>
        <v/>
      </c>
      <c r="D92" s="362" t="str">
        <f>'Berechnung Straßenbeleuchtung'!C89</f>
        <v/>
      </c>
      <c r="E92" s="363" t="str">
        <f>'Berechnung Straßenbeleuchtung'!D89</f>
        <v/>
      </c>
      <c r="F92" s="364" t="str">
        <f>'Berechnung Straßenbeleuchtung'!E89</f>
        <v/>
      </c>
      <c r="G92" s="174"/>
      <c r="H92" s="307" t="str">
        <f>'Berechnung Straßenbeleuchtung'!N89</f>
        <v/>
      </c>
      <c r="I92" s="177" t="str">
        <f>'Berechnung Straßenbeleuchtung'!P89</f>
        <v/>
      </c>
      <c r="J92" s="340" t="str">
        <f>'Berechnung Straßenbeleuchtung'!O89</f>
        <v/>
      </c>
      <c r="K92" s="317" t="str">
        <f>'Berechnung Straßenbeleuchtung'!I89</f>
        <v/>
      </c>
      <c r="L92" s="176" t="str">
        <f>'Berechnung Straßenbeleuchtung'!U89</f>
        <v/>
      </c>
      <c r="M92" s="177" t="str">
        <f>'Berechnung Straßenbeleuchtung'!V89</f>
        <v/>
      </c>
      <c r="N92" s="269" t="str">
        <f>'Berechnung Straßenbeleuchtung'!W89</f>
        <v/>
      </c>
      <c r="O92" s="272" t="str">
        <f>'Berechnung Straßenbeleuchtung'!AB89</f>
        <v/>
      </c>
      <c r="P92" s="308" t="str">
        <f>'Berechnung Straßenbeleuchtung'!AC89</f>
        <v/>
      </c>
      <c r="Q92" s="312"/>
    </row>
    <row r="93" spans="2:17" x14ac:dyDescent="0.2">
      <c r="B93" s="356">
        <v>86</v>
      </c>
      <c r="C93" s="361" t="str">
        <f>'Berechnung Straßenbeleuchtung'!B90</f>
        <v/>
      </c>
      <c r="D93" s="362" t="str">
        <f>'Berechnung Straßenbeleuchtung'!C90</f>
        <v/>
      </c>
      <c r="E93" s="363" t="str">
        <f>'Berechnung Straßenbeleuchtung'!D90</f>
        <v/>
      </c>
      <c r="F93" s="364" t="str">
        <f>'Berechnung Straßenbeleuchtung'!E90</f>
        <v/>
      </c>
      <c r="G93" s="174"/>
      <c r="H93" s="307" t="str">
        <f>'Berechnung Straßenbeleuchtung'!N90</f>
        <v/>
      </c>
      <c r="I93" s="177" t="str">
        <f>'Berechnung Straßenbeleuchtung'!P90</f>
        <v/>
      </c>
      <c r="J93" s="340" t="str">
        <f>'Berechnung Straßenbeleuchtung'!O90</f>
        <v/>
      </c>
      <c r="K93" s="317" t="str">
        <f>'Berechnung Straßenbeleuchtung'!I90</f>
        <v/>
      </c>
      <c r="L93" s="176" t="str">
        <f>'Berechnung Straßenbeleuchtung'!U90</f>
        <v/>
      </c>
      <c r="M93" s="177" t="str">
        <f>'Berechnung Straßenbeleuchtung'!V90</f>
        <v/>
      </c>
      <c r="N93" s="269" t="str">
        <f>'Berechnung Straßenbeleuchtung'!W90</f>
        <v/>
      </c>
      <c r="O93" s="272" t="str">
        <f>'Berechnung Straßenbeleuchtung'!AB90</f>
        <v/>
      </c>
      <c r="P93" s="308" t="str">
        <f>'Berechnung Straßenbeleuchtung'!AC90</f>
        <v/>
      </c>
      <c r="Q93" s="312"/>
    </row>
    <row r="94" spans="2:17" x14ac:dyDescent="0.2">
      <c r="B94" s="356">
        <v>87</v>
      </c>
      <c r="C94" s="361" t="str">
        <f>'Berechnung Straßenbeleuchtung'!B91</f>
        <v/>
      </c>
      <c r="D94" s="362" t="str">
        <f>'Berechnung Straßenbeleuchtung'!C91</f>
        <v/>
      </c>
      <c r="E94" s="363" t="str">
        <f>'Berechnung Straßenbeleuchtung'!D91</f>
        <v/>
      </c>
      <c r="F94" s="364" t="str">
        <f>'Berechnung Straßenbeleuchtung'!E91</f>
        <v/>
      </c>
      <c r="G94" s="174"/>
      <c r="H94" s="307" t="str">
        <f>'Berechnung Straßenbeleuchtung'!N91</f>
        <v/>
      </c>
      <c r="I94" s="177" t="str">
        <f>'Berechnung Straßenbeleuchtung'!P91</f>
        <v/>
      </c>
      <c r="J94" s="340" t="str">
        <f>'Berechnung Straßenbeleuchtung'!O91</f>
        <v/>
      </c>
      <c r="K94" s="317" t="str">
        <f>'Berechnung Straßenbeleuchtung'!I91</f>
        <v/>
      </c>
      <c r="L94" s="176" t="str">
        <f>'Berechnung Straßenbeleuchtung'!U91</f>
        <v/>
      </c>
      <c r="M94" s="177" t="str">
        <f>'Berechnung Straßenbeleuchtung'!V91</f>
        <v/>
      </c>
      <c r="N94" s="269" t="str">
        <f>'Berechnung Straßenbeleuchtung'!W91</f>
        <v/>
      </c>
      <c r="O94" s="272" t="str">
        <f>'Berechnung Straßenbeleuchtung'!AB91</f>
        <v/>
      </c>
      <c r="P94" s="308" t="str">
        <f>'Berechnung Straßenbeleuchtung'!AC91</f>
        <v/>
      </c>
      <c r="Q94" s="312"/>
    </row>
    <row r="95" spans="2:17" x14ac:dyDescent="0.2">
      <c r="B95" s="356">
        <v>88</v>
      </c>
      <c r="C95" s="361" t="str">
        <f>'Berechnung Straßenbeleuchtung'!B92</f>
        <v/>
      </c>
      <c r="D95" s="362" t="str">
        <f>'Berechnung Straßenbeleuchtung'!C92</f>
        <v/>
      </c>
      <c r="E95" s="363" t="str">
        <f>'Berechnung Straßenbeleuchtung'!D92</f>
        <v/>
      </c>
      <c r="F95" s="364" t="str">
        <f>'Berechnung Straßenbeleuchtung'!E92</f>
        <v/>
      </c>
      <c r="G95" s="174"/>
      <c r="H95" s="307" t="str">
        <f>'Berechnung Straßenbeleuchtung'!N92</f>
        <v/>
      </c>
      <c r="I95" s="177" t="str">
        <f>'Berechnung Straßenbeleuchtung'!P92</f>
        <v/>
      </c>
      <c r="J95" s="340" t="str">
        <f>'Berechnung Straßenbeleuchtung'!O92</f>
        <v/>
      </c>
      <c r="K95" s="317" t="str">
        <f>'Berechnung Straßenbeleuchtung'!I92</f>
        <v/>
      </c>
      <c r="L95" s="176" t="str">
        <f>'Berechnung Straßenbeleuchtung'!U92</f>
        <v/>
      </c>
      <c r="M95" s="177" t="str">
        <f>'Berechnung Straßenbeleuchtung'!V92</f>
        <v/>
      </c>
      <c r="N95" s="269" t="str">
        <f>'Berechnung Straßenbeleuchtung'!W92</f>
        <v/>
      </c>
      <c r="O95" s="272" t="str">
        <f>'Berechnung Straßenbeleuchtung'!AB92</f>
        <v/>
      </c>
      <c r="P95" s="308" t="str">
        <f>'Berechnung Straßenbeleuchtung'!AC92</f>
        <v/>
      </c>
      <c r="Q95" s="312"/>
    </row>
    <row r="96" spans="2:17" x14ac:dyDescent="0.2">
      <c r="B96" s="356">
        <v>89</v>
      </c>
      <c r="C96" s="361" t="str">
        <f>'Berechnung Straßenbeleuchtung'!B93</f>
        <v/>
      </c>
      <c r="D96" s="362" t="str">
        <f>'Berechnung Straßenbeleuchtung'!C93</f>
        <v/>
      </c>
      <c r="E96" s="363" t="str">
        <f>'Berechnung Straßenbeleuchtung'!D93</f>
        <v/>
      </c>
      <c r="F96" s="364" t="str">
        <f>'Berechnung Straßenbeleuchtung'!E93</f>
        <v/>
      </c>
      <c r="G96" s="174"/>
      <c r="H96" s="307" t="str">
        <f>'Berechnung Straßenbeleuchtung'!N93</f>
        <v/>
      </c>
      <c r="I96" s="177" t="str">
        <f>'Berechnung Straßenbeleuchtung'!P93</f>
        <v/>
      </c>
      <c r="J96" s="340" t="str">
        <f>'Berechnung Straßenbeleuchtung'!O93</f>
        <v/>
      </c>
      <c r="K96" s="317" t="str">
        <f>'Berechnung Straßenbeleuchtung'!I93</f>
        <v/>
      </c>
      <c r="L96" s="176" t="str">
        <f>'Berechnung Straßenbeleuchtung'!U93</f>
        <v/>
      </c>
      <c r="M96" s="177" t="str">
        <f>'Berechnung Straßenbeleuchtung'!V93</f>
        <v/>
      </c>
      <c r="N96" s="269" t="str">
        <f>'Berechnung Straßenbeleuchtung'!W93</f>
        <v/>
      </c>
      <c r="O96" s="272" t="str">
        <f>'Berechnung Straßenbeleuchtung'!AB93</f>
        <v/>
      </c>
      <c r="P96" s="308" t="str">
        <f>'Berechnung Straßenbeleuchtung'!AC93</f>
        <v/>
      </c>
      <c r="Q96" s="312"/>
    </row>
    <row r="97" spans="2:17" x14ac:dyDescent="0.2">
      <c r="B97" s="356">
        <v>90</v>
      </c>
      <c r="C97" s="361" t="str">
        <f>'Berechnung Straßenbeleuchtung'!B94</f>
        <v/>
      </c>
      <c r="D97" s="362" t="str">
        <f>'Berechnung Straßenbeleuchtung'!C94</f>
        <v/>
      </c>
      <c r="E97" s="363" t="str">
        <f>'Berechnung Straßenbeleuchtung'!D94</f>
        <v/>
      </c>
      <c r="F97" s="364" t="str">
        <f>'Berechnung Straßenbeleuchtung'!E94</f>
        <v/>
      </c>
      <c r="G97" s="174"/>
      <c r="H97" s="307" t="str">
        <f>'Berechnung Straßenbeleuchtung'!N94</f>
        <v/>
      </c>
      <c r="I97" s="177" t="str">
        <f>'Berechnung Straßenbeleuchtung'!P94</f>
        <v/>
      </c>
      <c r="J97" s="340" t="str">
        <f>'Berechnung Straßenbeleuchtung'!O94</f>
        <v/>
      </c>
      <c r="K97" s="317" t="str">
        <f>'Berechnung Straßenbeleuchtung'!I94</f>
        <v/>
      </c>
      <c r="L97" s="176" t="str">
        <f>'Berechnung Straßenbeleuchtung'!U94</f>
        <v/>
      </c>
      <c r="M97" s="177" t="str">
        <f>'Berechnung Straßenbeleuchtung'!V94</f>
        <v/>
      </c>
      <c r="N97" s="269" t="str">
        <f>'Berechnung Straßenbeleuchtung'!W94</f>
        <v/>
      </c>
      <c r="O97" s="272" t="str">
        <f>'Berechnung Straßenbeleuchtung'!AB94</f>
        <v/>
      </c>
      <c r="P97" s="308" t="str">
        <f>'Berechnung Straßenbeleuchtung'!AC94</f>
        <v/>
      </c>
      <c r="Q97" s="312"/>
    </row>
    <row r="98" spans="2:17" x14ac:dyDescent="0.2">
      <c r="B98" s="356">
        <v>91</v>
      </c>
      <c r="C98" s="361" t="str">
        <f>'Berechnung Straßenbeleuchtung'!B95</f>
        <v/>
      </c>
      <c r="D98" s="362" t="str">
        <f>'Berechnung Straßenbeleuchtung'!C95</f>
        <v/>
      </c>
      <c r="E98" s="363" t="str">
        <f>'Berechnung Straßenbeleuchtung'!D95</f>
        <v/>
      </c>
      <c r="F98" s="364" t="str">
        <f>'Berechnung Straßenbeleuchtung'!E95</f>
        <v/>
      </c>
      <c r="G98" s="174"/>
      <c r="H98" s="307" t="str">
        <f>'Berechnung Straßenbeleuchtung'!N95</f>
        <v/>
      </c>
      <c r="I98" s="177" t="str">
        <f>'Berechnung Straßenbeleuchtung'!P95</f>
        <v/>
      </c>
      <c r="J98" s="340" t="str">
        <f>'Berechnung Straßenbeleuchtung'!O95</f>
        <v/>
      </c>
      <c r="K98" s="317" t="str">
        <f>'Berechnung Straßenbeleuchtung'!I95</f>
        <v/>
      </c>
      <c r="L98" s="176" t="str">
        <f>'Berechnung Straßenbeleuchtung'!U95</f>
        <v/>
      </c>
      <c r="M98" s="177" t="str">
        <f>'Berechnung Straßenbeleuchtung'!V95</f>
        <v/>
      </c>
      <c r="N98" s="269" t="str">
        <f>'Berechnung Straßenbeleuchtung'!W95</f>
        <v/>
      </c>
      <c r="O98" s="272" t="str">
        <f>'Berechnung Straßenbeleuchtung'!AB95</f>
        <v/>
      </c>
      <c r="P98" s="308" t="str">
        <f>'Berechnung Straßenbeleuchtung'!AC95</f>
        <v/>
      </c>
      <c r="Q98" s="312"/>
    </row>
    <row r="99" spans="2:17" x14ac:dyDescent="0.2">
      <c r="B99" s="356">
        <v>92</v>
      </c>
      <c r="C99" s="361" t="str">
        <f>'Berechnung Straßenbeleuchtung'!B96</f>
        <v/>
      </c>
      <c r="D99" s="362" t="str">
        <f>'Berechnung Straßenbeleuchtung'!C96</f>
        <v/>
      </c>
      <c r="E99" s="363" t="str">
        <f>'Berechnung Straßenbeleuchtung'!D96</f>
        <v/>
      </c>
      <c r="F99" s="364" t="str">
        <f>'Berechnung Straßenbeleuchtung'!E96</f>
        <v/>
      </c>
      <c r="G99" s="174"/>
      <c r="H99" s="307" t="str">
        <f>'Berechnung Straßenbeleuchtung'!N96</f>
        <v/>
      </c>
      <c r="I99" s="177" t="str">
        <f>'Berechnung Straßenbeleuchtung'!P96</f>
        <v/>
      </c>
      <c r="J99" s="340" t="str">
        <f>'Berechnung Straßenbeleuchtung'!O96</f>
        <v/>
      </c>
      <c r="K99" s="317" t="str">
        <f>'Berechnung Straßenbeleuchtung'!I96</f>
        <v/>
      </c>
      <c r="L99" s="176" t="str">
        <f>'Berechnung Straßenbeleuchtung'!U96</f>
        <v/>
      </c>
      <c r="M99" s="177" t="str">
        <f>'Berechnung Straßenbeleuchtung'!V96</f>
        <v/>
      </c>
      <c r="N99" s="269" t="str">
        <f>'Berechnung Straßenbeleuchtung'!W96</f>
        <v/>
      </c>
      <c r="O99" s="272" t="str">
        <f>'Berechnung Straßenbeleuchtung'!AB96</f>
        <v/>
      </c>
      <c r="P99" s="308" t="str">
        <f>'Berechnung Straßenbeleuchtung'!AC96</f>
        <v/>
      </c>
      <c r="Q99" s="312"/>
    </row>
    <row r="100" spans="2:17" x14ac:dyDescent="0.2">
      <c r="B100" s="356">
        <v>93</v>
      </c>
      <c r="C100" s="361" t="str">
        <f>'Berechnung Straßenbeleuchtung'!B97</f>
        <v/>
      </c>
      <c r="D100" s="362" t="str">
        <f>'Berechnung Straßenbeleuchtung'!C97</f>
        <v/>
      </c>
      <c r="E100" s="363" t="str">
        <f>'Berechnung Straßenbeleuchtung'!D97</f>
        <v/>
      </c>
      <c r="F100" s="364" t="str">
        <f>'Berechnung Straßenbeleuchtung'!E97</f>
        <v/>
      </c>
      <c r="G100" s="174"/>
      <c r="H100" s="307" t="str">
        <f>'Berechnung Straßenbeleuchtung'!N97</f>
        <v/>
      </c>
      <c r="I100" s="177" t="str">
        <f>'Berechnung Straßenbeleuchtung'!P97</f>
        <v/>
      </c>
      <c r="J100" s="340" t="str">
        <f>'Berechnung Straßenbeleuchtung'!O97</f>
        <v/>
      </c>
      <c r="K100" s="317" t="str">
        <f>'Berechnung Straßenbeleuchtung'!I97</f>
        <v/>
      </c>
      <c r="L100" s="176" t="str">
        <f>'Berechnung Straßenbeleuchtung'!U97</f>
        <v/>
      </c>
      <c r="M100" s="177" t="str">
        <f>'Berechnung Straßenbeleuchtung'!V97</f>
        <v/>
      </c>
      <c r="N100" s="269" t="str">
        <f>'Berechnung Straßenbeleuchtung'!W97</f>
        <v/>
      </c>
      <c r="O100" s="272" t="str">
        <f>'Berechnung Straßenbeleuchtung'!AB97</f>
        <v/>
      </c>
      <c r="P100" s="308" t="str">
        <f>'Berechnung Straßenbeleuchtung'!AC97</f>
        <v/>
      </c>
      <c r="Q100" s="312"/>
    </row>
    <row r="101" spans="2:17" x14ac:dyDescent="0.2">
      <c r="B101" s="356">
        <v>94</v>
      </c>
      <c r="C101" s="361" t="str">
        <f>'Berechnung Straßenbeleuchtung'!B98</f>
        <v/>
      </c>
      <c r="D101" s="362" t="str">
        <f>'Berechnung Straßenbeleuchtung'!C98</f>
        <v/>
      </c>
      <c r="E101" s="363" t="str">
        <f>'Berechnung Straßenbeleuchtung'!D98</f>
        <v/>
      </c>
      <c r="F101" s="364" t="str">
        <f>'Berechnung Straßenbeleuchtung'!E98</f>
        <v/>
      </c>
      <c r="G101" s="174"/>
      <c r="H101" s="307" t="str">
        <f>'Berechnung Straßenbeleuchtung'!N98</f>
        <v/>
      </c>
      <c r="I101" s="177" t="str">
        <f>'Berechnung Straßenbeleuchtung'!P98</f>
        <v/>
      </c>
      <c r="J101" s="340" t="str">
        <f>'Berechnung Straßenbeleuchtung'!O98</f>
        <v/>
      </c>
      <c r="K101" s="317" t="str">
        <f>'Berechnung Straßenbeleuchtung'!I98</f>
        <v/>
      </c>
      <c r="L101" s="176" t="str">
        <f>'Berechnung Straßenbeleuchtung'!U98</f>
        <v/>
      </c>
      <c r="M101" s="177" t="str">
        <f>'Berechnung Straßenbeleuchtung'!V98</f>
        <v/>
      </c>
      <c r="N101" s="269" t="str">
        <f>'Berechnung Straßenbeleuchtung'!W98</f>
        <v/>
      </c>
      <c r="O101" s="272" t="str">
        <f>'Berechnung Straßenbeleuchtung'!AB98</f>
        <v/>
      </c>
      <c r="P101" s="308" t="str">
        <f>'Berechnung Straßenbeleuchtung'!AC98</f>
        <v/>
      </c>
      <c r="Q101" s="312"/>
    </row>
    <row r="102" spans="2:17" x14ac:dyDescent="0.2">
      <c r="B102" s="356">
        <v>95</v>
      </c>
      <c r="C102" s="361" t="str">
        <f>'Berechnung Straßenbeleuchtung'!B99</f>
        <v/>
      </c>
      <c r="D102" s="362" t="str">
        <f>'Berechnung Straßenbeleuchtung'!C99</f>
        <v/>
      </c>
      <c r="E102" s="363" t="str">
        <f>'Berechnung Straßenbeleuchtung'!D99</f>
        <v/>
      </c>
      <c r="F102" s="364" t="str">
        <f>'Berechnung Straßenbeleuchtung'!E99</f>
        <v/>
      </c>
      <c r="G102" s="174"/>
      <c r="H102" s="307" t="str">
        <f>'Berechnung Straßenbeleuchtung'!N99</f>
        <v/>
      </c>
      <c r="I102" s="177" t="str">
        <f>'Berechnung Straßenbeleuchtung'!P99</f>
        <v/>
      </c>
      <c r="J102" s="340" t="str">
        <f>'Berechnung Straßenbeleuchtung'!O99</f>
        <v/>
      </c>
      <c r="K102" s="317" t="str">
        <f>'Berechnung Straßenbeleuchtung'!I99</f>
        <v/>
      </c>
      <c r="L102" s="176" t="str">
        <f>'Berechnung Straßenbeleuchtung'!U99</f>
        <v/>
      </c>
      <c r="M102" s="177" t="str">
        <f>'Berechnung Straßenbeleuchtung'!V99</f>
        <v/>
      </c>
      <c r="N102" s="269" t="str">
        <f>'Berechnung Straßenbeleuchtung'!W99</f>
        <v/>
      </c>
      <c r="O102" s="272" t="str">
        <f>'Berechnung Straßenbeleuchtung'!AB99</f>
        <v/>
      </c>
      <c r="P102" s="308" t="str">
        <f>'Berechnung Straßenbeleuchtung'!AC99</f>
        <v/>
      </c>
      <c r="Q102" s="312"/>
    </row>
    <row r="103" spans="2:17" x14ac:dyDescent="0.2">
      <c r="B103" s="356">
        <v>96</v>
      </c>
      <c r="C103" s="361" t="str">
        <f>'Berechnung Straßenbeleuchtung'!B100</f>
        <v/>
      </c>
      <c r="D103" s="362" t="str">
        <f>'Berechnung Straßenbeleuchtung'!C100</f>
        <v/>
      </c>
      <c r="E103" s="363" t="str">
        <f>'Berechnung Straßenbeleuchtung'!D100</f>
        <v/>
      </c>
      <c r="F103" s="364" t="str">
        <f>'Berechnung Straßenbeleuchtung'!E100</f>
        <v/>
      </c>
      <c r="G103" s="174"/>
      <c r="H103" s="307" t="str">
        <f>'Berechnung Straßenbeleuchtung'!N100</f>
        <v/>
      </c>
      <c r="I103" s="177" t="str">
        <f>'Berechnung Straßenbeleuchtung'!P100</f>
        <v/>
      </c>
      <c r="J103" s="340" t="str">
        <f>'Berechnung Straßenbeleuchtung'!O100</f>
        <v/>
      </c>
      <c r="K103" s="317" t="str">
        <f>'Berechnung Straßenbeleuchtung'!I100</f>
        <v/>
      </c>
      <c r="L103" s="176" t="str">
        <f>'Berechnung Straßenbeleuchtung'!U100</f>
        <v/>
      </c>
      <c r="M103" s="177" t="str">
        <f>'Berechnung Straßenbeleuchtung'!V100</f>
        <v/>
      </c>
      <c r="N103" s="269" t="str">
        <f>'Berechnung Straßenbeleuchtung'!W100</f>
        <v/>
      </c>
      <c r="O103" s="272" t="str">
        <f>'Berechnung Straßenbeleuchtung'!AB100</f>
        <v/>
      </c>
      <c r="P103" s="308" t="str">
        <f>'Berechnung Straßenbeleuchtung'!AC100</f>
        <v/>
      </c>
      <c r="Q103" s="312"/>
    </row>
    <row r="104" spans="2:17" x14ac:dyDescent="0.2">
      <c r="B104" s="356">
        <v>97</v>
      </c>
      <c r="C104" s="361" t="str">
        <f>'Berechnung Straßenbeleuchtung'!B101</f>
        <v/>
      </c>
      <c r="D104" s="362" t="str">
        <f>'Berechnung Straßenbeleuchtung'!C101</f>
        <v/>
      </c>
      <c r="E104" s="363" t="str">
        <f>'Berechnung Straßenbeleuchtung'!D101</f>
        <v/>
      </c>
      <c r="F104" s="364" t="str">
        <f>'Berechnung Straßenbeleuchtung'!E101</f>
        <v/>
      </c>
      <c r="G104" s="174"/>
      <c r="H104" s="307" t="str">
        <f>'Berechnung Straßenbeleuchtung'!N101</f>
        <v/>
      </c>
      <c r="I104" s="177" t="str">
        <f>'Berechnung Straßenbeleuchtung'!P101</f>
        <v/>
      </c>
      <c r="J104" s="340" t="str">
        <f>'Berechnung Straßenbeleuchtung'!O101</f>
        <v/>
      </c>
      <c r="K104" s="317" t="str">
        <f>'Berechnung Straßenbeleuchtung'!I101</f>
        <v/>
      </c>
      <c r="L104" s="176" t="str">
        <f>'Berechnung Straßenbeleuchtung'!U101</f>
        <v/>
      </c>
      <c r="M104" s="177" t="str">
        <f>'Berechnung Straßenbeleuchtung'!V101</f>
        <v/>
      </c>
      <c r="N104" s="269" t="str">
        <f>'Berechnung Straßenbeleuchtung'!W101</f>
        <v/>
      </c>
      <c r="O104" s="272" t="str">
        <f>'Berechnung Straßenbeleuchtung'!AB101</f>
        <v/>
      </c>
      <c r="P104" s="308" t="str">
        <f>'Berechnung Straßenbeleuchtung'!AC101</f>
        <v/>
      </c>
      <c r="Q104" s="312"/>
    </row>
    <row r="105" spans="2:17" x14ac:dyDescent="0.2">
      <c r="B105" s="356">
        <v>98</v>
      </c>
      <c r="C105" s="361" t="str">
        <f>'Berechnung Straßenbeleuchtung'!B102</f>
        <v/>
      </c>
      <c r="D105" s="362" t="str">
        <f>'Berechnung Straßenbeleuchtung'!C102</f>
        <v/>
      </c>
      <c r="E105" s="363" t="str">
        <f>'Berechnung Straßenbeleuchtung'!D102</f>
        <v/>
      </c>
      <c r="F105" s="364" t="str">
        <f>'Berechnung Straßenbeleuchtung'!E102</f>
        <v/>
      </c>
      <c r="G105" s="174"/>
      <c r="H105" s="307" t="str">
        <f>'Berechnung Straßenbeleuchtung'!N102</f>
        <v/>
      </c>
      <c r="I105" s="177" t="str">
        <f>'Berechnung Straßenbeleuchtung'!P102</f>
        <v/>
      </c>
      <c r="J105" s="340" t="str">
        <f>'Berechnung Straßenbeleuchtung'!O102</f>
        <v/>
      </c>
      <c r="K105" s="317" t="str">
        <f>'Berechnung Straßenbeleuchtung'!I102</f>
        <v/>
      </c>
      <c r="L105" s="176" t="str">
        <f>'Berechnung Straßenbeleuchtung'!U102</f>
        <v/>
      </c>
      <c r="M105" s="177" t="str">
        <f>'Berechnung Straßenbeleuchtung'!V102</f>
        <v/>
      </c>
      <c r="N105" s="269" t="str">
        <f>'Berechnung Straßenbeleuchtung'!W102</f>
        <v/>
      </c>
      <c r="O105" s="272" t="str">
        <f>'Berechnung Straßenbeleuchtung'!AB102</f>
        <v/>
      </c>
      <c r="P105" s="308" t="str">
        <f>'Berechnung Straßenbeleuchtung'!AC102</f>
        <v/>
      </c>
      <c r="Q105" s="312"/>
    </row>
    <row r="106" spans="2:17" x14ac:dyDescent="0.2">
      <c r="B106" s="356">
        <v>99</v>
      </c>
      <c r="C106" s="361" t="str">
        <f>'Berechnung Straßenbeleuchtung'!B103</f>
        <v/>
      </c>
      <c r="D106" s="362" t="str">
        <f>'Berechnung Straßenbeleuchtung'!C103</f>
        <v/>
      </c>
      <c r="E106" s="363" t="str">
        <f>'Berechnung Straßenbeleuchtung'!D103</f>
        <v/>
      </c>
      <c r="F106" s="364" t="str">
        <f>'Berechnung Straßenbeleuchtung'!E103</f>
        <v/>
      </c>
      <c r="G106" s="174"/>
      <c r="H106" s="307" t="str">
        <f>'Berechnung Straßenbeleuchtung'!N103</f>
        <v/>
      </c>
      <c r="I106" s="177" t="str">
        <f>'Berechnung Straßenbeleuchtung'!P103</f>
        <v/>
      </c>
      <c r="J106" s="340" t="str">
        <f>'Berechnung Straßenbeleuchtung'!O103</f>
        <v/>
      </c>
      <c r="K106" s="317" t="str">
        <f>'Berechnung Straßenbeleuchtung'!I103</f>
        <v/>
      </c>
      <c r="L106" s="176" t="str">
        <f>'Berechnung Straßenbeleuchtung'!U103</f>
        <v/>
      </c>
      <c r="M106" s="177" t="str">
        <f>'Berechnung Straßenbeleuchtung'!V103</f>
        <v/>
      </c>
      <c r="N106" s="269" t="str">
        <f>'Berechnung Straßenbeleuchtung'!W103</f>
        <v/>
      </c>
      <c r="O106" s="272" t="str">
        <f>'Berechnung Straßenbeleuchtung'!AB103</f>
        <v/>
      </c>
      <c r="P106" s="308" t="str">
        <f>'Berechnung Straßenbeleuchtung'!AC103</f>
        <v/>
      </c>
      <c r="Q106" s="312"/>
    </row>
    <row r="107" spans="2:17" x14ac:dyDescent="0.2">
      <c r="B107" s="356">
        <v>100</v>
      </c>
      <c r="C107" s="361" t="str">
        <f>'Berechnung Straßenbeleuchtung'!B104</f>
        <v/>
      </c>
      <c r="D107" s="362" t="str">
        <f>'Berechnung Straßenbeleuchtung'!C104</f>
        <v/>
      </c>
      <c r="E107" s="363" t="str">
        <f>'Berechnung Straßenbeleuchtung'!D104</f>
        <v/>
      </c>
      <c r="F107" s="364" t="str">
        <f>'Berechnung Straßenbeleuchtung'!E104</f>
        <v/>
      </c>
      <c r="G107" s="174"/>
      <c r="H107" s="307" t="str">
        <f>'Berechnung Straßenbeleuchtung'!N104</f>
        <v/>
      </c>
      <c r="I107" s="177" t="str">
        <f>'Berechnung Straßenbeleuchtung'!P104</f>
        <v/>
      </c>
      <c r="J107" s="340" t="str">
        <f>'Berechnung Straßenbeleuchtung'!O104</f>
        <v/>
      </c>
      <c r="K107" s="317" t="str">
        <f>'Berechnung Straßenbeleuchtung'!I104</f>
        <v/>
      </c>
      <c r="L107" s="176" t="str">
        <f>'Berechnung Straßenbeleuchtung'!U104</f>
        <v/>
      </c>
      <c r="M107" s="177" t="str">
        <f>'Berechnung Straßenbeleuchtung'!V104</f>
        <v/>
      </c>
      <c r="N107" s="269" t="str">
        <f>'Berechnung Straßenbeleuchtung'!W104</f>
        <v/>
      </c>
      <c r="O107" s="272" t="str">
        <f>'Berechnung Straßenbeleuchtung'!AB104</f>
        <v/>
      </c>
      <c r="P107" s="308" t="str">
        <f>'Berechnung Straßenbeleuchtung'!AC104</f>
        <v/>
      </c>
      <c r="Q107" s="312"/>
    </row>
    <row r="108" spans="2:17" x14ac:dyDescent="0.2">
      <c r="B108" s="356">
        <v>101</v>
      </c>
      <c r="C108" s="361" t="str">
        <f>'Berechnung Straßenbeleuchtung'!B105</f>
        <v/>
      </c>
      <c r="D108" s="362" t="str">
        <f>'Berechnung Straßenbeleuchtung'!C105</f>
        <v/>
      </c>
      <c r="E108" s="363" t="str">
        <f>'Berechnung Straßenbeleuchtung'!D105</f>
        <v/>
      </c>
      <c r="F108" s="364" t="str">
        <f>'Berechnung Straßenbeleuchtung'!E105</f>
        <v/>
      </c>
      <c r="G108" s="174"/>
      <c r="H108" s="307" t="str">
        <f>'Berechnung Straßenbeleuchtung'!N105</f>
        <v/>
      </c>
      <c r="I108" s="177" t="str">
        <f>'Berechnung Straßenbeleuchtung'!P105</f>
        <v/>
      </c>
      <c r="J108" s="340" t="str">
        <f>'Berechnung Straßenbeleuchtung'!O105</f>
        <v/>
      </c>
      <c r="K108" s="317" t="str">
        <f>'Berechnung Straßenbeleuchtung'!I105</f>
        <v/>
      </c>
      <c r="L108" s="176" t="str">
        <f>'Berechnung Straßenbeleuchtung'!U105</f>
        <v/>
      </c>
      <c r="M108" s="177" t="str">
        <f>'Berechnung Straßenbeleuchtung'!V105</f>
        <v/>
      </c>
      <c r="N108" s="269" t="str">
        <f>'Berechnung Straßenbeleuchtung'!W105</f>
        <v/>
      </c>
      <c r="O108" s="272" t="str">
        <f>'Berechnung Straßenbeleuchtung'!AB105</f>
        <v/>
      </c>
      <c r="P108" s="308" t="str">
        <f>'Berechnung Straßenbeleuchtung'!AC105</f>
        <v/>
      </c>
      <c r="Q108" s="312"/>
    </row>
    <row r="109" spans="2:17" x14ac:dyDescent="0.2">
      <c r="B109" s="356">
        <v>102</v>
      </c>
      <c r="C109" s="361" t="str">
        <f>'Berechnung Straßenbeleuchtung'!B106</f>
        <v/>
      </c>
      <c r="D109" s="362" t="str">
        <f>'Berechnung Straßenbeleuchtung'!C106</f>
        <v/>
      </c>
      <c r="E109" s="363" t="str">
        <f>'Berechnung Straßenbeleuchtung'!D106</f>
        <v/>
      </c>
      <c r="F109" s="364" t="str">
        <f>'Berechnung Straßenbeleuchtung'!E106</f>
        <v/>
      </c>
      <c r="G109" s="174"/>
      <c r="H109" s="307" t="str">
        <f>'Berechnung Straßenbeleuchtung'!N106</f>
        <v/>
      </c>
      <c r="I109" s="177" t="str">
        <f>'Berechnung Straßenbeleuchtung'!P106</f>
        <v/>
      </c>
      <c r="J109" s="340" t="str">
        <f>'Berechnung Straßenbeleuchtung'!O106</f>
        <v/>
      </c>
      <c r="K109" s="317" t="str">
        <f>'Berechnung Straßenbeleuchtung'!I106</f>
        <v/>
      </c>
      <c r="L109" s="176" t="str">
        <f>'Berechnung Straßenbeleuchtung'!U106</f>
        <v/>
      </c>
      <c r="M109" s="177" t="str">
        <f>'Berechnung Straßenbeleuchtung'!V106</f>
        <v/>
      </c>
      <c r="N109" s="269" t="str">
        <f>'Berechnung Straßenbeleuchtung'!W106</f>
        <v/>
      </c>
      <c r="O109" s="272" t="str">
        <f>'Berechnung Straßenbeleuchtung'!AB106</f>
        <v/>
      </c>
      <c r="P109" s="308" t="str">
        <f>'Berechnung Straßenbeleuchtung'!AC106</f>
        <v/>
      </c>
      <c r="Q109" s="312"/>
    </row>
    <row r="110" spans="2:17" x14ac:dyDescent="0.2">
      <c r="B110" s="356">
        <v>103</v>
      </c>
      <c r="C110" s="361" t="str">
        <f>'Berechnung Straßenbeleuchtung'!B107</f>
        <v/>
      </c>
      <c r="D110" s="362" t="str">
        <f>'Berechnung Straßenbeleuchtung'!C107</f>
        <v/>
      </c>
      <c r="E110" s="363" t="str">
        <f>'Berechnung Straßenbeleuchtung'!D107</f>
        <v/>
      </c>
      <c r="F110" s="364" t="str">
        <f>'Berechnung Straßenbeleuchtung'!E107</f>
        <v/>
      </c>
      <c r="G110" s="174"/>
      <c r="H110" s="307" t="str">
        <f>'Berechnung Straßenbeleuchtung'!N107</f>
        <v/>
      </c>
      <c r="I110" s="177" t="str">
        <f>'Berechnung Straßenbeleuchtung'!P107</f>
        <v/>
      </c>
      <c r="J110" s="340" t="str">
        <f>'Berechnung Straßenbeleuchtung'!O107</f>
        <v/>
      </c>
      <c r="K110" s="317" t="str">
        <f>'Berechnung Straßenbeleuchtung'!I107</f>
        <v/>
      </c>
      <c r="L110" s="176" t="str">
        <f>'Berechnung Straßenbeleuchtung'!U107</f>
        <v/>
      </c>
      <c r="M110" s="177" t="str">
        <f>'Berechnung Straßenbeleuchtung'!V107</f>
        <v/>
      </c>
      <c r="N110" s="269" t="str">
        <f>'Berechnung Straßenbeleuchtung'!W107</f>
        <v/>
      </c>
      <c r="O110" s="272" t="str">
        <f>'Berechnung Straßenbeleuchtung'!AB107</f>
        <v/>
      </c>
      <c r="P110" s="308" t="str">
        <f>'Berechnung Straßenbeleuchtung'!AC107</f>
        <v/>
      </c>
      <c r="Q110" s="312"/>
    </row>
    <row r="111" spans="2:17" x14ac:dyDescent="0.2">
      <c r="B111" s="356">
        <v>104</v>
      </c>
      <c r="C111" s="361" t="str">
        <f>'Berechnung Straßenbeleuchtung'!B108</f>
        <v/>
      </c>
      <c r="D111" s="362" t="str">
        <f>'Berechnung Straßenbeleuchtung'!C108</f>
        <v/>
      </c>
      <c r="E111" s="363" t="str">
        <f>'Berechnung Straßenbeleuchtung'!D108</f>
        <v/>
      </c>
      <c r="F111" s="364" t="str">
        <f>'Berechnung Straßenbeleuchtung'!E108</f>
        <v/>
      </c>
      <c r="G111" s="174"/>
      <c r="H111" s="307" t="str">
        <f>'Berechnung Straßenbeleuchtung'!N108</f>
        <v/>
      </c>
      <c r="I111" s="177" t="str">
        <f>'Berechnung Straßenbeleuchtung'!P108</f>
        <v/>
      </c>
      <c r="J111" s="340" t="str">
        <f>'Berechnung Straßenbeleuchtung'!O108</f>
        <v/>
      </c>
      <c r="K111" s="317" t="str">
        <f>'Berechnung Straßenbeleuchtung'!I108</f>
        <v/>
      </c>
      <c r="L111" s="176" t="str">
        <f>'Berechnung Straßenbeleuchtung'!U108</f>
        <v/>
      </c>
      <c r="M111" s="177" t="str">
        <f>'Berechnung Straßenbeleuchtung'!V108</f>
        <v/>
      </c>
      <c r="N111" s="269" t="str">
        <f>'Berechnung Straßenbeleuchtung'!W108</f>
        <v/>
      </c>
      <c r="O111" s="272" t="str">
        <f>'Berechnung Straßenbeleuchtung'!AB108</f>
        <v/>
      </c>
      <c r="P111" s="308" t="str">
        <f>'Berechnung Straßenbeleuchtung'!AC108</f>
        <v/>
      </c>
      <c r="Q111" s="312"/>
    </row>
    <row r="112" spans="2:17" x14ac:dyDescent="0.2">
      <c r="B112" s="356">
        <v>105</v>
      </c>
      <c r="C112" s="361" t="str">
        <f>'Berechnung Straßenbeleuchtung'!B109</f>
        <v/>
      </c>
      <c r="D112" s="362" t="str">
        <f>'Berechnung Straßenbeleuchtung'!C109</f>
        <v/>
      </c>
      <c r="E112" s="363" t="str">
        <f>'Berechnung Straßenbeleuchtung'!D109</f>
        <v/>
      </c>
      <c r="F112" s="364" t="str">
        <f>'Berechnung Straßenbeleuchtung'!E109</f>
        <v/>
      </c>
      <c r="G112" s="174"/>
      <c r="H112" s="307" t="str">
        <f>'Berechnung Straßenbeleuchtung'!N109</f>
        <v/>
      </c>
      <c r="I112" s="177" t="str">
        <f>'Berechnung Straßenbeleuchtung'!P109</f>
        <v/>
      </c>
      <c r="J112" s="340" t="str">
        <f>'Berechnung Straßenbeleuchtung'!O109</f>
        <v/>
      </c>
      <c r="K112" s="317" t="str">
        <f>'Berechnung Straßenbeleuchtung'!I109</f>
        <v/>
      </c>
      <c r="L112" s="176" t="str">
        <f>'Berechnung Straßenbeleuchtung'!U109</f>
        <v/>
      </c>
      <c r="M112" s="177" t="str">
        <f>'Berechnung Straßenbeleuchtung'!V109</f>
        <v/>
      </c>
      <c r="N112" s="269" t="str">
        <f>'Berechnung Straßenbeleuchtung'!W109</f>
        <v/>
      </c>
      <c r="O112" s="272" t="str">
        <f>'Berechnung Straßenbeleuchtung'!AB109</f>
        <v/>
      </c>
      <c r="P112" s="308" t="str">
        <f>'Berechnung Straßenbeleuchtung'!AC109</f>
        <v/>
      </c>
      <c r="Q112" s="312"/>
    </row>
    <row r="113" spans="2:17" x14ac:dyDescent="0.2">
      <c r="B113" s="356">
        <v>106</v>
      </c>
      <c r="C113" s="361" t="str">
        <f>'Berechnung Straßenbeleuchtung'!B110</f>
        <v/>
      </c>
      <c r="D113" s="362" t="str">
        <f>'Berechnung Straßenbeleuchtung'!C110</f>
        <v/>
      </c>
      <c r="E113" s="363" t="str">
        <f>'Berechnung Straßenbeleuchtung'!D110</f>
        <v/>
      </c>
      <c r="F113" s="364" t="str">
        <f>'Berechnung Straßenbeleuchtung'!E110</f>
        <v/>
      </c>
      <c r="G113" s="174"/>
      <c r="H113" s="307" t="str">
        <f>'Berechnung Straßenbeleuchtung'!N110</f>
        <v/>
      </c>
      <c r="I113" s="177" t="str">
        <f>'Berechnung Straßenbeleuchtung'!P110</f>
        <v/>
      </c>
      <c r="J113" s="340" t="str">
        <f>'Berechnung Straßenbeleuchtung'!O110</f>
        <v/>
      </c>
      <c r="K113" s="317" t="str">
        <f>'Berechnung Straßenbeleuchtung'!I110</f>
        <v/>
      </c>
      <c r="L113" s="176" t="str">
        <f>'Berechnung Straßenbeleuchtung'!U110</f>
        <v/>
      </c>
      <c r="M113" s="177" t="str">
        <f>'Berechnung Straßenbeleuchtung'!V110</f>
        <v/>
      </c>
      <c r="N113" s="269" t="str">
        <f>'Berechnung Straßenbeleuchtung'!W110</f>
        <v/>
      </c>
      <c r="O113" s="272" t="str">
        <f>'Berechnung Straßenbeleuchtung'!AB110</f>
        <v/>
      </c>
      <c r="P113" s="308" t="str">
        <f>'Berechnung Straßenbeleuchtung'!AC110</f>
        <v/>
      </c>
      <c r="Q113" s="312"/>
    </row>
    <row r="114" spans="2:17" x14ac:dyDescent="0.2">
      <c r="B114" s="356">
        <v>107</v>
      </c>
      <c r="C114" s="361" t="str">
        <f>'Berechnung Straßenbeleuchtung'!B111</f>
        <v/>
      </c>
      <c r="D114" s="362" t="str">
        <f>'Berechnung Straßenbeleuchtung'!C111</f>
        <v/>
      </c>
      <c r="E114" s="363" t="str">
        <f>'Berechnung Straßenbeleuchtung'!D111</f>
        <v/>
      </c>
      <c r="F114" s="364" t="str">
        <f>'Berechnung Straßenbeleuchtung'!E111</f>
        <v/>
      </c>
      <c r="G114" s="174"/>
      <c r="H114" s="307" t="str">
        <f>'Berechnung Straßenbeleuchtung'!N111</f>
        <v/>
      </c>
      <c r="I114" s="177" t="str">
        <f>'Berechnung Straßenbeleuchtung'!P111</f>
        <v/>
      </c>
      <c r="J114" s="340" t="str">
        <f>'Berechnung Straßenbeleuchtung'!O111</f>
        <v/>
      </c>
      <c r="K114" s="317" t="str">
        <f>'Berechnung Straßenbeleuchtung'!I111</f>
        <v/>
      </c>
      <c r="L114" s="176" t="str">
        <f>'Berechnung Straßenbeleuchtung'!U111</f>
        <v/>
      </c>
      <c r="M114" s="177" t="str">
        <f>'Berechnung Straßenbeleuchtung'!V111</f>
        <v/>
      </c>
      <c r="N114" s="269" t="str">
        <f>'Berechnung Straßenbeleuchtung'!W111</f>
        <v/>
      </c>
      <c r="O114" s="272" t="str">
        <f>'Berechnung Straßenbeleuchtung'!AB111</f>
        <v/>
      </c>
      <c r="P114" s="308" t="str">
        <f>'Berechnung Straßenbeleuchtung'!AC111</f>
        <v/>
      </c>
      <c r="Q114" s="312"/>
    </row>
    <row r="115" spans="2:17" x14ac:dyDescent="0.2">
      <c r="B115" s="356">
        <v>108</v>
      </c>
      <c r="C115" s="361" t="str">
        <f>'Berechnung Straßenbeleuchtung'!B112</f>
        <v/>
      </c>
      <c r="D115" s="362" t="str">
        <f>'Berechnung Straßenbeleuchtung'!C112</f>
        <v/>
      </c>
      <c r="E115" s="363" t="str">
        <f>'Berechnung Straßenbeleuchtung'!D112</f>
        <v/>
      </c>
      <c r="F115" s="364" t="str">
        <f>'Berechnung Straßenbeleuchtung'!E112</f>
        <v/>
      </c>
      <c r="G115" s="174"/>
      <c r="H115" s="307" t="str">
        <f>'Berechnung Straßenbeleuchtung'!N112</f>
        <v/>
      </c>
      <c r="I115" s="177" t="str">
        <f>'Berechnung Straßenbeleuchtung'!P112</f>
        <v/>
      </c>
      <c r="J115" s="340" t="str">
        <f>'Berechnung Straßenbeleuchtung'!O112</f>
        <v/>
      </c>
      <c r="K115" s="317" t="str">
        <f>'Berechnung Straßenbeleuchtung'!I112</f>
        <v/>
      </c>
      <c r="L115" s="176" t="str">
        <f>'Berechnung Straßenbeleuchtung'!U112</f>
        <v/>
      </c>
      <c r="M115" s="177" t="str">
        <f>'Berechnung Straßenbeleuchtung'!V112</f>
        <v/>
      </c>
      <c r="N115" s="269" t="str">
        <f>'Berechnung Straßenbeleuchtung'!W112</f>
        <v/>
      </c>
      <c r="O115" s="272" t="str">
        <f>'Berechnung Straßenbeleuchtung'!AB112</f>
        <v/>
      </c>
      <c r="P115" s="308" t="str">
        <f>'Berechnung Straßenbeleuchtung'!AC112</f>
        <v/>
      </c>
      <c r="Q115" s="312"/>
    </row>
    <row r="116" spans="2:17" x14ac:dyDescent="0.2">
      <c r="B116" s="356">
        <v>109</v>
      </c>
      <c r="C116" s="361" t="str">
        <f>'Berechnung Straßenbeleuchtung'!B113</f>
        <v/>
      </c>
      <c r="D116" s="362" t="str">
        <f>'Berechnung Straßenbeleuchtung'!C113</f>
        <v/>
      </c>
      <c r="E116" s="363" t="str">
        <f>'Berechnung Straßenbeleuchtung'!D113</f>
        <v/>
      </c>
      <c r="F116" s="364" t="str">
        <f>'Berechnung Straßenbeleuchtung'!E113</f>
        <v/>
      </c>
      <c r="G116" s="174"/>
      <c r="H116" s="307" t="str">
        <f>'Berechnung Straßenbeleuchtung'!N113</f>
        <v/>
      </c>
      <c r="I116" s="177" t="str">
        <f>'Berechnung Straßenbeleuchtung'!P113</f>
        <v/>
      </c>
      <c r="J116" s="340" t="str">
        <f>'Berechnung Straßenbeleuchtung'!O113</f>
        <v/>
      </c>
      <c r="K116" s="317" t="str">
        <f>'Berechnung Straßenbeleuchtung'!I113</f>
        <v/>
      </c>
      <c r="L116" s="176" t="str">
        <f>'Berechnung Straßenbeleuchtung'!U113</f>
        <v/>
      </c>
      <c r="M116" s="177" t="str">
        <f>'Berechnung Straßenbeleuchtung'!V113</f>
        <v/>
      </c>
      <c r="N116" s="269" t="str">
        <f>'Berechnung Straßenbeleuchtung'!W113</f>
        <v/>
      </c>
      <c r="O116" s="272" t="str">
        <f>'Berechnung Straßenbeleuchtung'!AB113</f>
        <v/>
      </c>
      <c r="P116" s="308" t="str">
        <f>'Berechnung Straßenbeleuchtung'!AC113</f>
        <v/>
      </c>
      <c r="Q116" s="312"/>
    </row>
    <row r="117" spans="2:17" x14ac:dyDescent="0.2">
      <c r="B117" s="356">
        <v>110</v>
      </c>
      <c r="C117" s="361" t="str">
        <f>'Berechnung Straßenbeleuchtung'!B114</f>
        <v/>
      </c>
      <c r="D117" s="362" t="str">
        <f>'Berechnung Straßenbeleuchtung'!C114</f>
        <v/>
      </c>
      <c r="E117" s="363" t="str">
        <f>'Berechnung Straßenbeleuchtung'!D114</f>
        <v/>
      </c>
      <c r="F117" s="364" t="str">
        <f>'Berechnung Straßenbeleuchtung'!E114</f>
        <v/>
      </c>
      <c r="G117" s="174"/>
      <c r="H117" s="307" t="str">
        <f>'Berechnung Straßenbeleuchtung'!N114</f>
        <v/>
      </c>
      <c r="I117" s="177" t="str">
        <f>'Berechnung Straßenbeleuchtung'!P114</f>
        <v/>
      </c>
      <c r="J117" s="340" t="str">
        <f>'Berechnung Straßenbeleuchtung'!O114</f>
        <v/>
      </c>
      <c r="K117" s="317" t="str">
        <f>'Berechnung Straßenbeleuchtung'!I114</f>
        <v/>
      </c>
      <c r="L117" s="176" t="str">
        <f>'Berechnung Straßenbeleuchtung'!U114</f>
        <v/>
      </c>
      <c r="M117" s="177" t="str">
        <f>'Berechnung Straßenbeleuchtung'!V114</f>
        <v/>
      </c>
      <c r="N117" s="269" t="str">
        <f>'Berechnung Straßenbeleuchtung'!W114</f>
        <v/>
      </c>
      <c r="O117" s="272" t="str">
        <f>'Berechnung Straßenbeleuchtung'!AB114</f>
        <v/>
      </c>
      <c r="P117" s="308" t="str">
        <f>'Berechnung Straßenbeleuchtung'!AC114</f>
        <v/>
      </c>
      <c r="Q117" s="312"/>
    </row>
    <row r="118" spans="2:17" x14ac:dyDescent="0.2">
      <c r="B118" s="356">
        <v>111</v>
      </c>
      <c r="C118" s="361" t="str">
        <f>'Berechnung Straßenbeleuchtung'!B115</f>
        <v/>
      </c>
      <c r="D118" s="362" t="str">
        <f>'Berechnung Straßenbeleuchtung'!C115</f>
        <v/>
      </c>
      <c r="E118" s="363" t="str">
        <f>'Berechnung Straßenbeleuchtung'!D115</f>
        <v/>
      </c>
      <c r="F118" s="364" t="str">
        <f>'Berechnung Straßenbeleuchtung'!E115</f>
        <v/>
      </c>
      <c r="G118" s="174"/>
      <c r="H118" s="307" t="str">
        <f>'Berechnung Straßenbeleuchtung'!N115</f>
        <v/>
      </c>
      <c r="I118" s="177" t="str">
        <f>'Berechnung Straßenbeleuchtung'!P115</f>
        <v/>
      </c>
      <c r="J118" s="340" t="str">
        <f>'Berechnung Straßenbeleuchtung'!O115</f>
        <v/>
      </c>
      <c r="K118" s="317" t="str">
        <f>'Berechnung Straßenbeleuchtung'!I115</f>
        <v/>
      </c>
      <c r="L118" s="176" t="str">
        <f>'Berechnung Straßenbeleuchtung'!U115</f>
        <v/>
      </c>
      <c r="M118" s="177" t="str">
        <f>'Berechnung Straßenbeleuchtung'!V115</f>
        <v/>
      </c>
      <c r="N118" s="269" t="str">
        <f>'Berechnung Straßenbeleuchtung'!W115</f>
        <v/>
      </c>
      <c r="O118" s="272" t="str">
        <f>'Berechnung Straßenbeleuchtung'!AB115</f>
        <v/>
      </c>
      <c r="P118" s="308" t="str">
        <f>'Berechnung Straßenbeleuchtung'!AC115</f>
        <v/>
      </c>
      <c r="Q118" s="312"/>
    </row>
    <row r="119" spans="2:17" x14ac:dyDescent="0.2">
      <c r="B119" s="356">
        <v>112</v>
      </c>
      <c r="C119" s="361" t="str">
        <f>'Berechnung Straßenbeleuchtung'!B116</f>
        <v/>
      </c>
      <c r="D119" s="362" t="str">
        <f>'Berechnung Straßenbeleuchtung'!C116</f>
        <v/>
      </c>
      <c r="E119" s="363" t="str">
        <f>'Berechnung Straßenbeleuchtung'!D116</f>
        <v/>
      </c>
      <c r="F119" s="364" t="str">
        <f>'Berechnung Straßenbeleuchtung'!E116</f>
        <v/>
      </c>
      <c r="G119" s="174"/>
      <c r="H119" s="307" t="str">
        <f>'Berechnung Straßenbeleuchtung'!N116</f>
        <v/>
      </c>
      <c r="I119" s="177" t="str">
        <f>'Berechnung Straßenbeleuchtung'!P116</f>
        <v/>
      </c>
      <c r="J119" s="340" t="str">
        <f>'Berechnung Straßenbeleuchtung'!O116</f>
        <v/>
      </c>
      <c r="K119" s="317" t="str">
        <f>'Berechnung Straßenbeleuchtung'!I116</f>
        <v/>
      </c>
      <c r="L119" s="176" t="str">
        <f>'Berechnung Straßenbeleuchtung'!U116</f>
        <v/>
      </c>
      <c r="M119" s="177" t="str">
        <f>'Berechnung Straßenbeleuchtung'!V116</f>
        <v/>
      </c>
      <c r="N119" s="269" t="str">
        <f>'Berechnung Straßenbeleuchtung'!W116</f>
        <v/>
      </c>
      <c r="O119" s="272" t="str">
        <f>'Berechnung Straßenbeleuchtung'!AB116</f>
        <v/>
      </c>
      <c r="P119" s="308" t="str">
        <f>'Berechnung Straßenbeleuchtung'!AC116</f>
        <v/>
      </c>
      <c r="Q119" s="312"/>
    </row>
    <row r="120" spans="2:17" x14ac:dyDescent="0.2">
      <c r="B120" s="356">
        <v>113</v>
      </c>
      <c r="C120" s="361" t="str">
        <f>'Berechnung Straßenbeleuchtung'!B117</f>
        <v/>
      </c>
      <c r="D120" s="362" t="str">
        <f>'Berechnung Straßenbeleuchtung'!C117</f>
        <v/>
      </c>
      <c r="E120" s="363" t="str">
        <f>'Berechnung Straßenbeleuchtung'!D117</f>
        <v/>
      </c>
      <c r="F120" s="364" t="str">
        <f>'Berechnung Straßenbeleuchtung'!E117</f>
        <v/>
      </c>
      <c r="G120" s="174"/>
      <c r="H120" s="307" t="str">
        <f>'Berechnung Straßenbeleuchtung'!N117</f>
        <v/>
      </c>
      <c r="I120" s="177" t="str">
        <f>'Berechnung Straßenbeleuchtung'!P117</f>
        <v/>
      </c>
      <c r="J120" s="340" t="str">
        <f>'Berechnung Straßenbeleuchtung'!O117</f>
        <v/>
      </c>
      <c r="K120" s="317" t="str">
        <f>'Berechnung Straßenbeleuchtung'!I117</f>
        <v/>
      </c>
      <c r="L120" s="176" t="str">
        <f>'Berechnung Straßenbeleuchtung'!U117</f>
        <v/>
      </c>
      <c r="M120" s="177" t="str">
        <f>'Berechnung Straßenbeleuchtung'!V117</f>
        <v/>
      </c>
      <c r="N120" s="269" t="str">
        <f>'Berechnung Straßenbeleuchtung'!W117</f>
        <v/>
      </c>
      <c r="O120" s="272" t="str">
        <f>'Berechnung Straßenbeleuchtung'!AB117</f>
        <v/>
      </c>
      <c r="P120" s="308" t="str">
        <f>'Berechnung Straßenbeleuchtung'!AC117</f>
        <v/>
      </c>
      <c r="Q120" s="312"/>
    </row>
    <row r="121" spans="2:17" x14ac:dyDescent="0.2">
      <c r="B121" s="356">
        <v>114</v>
      </c>
      <c r="C121" s="361" t="str">
        <f>'Berechnung Straßenbeleuchtung'!B118</f>
        <v/>
      </c>
      <c r="D121" s="362" t="str">
        <f>'Berechnung Straßenbeleuchtung'!C118</f>
        <v/>
      </c>
      <c r="E121" s="363" t="str">
        <f>'Berechnung Straßenbeleuchtung'!D118</f>
        <v/>
      </c>
      <c r="F121" s="364" t="str">
        <f>'Berechnung Straßenbeleuchtung'!E118</f>
        <v/>
      </c>
      <c r="G121" s="174"/>
      <c r="H121" s="307" t="str">
        <f>'Berechnung Straßenbeleuchtung'!N118</f>
        <v/>
      </c>
      <c r="I121" s="177" t="str">
        <f>'Berechnung Straßenbeleuchtung'!P118</f>
        <v/>
      </c>
      <c r="J121" s="340" t="str">
        <f>'Berechnung Straßenbeleuchtung'!O118</f>
        <v/>
      </c>
      <c r="K121" s="317" t="str">
        <f>'Berechnung Straßenbeleuchtung'!I118</f>
        <v/>
      </c>
      <c r="L121" s="176" t="str">
        <f>'Berechnung Straßenbeleuchtung'!U118</f>
        <v/>
      </c>
      <c r="M121" s="177" t="str">
        <f>'Berechnung Straßenbeleuchtung'!V118</f>
        <v/>
      </c>
      <c r="N121" s="269" t="str">
        <f>'Berechnung Straßenbeleuchtung'!W118</f>
        <v/>
      </c>
      <c r="O121" s="272" t="str">
        <f>'Berechnung Straßenbeleuchtung'!AB118</f>
        <v/>
      </c>
      <c r="P121" s="308" t="str">
        <f>'Berechnung Straßenbeleuchtung'!AC118</f>
        <v/>
      </c>
      <c r="Q121" s="312"/>
    </row>
    <row r="122" spans="2:17" x14ac:dyDescent="0.2">
      <c r="B122" s="356">
        <v>115</v>
      </c>
      <c r="C122" s="361" t="str">
        <f>'Berechnung Straßenbeleuchtung'!B119</f>
        <v/>
      </c>
      <c r="D122" s="362" t="str">
        <f>'Berechnung Straßenbeleuchtung'!C119</f>
        <v/>
      </c>
      <c r="E122" s="363" t="str">
        <f>'Berechnung Straßenbeleuchtung'!D119</f>
        <v/>
      </c>
      <c r="F122" s="364" t="str">
        <f>'Berechnung Straßenbeleuchtung'!E119</f>
        <v/>
      </c>
      <c r="G122" s="174"/>
      <c r="H122" s="307" t="str">
        <f>'Berechnung Straßenbeleuchtung'!N119</f>
        <v/>
      </c>
      <c r="I122" s="177" t="str">
        <f>'Berechnung Straßenbeleuchtung'!P119</f>
        <v/>
      </c>
      <c r="J122" s="340" t="str">
        <f>'Berechnung Straßenbeleuchtung'!O119</f>
        <v/>
      </c>
      <c r="K122" s="317" t="str">
        <f>'Berechnung Straßenbeleuchtung'!I119</f>
        <v/>
      </c>
      <c r="L122" s="176" t="str">
        <f>'Berechnung Straßenbeleuchtung'!U119</f>
        <v/>
      </c>
      <c r="M122" s="177" t="str">
        <f>'Berechnung Straßenbeleuchtung'!V119</f>
        <v/>
      </c>
      <c r="N122" s="269" t="str">
        <f>'Berechnung Straßenbeleuchtung'!W119</f>
        <v/>
      </c>
      <c r="O122" s="272" t="str">
        <f>'Berechnung Straßenbeleuchtung'!AB119</f>
        <v/>
      </c>
      <c r="P122" s="308" t="str">
        <f>'Berechnung Straßenbeleuchtung'!AC119</f>
        <v/>
      </c>
      <c r="Q122" s="312"/>
    </row>
    <row r="123" spans="2:17" x14ac:dyDescent="0.2">
      <c r="B123" s="356">
        <v>116</v>
      </c>
      <c r="C123" s="361" t="str">
        <f>'Berechnung Straßenbeleuchtung'!B120</f>
        <v/>
      </c>
      <c r="D123" s="362" t="str">
        <f>'Berechnung Straßenbeleuchtung'!C120</f>
        <v/>
      </c>
      <c r="E123" s="363" t="str">
        <f>'Berechnung Straßenbeleuchtung'!D120</f>
        <v/>
      </c>
      <c r="F123" s="364" t="str">
        <f>'Berechnung Straßenbeleuchtung'!E120</f>
        <v/>
      </c>
      <c r="G123" s="174"/>
      <c r="H123" s="307" t="str">
        <f>'Berechnung Straßenbeleuchtung'!N120</f>
        <v/>
      </c>
      <c r="I123" s="177" t="str">
        <f>'Berechnung Straßenbeleuchtung'!P120</f>
        <v/>
      </c>
      <c r="J123" s="340" t="str">
        <f>'Berechnung Straßenbeleuchtung'!O120</f>
        <v/>
      </c>
      <c r="K123" s="317" t="str">
        <f>'Berechnung Straßenbeleuchtung'!I120</f>
        <v/>
      </c>
      <c r="L123" s="176" t="str">
        <f>'Berechnung Straßenbeleuchtung'!U120</f>
        <v/>
      </c>
      <c r="M123" s="177" t="str">
        <f>'Berechnung Straßenbeleuchtung'!V120</f>
        <v/>
      </c>
      <c r="N123" s="269" t="str">
        <f>'Berechnung Straßenbeleuchtung'!W120</f>
        <v/>
      </c>
      <c r="O123" s="272" t="str">
        <f>'Berechnung Straßenbeleuchtung'!AB120</f>
        <v/>
      </c>
      <c r="P123" s="308" t="str">
        <f>'Berechnung Straßenbeleuchtung'!AC120</f>
        <v/>
      </c>
      <c r="Q123" s="312"/>
    </row>
    <row r="124" spans="2:17" x14ac:dyDescent="0.2">
      <c r="B124" s="356">
        <v>117</v>
      </c>
      <c r="C124" s="361" t="str">
        <f>'Berechnung Straßenbeleuchtung'!B121</f>
        <v/>
      </c>
      <c r="D124" s="362" t="str">
        <f>'Berechnung Straßenbeleuchtung'!C121</f>
        <v/>
      </c>
      <c r="E124" s="363" t="str">
        <f>'Berechnung Straßenbeleuchtung'!D121</f>
        <v/>
      </c>
      <c r="F124" s="364" t="str">
        <f>'Berechnung Straßenbeleuchtung'!E121</f>
        <v/>
      </c>
      <c r="G124" s="174"/>
      <c r="H124" s="307" t="str">
        <f>'Berechnung Straßenbeleuchtung'!N121</f>
        <v/>
      </c>
      <c r="I124" s="177" t="str">
        <f>'Berechnung Straßenbeleuchtung'!P121</f>
        <v/>
      </c>
      <c r="J124" s="340" t="str">
        <f>'Berechnung Straßenbeleuchtung'!O121</f>
        <v/>
      </c>
      <c r="K124" s="317" t="str">
        <f>'Berechnung Straßenbeleuchtung'!I121</f>
        <v/>
      </c>
      <c r="L124" s="176" t="str">
        <f>'Berechnung Straßenbeleuchtung'!U121</f>
        <v/>
      </c>
      <c r="M124" s="177" t="str">
        <f>'Berechnung Straßenbeleuchtung'!V121</f>
        <v/>
      </c>
      <c r="N124" s="269" t="str">
        <f>'Berechnung Straßenbeleuchtung'!W121</f>
        <v/>
      </c>
      <c r="O124" s="272" t="str">
        <f>'Berechnung Straßenbeleuchtung'!AB121</f>
        <v/>
      </c>
      <c r="P124" s="308" t="str">
        <f>'Berechnung Straßenbeleuchtung'!AC121</f>
        <v/>
      </c>
      <c r="Q124" s="312"/>
    </row>
    <row r="125" spans="2:17" x14ac:dyDescent="0.2">
      <c r="B125" s="356">
        <v>118</v>
      </c>
      <c r="C125" s="361" t="str">
        <f>'Berechnung Straßenbeleuchtung'!B122</f>
        <v/>
      </c>
      <c r="D125" s="362" t="str">
        <f>'Berechnung Straßenbeleuchtung'!C122</f>
        <v/>
      </c>
      <c r="E125" s="363" t="str">
        <f>'Berechnung Straßenbeleuchtung'!D122</f>
        <v/>
      </c>
      <c r="F125" s="364" t="str">
        <f>'Berechnung Straßenbeleuchtung'!E122</f>
        <v/>
      </c>
      <c r="G125" s="174"/>
      <c r="H125" s="307" t="str">
        <f>'Berechnung Straßenbeleuchtung'!N122</f>
        <v/>
      </c>
      <c r="I125" s="177" t="str">
        <f>'Berechnung Straßenbeleuchtung'!P122</f>
        <v/>
      </c>
      <c r="J125" s="340" t="str">
        <f>'Berechnung Straßenbeleuchtung'!O122</f>
        <v/>
      </c>
      <c r="K125" s="317" t="str">
        <f>'Berechnung Straßenbeleuchtung'!I122</f>
        <v/>
      </c>
      <c r="L125" s="176" t="str">
        <f>'Berechnung Straßenbeleuchtung'!U122</f>
        <v/>
      </c>
      <c r="M125" s="177" t="str">
        <f>'Berechnung Straßenbeleuchtung'!V122</f>
        <v/>
      </c>
      <c r="N125" s="269" t="str">
        <f>'Berechnung Straßenbeleuchtung'!W122</f>
        <v/>
      </c>
      <c r="O125" s="272" t="str">
        <f>'Berechnung Straßenbeleuchtung'!AB122</f>
        <v/>
      </c>
      <c r="P125" s="308" t="str">
        <f>'Berechnung Straßenbeleuchtung'!AC122</f>
        <v/>
      </c>
      <c r="Q125" s="312"/>
    </row>
    <row r="126" spans="2:17" x14ac:dyDescent="0.2">
      <c r="B126" s="356">
        <v>119</v>
      </c>
      <c r="C126" s="361" t="str">
        <f>'Berechnung Straßenbeleuchtung'!B123</f>
        <v/>
      </c>
      <c r="D126" s="362" t="str">
        <f>'Berechnung Straßenbeleuchtung'!C123</f>
        <v/>
      </c>
      <c r="E126" s="363" t="str">
        <f>'Berechnung Straßenbeleuchtung'!D123</f>
        <v/>
      </c>
      <c r="F126" s="364" t="str">
        <f>'Berechnung Straßenbeleuchtung'!E123</f>
        <v/>
      </c>
      <c r="G126" s="174"/>
      <c r="H126" s="307" t="str">
        <f>'Berechnung Straßenbeleuchtung'!N123</f>
        <v/>
      </c>
      <c r="I126" s="177" t="str">
        <f>'Berechnung Straßenbeleuchtung'!P123</f>
        <v/>
      </c>
      <c r="J126" s="340" t="str">
        <f>'Berechnung Straßenbeleuchtung'!O123</f>
        <v/>
      </c>
      <c r="K126" s="317" t="str">
        <f>'Berechnung Straßenbeleuchtung'!I123</f>
        <v/>
      </c>
      <c r="L126" s="176" t="str">
        <f>'Berechnung Straßenbeleuchtung'!U123</f>
        <v/>
      </c>
      <c r="M126" s="177" t="str">
        <f>'Berechnung Straßenbeleuchtung'!V123</f>
        <v/>
      </c>
      <c r="N126" s="269" t="str">
        <f>'Berechnung Straßenbeleuchtung'!W123</f>
        <v/>
      </c>
      <c r="O126" s="272" t="str">
        <f>'Berechnung Straßenbeleuchtung'!AB123</f>
        <v/>
      </c>
      <c r="P126" s="308" t="str">
        <f>'Berechnung Straßenbeleuchtung'!AC123</f>
        <v/>
      </c>
      <c r="Q126" s="312"/>
    </row>
    <row r="127" spans="2:17" x14ac:dyDescent="0.2">
      <c r="B127" s="356">
        <v>120</v>
      </c>
      <c r="C127" s="361" t="str">
        <f>'Berechnung Straßenbeleuchtung'!B124</f>
        <v/>
      </c>
      <c r="D127" s="362" t="str">
        <f>'Berechnung Straßenbeleuchtung'!C124</f>
        <v/>
      </c>
      <c r="E127" s="363" t="str">
        <f>'Berechnung Straßenbeleuchtung'!D124</f>
        <v/>
      </c>
      <c r="F127" s="364" t="str">
        <f>'Berechnung Straßenbeleuchtung'!E124</f>
        <v/>
      </c>
      <c r="G127" s="174"/>
      <c r="H127" s="307" t="str">
        <f>'Berechnung Straßenbeleuchtung'!N124</f>
        <v/>
      </c>
      <c r="I127" s="177" t="str">
        <f>'Berechnung Straßenbeleuchtung'!P124</f>
        <v/>
      </c>
      <c r="J127" s="340" t="str">
        <f>'Berechnung Straßenbeleuchtung'!O124</f>
        <v/>
      </c>
      <c r="K127" s="317" t="str">
        <f>'Berechnung Straßenbeleuchtung'!I124</f>
        <v/>
      </c>
      <c r="L127" s="176" t="str">
        <f>'Berechnung Straßenbeleuchtung'!U124</f>
        <v/>
      </c>
      <c r="M127" s="177" t="str">
        <f>'Berechnung Straßenbeleuchtung'!V124</f>
        <v/>
      </c>
      <c r="N127" s="269" t="str">
        <f>'Berechnung Straßenbeleuchtung'!W124</f>
        <v/>
      </c>
      <c r="O127" s="272" t="str">
        <f>'Berechnung Straßenbeleuchtung'!AB124</f>
        <v/>
      </c>
      <c r="P127" s="308" t="str">
        <f>'Berechnung Straßenbeleuchtung'!AC124</f>
        <v/>
      </c>
      <c r="Q127" s="312"/>
    </row>
    <row r="128" spans="2:17" x14ac:dyDescent="0.2">
      <c r="B128" s="356">
        <v>121</v>
      </c>
      <c r="C128" s="361" t="str">
        <f>'Berechnung Straßenbeleuchtung'!B125</f>
        <v/>
      </c>
      <c r="D128" s="362" t="str">
        <f>'Berechnung Straßenbeleuchtung'!C125</f>
        <v/>
      </c>
      <c r="E128" s="363" t="str">
        <f>'Berechnung Straßenbeleuchtung'!D125</f>
        <v/>
      </c>
      <c r="F128" s="364" t="str">
        <f>'Berechnung Straßenbeleuchtung'!E125</f>
        <v/>
      </c>
      <c r="G128" s="174"/>
      <c r="H128" s="307" t="str">
        <f>'Berechnung Straßenbeleuchtung'!N125</f>
        <v/>
      </c>
      <c r="I128" s="177" t="str">
        <f>'Berechnung Straßenbeleuchtung'!P125</f>
        <v/>
      </c>
      <c r="J128" s="340" t="str">
        <f>'Berechnung Straßenbeleuchtung'!O125</f>
        <v/>
      </c>
      <c r="K128" s="317" t="str">
        <f>'Berechnung Straßenbeleuchtung'!I125</f>
        <v/>
      </c>
      <c r="L128" s="176" t="str">
        <f>'Berechnung Straßenbeleuchtung'!U125</f>
        <v/>
      </c>
      <c r="M128" s="177" t="str">
        <f>'Berechnung Straßenbeleuchtung'!V125</f>
        <v/>
      </c>
      <c r="N128" s="269" t="str">
        <f>'Berechnung Straßenbeleuchtung'!W125</f>
        <v/>
      </c>
      <c r="O128" s="272" t="str">
        <f>'Berechnung Straßenbeleuchtung'!AB125</f>
        <v/>
      </c>
      <c r="P128" s="308" t="str">
        <f>'Berechnung Straßenbeleuchtung'!AC125</f>
        <v/>
      </c>
      <c r="Q128" s="312"/>
    </row>
    <row r="129" spans="2:17" x14ac:dyDescent="0.2">
      <c r="B129" s="356">
        <v>122</v>
      </c>
      <c r="C129" s="361" t="str">
        <f>'Berechnung Straßenbeleuchtung'!B126</f>
        <v/>
      </c>
      <c r="D129" s="362" t="str">
        <f>'Berechnung Straßenbeleuchtung'!C126</f>
        <v/>
      </c>
      <c r="E129" s="363" t="str">
        <f>'Berechnung Straßenbeleuchtung'!D126</f>
        <v/>
      </c>
      <c r="F129" s="364" t="str">
        <f>'Berechnung Straßenbeleuchtung'!E126</f>
        <v/>
      </c>
      <c r="G129" s="174"/>
      <c r="H129" s="307" t="str">
        <f>'Berechnung Straßenbeleuchtung'!N126</f>
        <v/>
      </c>
      <c r="I129" s="177" t="str">
        <f>'Berechnung Straßenbeleuchtung'!P126</f>
        <v/>
      </c>
      <c r="J129" s="340" t="str">
        <f>'Berechnung Straßenbeleuchtung'!O126</f>
        <v/>
      </c>
      <c r="K129" s="317" t="str">
        <f>'Berechnung Straßenbeleuchtung'!I126</f>
        <v/>
      </c>
      <c r="L129" s="176" t="str">
        <f>'Berechnung Straßenbeleuchtung'!U126</f>
        <v/>
      </c>
      <c r="M129" s="177" t="str">
        <f>'Berechnung Straßenbeleuchtung'!V126</f>
        <v/>
      </c>
      <c r="N129" s="269" t="str">
        <f>'Berechnung Straßenbeleuchtung'!W126</f>
        <v/>
      </c>
      <c r="O129" s="272" t="str">
        <f>'Berechnung Straßenbeleuchtung'!AB126</f>
        <v/>
      </c>
      <c r="P129" s="308" t="str">
        <f>'Berechnung Straßenbeleuchtung'!AC126</f>
        <v/>
      </c>
      <c r="Q129" s="312"/>
    </row>
    <row r="130" spans="2:17" x14ac:dyDescent="0.2">
      <c r="B130" s="356">
        <v>123</v>
      </c>
      <c r="C130" s="361" t="str">
        <f>'Berechnung Straßenbeleuchtung'!B127</f>
        <v/>
      </c>
      <c r="D130" s="362" t="str">
        <f>'Berechnung Straßenbeleuchtung'!C127</f>
        <v/>
      </c>
      <c r="E130" s="363" t="str">
        <f>'Berechnung Straßenbeleuchtung'!D127</f>
        <v/>
      </c>
      <c r="F130" s="364" t="str">
        <f>'Berechnung Straßenbeleuchtung'!E127</f>
        <v/>
      </c>
      <c r="G130" s="174"/>
      <c r="H130" s="307" t="str">
        <f>'Berechnung Straßenbeleuchtung'!N127</f>
        <v/>
      </c>
      <c r="I130" s="177" t="str">
        <f>'Berechnung Straßenbeleuchtung'!P127</f>
        <v/>
      </c>
      <c r="J130" s="340" t="str">
        <f>'Berechnung Straßenbeleuchtung'!O127</f>
        <v/>
      </c>
      <c r="K130" s="317" t="str">
        <f>'Berechnung Straßenbeleuchtung'!I127</f>
        <v/>
      </c>
      <c r="L130" s="176" t="str">
        <f>'Berechnung Straßenbeleuchtung'!U127</f>
        <v/>
      </c>
      <c r="M130" s="177" t="str">
        <f>'Berechnung Straßenbeleuchtung'!V127</f>
        <v/>
      </c>
      <c r="N130" s="269" t="str">
        <f>'Berechnung Straßenbeleuchtung'!W127</f>
        <v/>
      </c>
      <c r="O130" s="272" t="str">
        <f>'Berechnung Straßenbeleuchtung'!AB127</f>
        <v/>
      </c>
      <c r="P130" s="308" t="str">
        <f>'Berechnung Straßenbeleuchtung'!AC127</f>
        <v/>
      </c>
      <c r="Q130" s="312"/>
    </row>
    <row r="131" spans="2:17" x14ac:dyDescent="0.2">
      <c r="B131" s="356">
        <v>124</v>
      </c>
      <c r="C131" s="361" t="str">
        <f>'Berechnung Straßenbeleuchtung'!B128</f>
        <v/>
      </c>
      <c r="D131" s="362" t="str">
        <f>'Berechnung Straßenbeleuchtung'!C128</f>
        <v/>
      </c>
      <c r="E131" s="363" t="str">
        <f>'Berechnung Straßenbeleuchtung'!D128</f>
        <v/>
      </c>
      <c r="F131" s="364" t="str">
        <f>'Berechnung Straßenbeleuchtung'!E128</f>
        <v/>
      </c>
      <c r="G131" s="174"/>
      <c r="H131" s="307" t="str">
        <f>'Berechnung Straßenbeleuchtung'!N128</f>
        <v/>
      </c>
      <c r="I131" s="177" t="str">
        <f>'Berechnung Straßenbeleuchtung'!P128</f>
        <v/>
      </c>
      <c r="J131" s="340" t="str">
        <f>'Berechnung Straßenbeleuchtung'!O128</f>
        <v/>
      </c>
      <c r="K131" s="317" t="str">
        <f>'Berechnung Straßenbeleuchtung'!I128</f>
        <v/>
      </c>
      <c r="L131" s="176" t="str">
        <f>'Berechnung Straßenbeleuchtung'!U128</f>
        <v/>
      </c>
      <c r="M131" s="177" t="str">
        <f>'Berechnung Straßenbeleuchtung'!V128</f>
        <v/>
      </c>
      <c r="N131" s="269" t="str">
        <f>'Berechnung Straßenbeleuchtung'!W128</f>
        <v/>
      </c>
      <c r="O131" s="272" t="str">
        <f>'Berechnung Straßenbeleuchtung'!AB128</f>
        <v/>
      </c>
      <c r="P131" s="308" t="str">
        <f>'Berechnung Straßenbeleuchtung'!AC128</f>
        <v/>
      </c>
      <c r="Q131" s="312"/>
    </row>
    <row r="132" spans="2:17" x14ac:dyDescent="0.2">
      <c r="B132" s="356">
        <v>125</v>
      </c>
      <c r="C132" s="361" t="str">
        <f>'Berechnung Straßenbeleuchtung'!B129</f>
        <v/>
      </c>
      <c r="D132" s="362" t="str">
        <f>'Berechnung Straßenbeleuchtung'!C129</f>
        <v/>
      </c>
      <c r="E132" s="363" t="str">
        <f>'Berechnung Straßenbeleuchtung'!D129</f>
        <v/>
      </c>
      <c r="F132" s="364" t="str">
        <f>'Berechnung Straßenbeleuchtung'!E129</f>
        <v/>
      </c>
      <c r="G132" s="174"/>
      <c r="H132" s="307" t="str">
        <f>'Berechnung Straßenbeleuchtung'!N129</f>
        <v/>
      </c>
      <c r="I132" s="177" t="str">
        <f>'Berechnung Straßenbeleuchtung'!P129</f>
        <v/>
      </c>
      <c r="J132" s="340" t="str">
        <f>'Berechnung Straßenbeleuchtung'!O129</f>
        <v/>
      </c>
      <c r="K132" s="317" t="str">
        <f>'Berechnung Straßenbeleuchtung'!I129</f>
        <v/>
      </c>
      <c r="L132" s="176" t="str">
        <f>'Berechnung Straßenbeleuchtung'!U129</f>
        <v/>
      </c>
      <c r="M132" s="177" t="str">
        <f>'Berechnung Straßenbeleuchtung'!V129</f>
        <v/>
      </c>
      <c r="N132" s="269" t="str">
        <f>'Berechnung Straßenbeleuchtung'!W129</f>
        <v/>
      </c>
      <c r="O132" s="272" t="str">
        <f>'Berechnung Straßenbeleuchtung'!AB129</f>
        <v/>
      </c>
      <c r="P132" s="308" t="str">
        <f>'Berechnung Straßenbeleuchtung'!AC129</f>
        <v/>
      </c>
      <c r="Q132" s="312"/>
    </row>
    <row r="133" spans="2:17" x14ac:dyDescent="0.2">
      <c r="B133" s="356">
        <v>126</v>
      </c>
      <c r="C133" s="361" t="str">
        <f>'Berechnung Straßenbeleuchtung'!B130</f>
        <v/>
      </c>
      <c r="D133" s="362" t="str">
        <f>'Berechnung Straßenbeleuchtung'!C130</f>
        <v/>
      </c>
      <c r="E133" s="363" t="str">
        <f>'Berechnung Straßenbeleuchtung'!D130</f>
        <v/>
      </c>
      <c r="F133" s="364" t="str">
        <f>'Berechnung Straßenbeleuchtung'!E130</f>
        <v/>
      </c>
      <c r="G133" s="174"/>
      <c r="H133" s="307" t="str">
        <f>'Berechnung Straßenbeleuchtung'!N130</f>
        <v/>
      </c>
      <c r="I133" s="177" t="str">
        <f>'Berechnung Straßenbeleuchtung'!P130</f>
        <v/>
      </c>
      <c r="J133" s="340" t="str">
        <f>'Berechnung Straßenbeleuchtung'!O130</f>
        <v/>
      </c>
      <c r="K133" s="317" t="str">
        <f>'Berechnung Straßenbeleuchtung'!I130</f>
        <v/>
      </c>
      <c r="L133" s="176" t="str">
        <f>'Berechnung Straßenbeleuchtung'!U130</f>
        <v/>
      </c>
      <c r="M133" s="177" t="str">
        <f>'Berechnung Straßenbeleuchtung'!V130</f>
        <v/>
      </c>
      <c r="N133" s="269" t="str">
        <f>'Berechnung Straßenbeleuchtung'!W130</f>
        <v/>
      </c>
      <c r="O133" s="272" t="str">
        <f>'Berechnung Straßenbeleuchtung'!AB130</f>
        <v/>
      </c>
      <c r="P133" s="308" t="str">
        <f>'Berechnung Straßenbeleuchtung'!AC130</f>
        <v/>
      </c>
      <c r="Q133" s="312"/>
    </row>
    <row r="134" spans="2:17" x14ac:dyDescent="0.2">
      <c r="B134" s="356">
        <v>127</v>
      </c>
      <c r="C134" s="361" t="str">
        <f>'Berechnung Straßenbeleuchtung'!B131</f>
        <v/>
      </c>
      <c r="D134" s="362" t="str">
        <f>'Berechnung Straßenbeleuchtung'!C131</f>
        <v/>
      </c>
      <c r="E134" s="363" t="str">
        <f>'Berechnung Straßenbeleuchtung'!D131</f>
        <v/>
      </c>
      <c r="F134" s="364" t="str">
        <f>'Berechnung Straßenbeleuchtung'!E131</f>
        <v/>
      </c>
      <c r="G134" s="174"/>
      <c r="H134" s="307" t="str">
        <f>'Berechnung Straßenbeleuchtung'!N131</f>
        <v/>
      </c>
      <c r="I134" s="177" t="str">
        <f>'Berechnung Straßenbeleuchtung'!P131</f>
        <v/>
      </c>
      <c r="J134" s="340" t="str">
        <f>'Berechnung Straßenbeleuchtung'!O131</f>
        <v/>
      </c>
      <c r="K134" s="317" t="str">
        <f>'Berechnung Straßenbeleuchtung'!I131</f>
        <v/>
      </c>
      <c r="L134" s="176" t="str">
        <f>'Berechnung Straßenbeleuchtung'!U131</f>
        <v/>
      </c>
      <c r="M134" s="177" t="str">
        <f>'Berechnung Straßenbeleuchtung'!V131</f>
        <v/>
      </c>
      <c r="N134" s="269" t="str">
        <f>'Berechnung Straßenbeleuchtung'!W131</f>
        <v/>
      </c>
      <c r="O134" s="272" t="str">
        <f>'Berechnung Straßenbeleuchtung'!AB131</f>
        <v/>
      </c>
      <c r="P134" s="308" t="str">
        <f>'Berechnung Straßenbeleuchtung'!AC131</f>
        <v/>
      </c>
      <c r="Q134" s="312"/>
    </row>
    <row r="135" spans="2:17" x14ac:dyDescent="0.2">
      <c r="B135" s="356">
        <v>128</v>
      </c>
      <c r="C135" s="361" t="str">
        <f>'Berechnung Straßenbeleuchtung'!B132</f>
        <v/>
      </c>
      <c r="D135" s="362" t="str">
        <f>'Berechnung Straßenbeleuchtung'!C132</f>
        <v/>
      </c>
      <c r="E135" s="363" t="str">
        <f>'Berechnung Straßenbeleuchtung'!D132</f>
        <v/>
      </c>
      <c r="F135" s="364" t="str">
        <f>'Berechnung Straßenbeleuchtung'!E132</f>
        <v/>
      </c>
      <c r="G135" s="174"/>
      <c r="H135" s="307" t="str">
        <f>'Berechnung Straßenbeleuchtung'!N132</f>
        <v/>
      </c>
      <c r="I135" s="177" t="str">
        <f>'Berechnung Straßenbeleuchtung'!P132</f>
        <v/>
      </c>
      <c r="J135" s="340" t="str">
        <f>'Berechnung Straßenbeleuchtung'!O132</f>
        <v/>
      </c>
      <c r="K135" s="317" t="str">
        <f>'Berechnung Straßenbeleuchtung'!I132</f>
        <v/>
      </c>
      <c r="L135" s="176" t="str">
        <f>'Berechnung Straßenbeleuchtung'!U132</f>
        <v/>
      </c>
      <c r="M135" s="177" t="str">
        <f>'Berechnung Straßenbeleuchtung'!V132</f>
        <v/>
      </c>
      <c r="N135" s="269" t="str">
        <f>'Berechnung Straßenbeleuchtung'!W132</f>
        <v/>
      </c>
      <c r="O135" s="272" t="str">
        <f>'Berechnung Straßenbeleuchtung'!AB132</f>
        <v/>
      </c>
      <c r="P135" s="308" t="str">
        <f>'Berechnung Straßenbeleuchtung'!AC132</f>
        <v/>
      </c>
      <c r="Q135" s="312"/>
    </row>
    <row r="136" spans="2:17" x14ac:dyDescent="0.2">
      <c r="B136" s="356">
        <v>129</v>
      </c>
      <c r="C136" s="361" t="str">
        <f>'Berechnung Straßenbeleuchtung'!B133</f>
        <v/>
      </c>
      <c r="D136" s="362" t="str">
        <f>'Berechnung Straßenbeleuchtung'!C133</f>
        <v/>
      </c>
      <c r="E136" s="363" t="str">
        <f>'Berechnung Straßenbeleuchtung'!D133</f>
        <v/>
      </c>
      <c r="F136" s="364" t="str">
        <f>'Berechnung Straßenbeleuchtung'!E133</f>
        <v/>
      </c>
      <c r="G136" s="174"/>
      <c r="H136" s="307" t="str">
        <f>'Berechnung Straßenbeleuchtung'!N133</f>
        <v/>
      </c>
      <c r="I136" s="177" t="str">
        <f>'Berechnung Straßenbeleuchtung'!P133</f>
        <v/>
      </c>
      <c r="J136" s="340" t="str">
        <f>'Berechnung Straßenbeleuchtung'!O133</f>
        <v/>
      </c>
      <c r="K136" s="317" t="str">
        <f>'Berechnung Straßenbeleuchtung'!I133</f>
        <v/>
      </c>
      <c r="L136" s="176" t="str">
        <f>'Berechnung Straßenbeleuchtung'!U133</f>
        <v/>
      </c>
      <c r="M136" s="177" t="str">
        <f>'Berechnung Straßenbeleuchtung'!V133</f>
        <v/>
      </c>
      <c r="N136" s="269" t="str">
        <f>'Berechnung Straßenbeleuchtung'!W133</f>
        <v/>
      </c>
      <c r="O136" s="272" t="str">
        <f>'Berechnung Straßenbeleuchtung'!AB133</f>
        <v/>
      </c>
      <c r="P136" s="308" t="str">
        <f>'Berechnung Straßenbeleuchtung'!AC133</f>
        <v/>
      </c>
      <c r="Q136" s="312"/>
    </row>
    <row r="137" spans="2:17" x14ac:dyDescent="0.2">
      <c r="B137" s="356">
        <v>130</v>
      </c>
      <c r="C137" s="361" t="str">
        <f>'Berechnung Straßenbeleuchtung'!B134</f>
        <v/>
      </c>
      <c r="D137" s="362" t="str">
        <f>'Berechnung Straßenbeleuchtung'!C134</f>
        <v/>
      </c>
      <c r="E137" s="363" t="str">
        <f>'Berechnung Straßenbeleuchtung'!D134</f>
        <v/>
      </c>
      <c r="F137" s="364" t="str">
        <f>'Berechnung Straßenbeleuchtung'!E134</f>
        <v/>
      </c>
      <c r="G137" s="174"/>
      <c r="H137" s="307" t="str">
        <f>'Berechnung Straßenbeleuchtung'!N134</f>
        <v/>
      </c>
      <c r="I137" s="177" t="str">
        <f>'Berechnung Straßenbeleuchtung'!P134</f>
        <v/>
      </c>
      <c r="J137" s="340" t="str">
        <f>'Berechnung Straßenbeleuchtung'!O134</f>
        <v/>
      </c>
      <c r="K137" s="317" t="str">
        <f>'Berechnung Straßenbeleuchtung'!I134</f>
        <v/>
      </c>
      <c r="L137" s="176" t="str">
        <f>'Berechnung Straßenbeleuchtung'!U134</f>
        <v/>
      </c>
      <c r="M137" s="177" t="str">
        <f>'Berechnung Straßenbeleuchtung'!V134</f>
        <v/>
      </c>
      <c r="N137" s="269" t="str">
        <f>'Berechnung Straßenbeleuchtung'!W134</f>
        <v/>
      </c>
      <c r="O137" s="272" t="str">
        <f>'Berechnung Straßenbeleuchtung'!AB134</f>
        <v/>
      </c>
      <c r="P137" s="308" t="str">
        <f>'Berechnung Straßenbeleuchtung'!AC134</f>
        <v/>
      </c>
      <c r="Q137" s="312"/>
    </row>
    <row r="138" spans="2:17" x14ac:dyDescent="0.2">
      <c r="B138" s="356">
        <v>131</v>
      </c>
      <c r="C138" s="361" t="str">
        <f>'Berechnung Straßenbeleuchtung'!B135</f>
        <v/>
      </c>
      <c r="D138" s="362" t="str">
        <f>'Berechnung Straßenbeleuchtung'!C135</f>
        <v/>
      </c>
      <c r="E138" s="363" t="str">
        <f>'Berechnung Straßenbeleuchtung'!D135</f>
        <v/>
      </c>
      <c r="F138" s="364" t="str">
        <f>'Berechnung Straßenbeleuchtung'!E135</f>
        <v/>
      </c>
      <c r="G138" s="174"/>
      <c r="H138" s="307" t="str">
        <f>'Berechnung Straßenbeleuchtung'!N135</f>
        <v/>
      </c>
      <c r="I138" s="177" t="str">
        <f>'Berechnung Straßenbeleuchtung'!P135</f>
        <v/>
      </c>
      <c r="J138" s="340" t="str">
        <f>'Berechnung Straßenbeleuchtung'!O135</f>
        <v/>
      </c>
      <c r="K138" s="317" t="str">
        <f>'Berechnung Straßenbeleuchtung'!I135</f>
        <v/>
      </c>
      <c r="L138" s="176" t="str">
        <f>'Berechnung Straßenbeleuchtung'!U135</f>
        <v/>
      </c>
      <c r="M138" s="177" t="str">
        <f>'Berechnung Straßenbeleuchtung'!V135</f>
        <v/>
      </c>
      <c r="N138" s="269" t="str">
        <f>'Berechnung Straßenbeleuchtung'!W135</f>
        <v/>
      </c>
      <c r="O138" s="272" t="str">
        <f>'Berechnung Straßenbeleuchtung'!AB135</f>
        <v/>
      </c>
      <c r="P138" s="308" t="str">
        <f>'Berechnung Straßenbeleuchtung'!AC135</f>
        <v/>
      </c>
      <c r="Q138" s="312"/>
    </row>
    <row r="139" spans="2:17" x14ac:dyDescent="0.2">
      <c r="B139" s="356">
        <v>132</v>
      </c>
      <c r="C139" s="361" t="str">
        <f>'Berechnung Straßenbeleuchtung'!B136</f>
        <v/>
      </c>
      <c r="D139" s="362" t="str">
        <f>'Berechnung Straßenbeleuchtung'!C136</f>
        <v/>
      </c>
      <c r="E139" s="363" t="str">
        <f>'Berechnung Straßenbeleuchtung'!D136</f>
        <v/>
      </c>
      <c r="F139" s="364" t="str">
        <f>'Berechnung Straßenbeleuchtung'!E136</f>
        <v/>
      </c>
      <c r="G139" s="174"/>
      <c r="H139" s="307" t="str">
        <f>'Berechnung Straßenbeleuchtung'!N136</f>
        <v/>
      </c>
      <c r="I139" s="177" t="str">
        <f>'Berechnung Straßenbeleuchtung'!P136</f>
        <v/>
      </c>
      <c r="J139" s="340" t="str">
        <f>'Berechnung Straßenbeleuchtung'!O136</f>
        <v/>
      </c>
      <c r="K139" s="317" t="str">
        <f>'Berechnung Straßenbeleuchtung'!I136</f>
        <v/>
      </c>
      <c r="L139" s="176" t="str">
        <f>'Berechnung Straßenbeleuchtung'!U136</f>
        <v/>
      </c>
      <c r="M139" s="177" t="str">
        <f>'Berechnung Straßenbeleuchtung'!V136</f>
        <v/>
      </c>
      <c r="N139" s="269" t="str">
        <f>'Berechnung Straßenbeleuchtung'!W136</f>
        <v/>
      </c>
      <c r="O139" s="272" t="str">
        <f>'Berechnung Straßenbeleuchtung'!AB136</f>
        <v/>
      </c>
      <c r="P139" s="308" t="str">
        <f>'Berechnung Straßenbeleuchtung'!AC136</f>
        <v/>
      </c>
      <c r="Q139" s="312"/>
    </row>
    <row r="140" spans="2:17" x14ac:dyDescent="0.2">
      <c r="B140" s="356">
        <v>133</v>
      </c>
      <c r="C140" s="361" t="str">
        <f>'Berechnung Straßenbeleuchtung'!B137</f>
        <v/>
      </c>
      <c r="D140" s="362" t="str">
        <f>'Berechnung Straßenbeleuchtung'!C137</f>
        <v/>
      </c>
      <c r="E140" s="363" t="str">
        <f>'Berechnung Straßenbeleuchtung'!D137</f>
        <v/>
      </c>
      <c r="F140" s="364" t="str">
        <f>'Berechnung Straßenbeleuchtung'!E137</f>
        <v/>
      </c>
      <c r="G140" s="174"/>
      <c r="H140" s="307" t="str">
        <f>'Berechnung Straßenbeleuchtung'!N137</f>
        <v/>
      </c>
      <c r="I140" s="177" t="str">
        <f>'Berechnung Straßenbeleuchtung'!P137</f>
        <v/>
      </c>
      <c r="J140" s="340" t="str">
        <f>'Berechnung Straßenbeleuchtung'!O137</f>
        <v/>
      </c>
      <c r="K140" s="317" t="str">
        <f>'Berechnung Straßenbeleuchtung'!I137</f>
        <v/>
      </c>
      <c r="L140" s="176" t="str">
        <f>'Berechnung Straßenbeleuchtung'!U137</f>
        <v/>
      </c>
      <c r="M140" s="177" t="str">
        <f>'Berechnung Straßenbeleuchtung'!V137</f>
        <v/>
      </c>
      <c r="N140" s="269" t="str">
        <f>'Berechnung Straßenbeleuchtung'!W137</f>
        <v/>
      </c>
      <c r="O140" s="272" t="str">
        <f>'Berechnung Straßenbeleuchtung'!AB137</f>
        <v/>
      </c>
      <c r="P140" s="308" t="str">
        <f>'Berechnung Straßenbeleuchtung'!AC137</f>
        <v/>
      </c>
      <c r="Q140" s="312"/>
    </row>
    <row r="141" spans="2:17" x14ac:dyDescent="0.2">
      <c r="B141" s="356">
        <v>134</v>
      </c>
      <c r="C141" s="361" t="str">
        <f>'Berechnung Straßenbeleuchtung'!B138</f>
        <v/>
      </c>
      <c r="D141" s="362" t="str">
        <f>'Berechnung Straßenbeleuchtung'!C138</f>
        <v/>
      </c>
      <c r="E141" s="363" t="str">
        <f>'Berechnung Straßenbeleuchtung'!D138</f>
        <v/>
      </c>
      <c r="F141" s="364" t="str">
        <f>'Berechnung Straßenbeleuchtung'!E138</f>
        <v/>
      </c>
      <c r="G141" s="174"/>
      <c r="H141" s="307" t="str">
        <f>'Berechnung Straßenbeleuchtung'!N138</f>
        <v/>
      </c>
      <c r="I141" s="177" t="str">
        <f>'Berechnung Straßenbeleuchtung'!P138</f>
        <v/>
      </c>
      <c r="J141" s="340" t="str">
        <f>'Berechnung Straßenbeleuchtung'!O138</f>
        <v/>
      </c>
      <c r="K141" s="317" t="str">
        <f>'Berechnung Straßenbeleuchtung'!I138</f>
        <v/>
      </c>
      <c r="L141" s="176" t="str">
        <f>'Berechnung Straßenbeleuchtung'!U138</f>
        <v/>
      </c>
      <c r="M141" s="177" t="str">
        <f>'Berechnung Straßenbeleuchtung'!V138</f>
        <v/>
      </c>
      <c r="N141" s="269" t="str">
        <f>'Berechnung Straßenbeleuchtung'!W138</f>
        <v/>
      </c>
      <c r="O141" s="272" t="str">
        <f>'Berechnung Straßenbeleuchtung'!AB138</f>
        <v/>
      </c>
      <c r="P141" s="308" t="str">
        <f>'Berechnung Straßenbeleuchtung'!AC138</f>
        <v/>
      </c>
      <c r="Q141" s="312"/>
    </row>
    <row r="142" spans="2:17" x14ac:dyDescent="0.2">
      <c r="B142" s="356">
        <v>135</v>
      </c>
      <c r="C142" s="361" t="str">
        <f>'Berechnung Straßenbeleuchtung'!B139</f>
        <v/>
      </c>
      <c r="D142" s="362" t="str">
        <f>'Berechnung Straßenbeleuchtung'!C139</f>
        <v/>
      </c>
      <c r="E142" s="363" t="str">
        <f>'Berechnung Straßenbeleuchtung'!D139</f>
        <v/>
      </c>
      <c r="F142" s="364" t="str">
        <f>'Berechnung Straßenbeleuchtung'!E139</f>
        <v/>
      </c>
      <c r="G142" s="174"/>
      <c r="H142" s="307" t="str">
        <f>'Berechnung Straßenbeleuchtung'!N139</f>
        <v/>
      </c>
      <c r="I142" s="177" t="str">
        <f>'Berechnung Straßenbeleuchtung'!P139</f>
        <v/>
      </c>
      <c r="J142" s="340" t="str">
        <f>'Berechnung Straßenbeleuchtung'!O139</f>
        <v/>
      </c>
      <c r="K142" s="317" t="str">
        <f>'Berechnung Straßenbeleuchtung'!I139</f>
        <v/>
      </c>
      <c r="L142" s="176" t="str">
        <f>'Berechnung Straßenbeleuchtung'!U139</f>
        <v/>
      </c>
      <c r="M142" s="177" t="str">
        <f>'Berechnung Straßenbeleuchtung'!V139</f>
        <v/>
      </c>
      <c r="N142" s="269" t="str">
        <f>'Berechnung Straßenbeleuchtung'!W139</f>
        <v/>
      </c>
      <c r="O142" s="272" t="str">
        <f>'Berechnung Straßenbeleuchtung'!AB139</f>
        <v/>
      </c>
      <c r="P142" s="308" t="str">
        <f>'Berechnung Straßenbeleuchtung'!AC139</f>
        <v/>
      </c>
      <c r="Q142" s="312"/>
    </row>
    <row r="143" spans="2:17" x14ac:dyDescent="0.2">
      <c r="B143" s="356">
        <v>136</v>
      </c>
      <c r="C143" s="361" t="str">
        <f>'Berechnung Straßenbeleuchtung'!B140</f>
        <v/>
      </c>
      <c r="D143" s="362" t="str">
        <f>'Berechnung Straßenbeleuchtung'!C140</f>
        <v/>
      </c>
      <c r="E143" s="363" t="str">
        <f>'Berechnung Straßenbeleuchtung'!D140</f>
        <v/>
      </c>
      <c r="F143" s="364" t="str">
        <f>'Berechnung Straßenbeleuchtung'!E140</f>
        <v/>
      </c>
      <c r="G143" s="174"/>
      <c r="H143" s="307" t="str">
        <f>'Berechnung Straßenbeleuchtung'!N140</f>
        <v/>
      </c>
      <c r="I143" s="177" t="str">
        <f>'Berechnung Straßenbeleuchtung'!P140</f>
        <v/>
      </c>
      <c r="J143" s="340" t="str">
        <f>'Berechnung Straßenbeleuchtung'!O140</f>
        <v/>
      </c>
      <c r="K143" s="317" t="str">
        <f>'Berechnung Straßenbeleuchtung'!I140</f>
        <v/>
      </c>
      <c r="L143" s="176" t="str">
        <f>'Berechnung Straßenbeleuchtung'!U140</f>
        <v/>
      </c>
      <c r="M143" s="177" t="str">
        <f>'Berechnung Straßenbeleuchtung'!V140</f>
        <v/>
      </c>
      <c r="N143" s="269" t="str">
        <f>'Berechnung Straßenbeleuchtung'!W140</f>
        <v/>
      </c>
      <c r="O143" s="272" t="str">
        <f>'Berechnung Straßenbeleuchtung'!AB140</f>
        <v/>
      </c>
      <c r="P143" s="308" t="str">
        <f>'Berechnung Straßenbeleuchtung'!AC140</f>
        <v/>
      </c>
      <c r="Q143" s="312"/>
    </row>
    <row r="144" spans="2:17" x14ac:dyDescent="0.2">
      <c r="B144" s="356">
        <v>137</v>
      </c>
      <c r="C144" s="361" t="str">
        <f>'Berechnung Straßenbeleuchtung'!B141</f>
        <v/>
      </c>
      <c r="D144" s="362" t="str">
        <f>'Berechnung Straßenbeleuchtung'!C141</f>
        <v/>
      </c>
      <c r="E144" s="363" t="str">
        <f>'Berechnung Straßenbeleuchtung'!D141</f>
        <v/>
      </c>
      <c r="F144" s="364" t="str">
        <f>'Berechnung Straßenbeleuchtung'!E141</f>
        <v/>
      </c>
      <c r="G144" s="174"/>
      <c r="H144" s="307" t="str">
        <f>'Berechnung Straßenbeleuchtung'!N141</f>
        <v/>
      </c>
      <c r="I144" s="177" t="str">
        <f>'Berechnung Straßenbeleuchtung'!P141</f>
        <v/>
      </c>
      <c r="J144" s="340" t="str">
        <f>'Berechnung Straßenbeleuchtung'!O141</f>
        <v/>
      </c>
      <c r="K144" s="317" t="str">
        <f>'Berechnung Straßenbeleuchtung'!I141</f>
        <v/>
      </c>
      <c r="L144" s="176" t="str">
        <f>'Berechnung Straßenbeleuchtung'!U141</f>
        <v/>
      </c>
      <c r="M144" s="177" t="str">
        <f>'Berechnung Straßenbeleuchtung'!V141</f>
        <v/>
      </c>
      <c r="N144" s="269" t="str">
        <f>'Berechnung Straßenbeleuchtung'!W141</f>
        <v/>
      </c>
      <c r="O144" s="272" t="str">
        <f>'Berechnung Straßenbeleuchtung'!AB141</f>
        <v/>
      </c>
      <c r="P144" s="308" t="str">
        <f>'Berechnung Straßenbeleuchtung'!AC141</f>
        <v/>
      </c>
      <c r="Q144" s="312"/>
    </row>
    <row r="145" spans="2:17" x14ac:dyDescent="0.2">
      <c r="B145" s="356">
        <v>138</v>
      </c>
      <c r="C145" s="361" t="str">
        <f>'Berechnung Straßenbeleuchtung'!B142</f>
        <v/>
      </c>
      <c r="D145" s="362" t="str">
        <f>'Berechnung Straßenbeleuchtung'!C142</f>
        <v/>
      </c>
      <c r="E145" s="363" t="str">
        <f>'Berechnung Straßenbeleuchtung'!D142</f>
        <v/>
      </c>
      <c r="F145" s="364" t="str">
        <f>'Berechnung Straßenbeleuchtung'!E142</f>
        <v/>
      </c>
      <c r="G145" s="174"/>
      <c r="H145" s="307" t="str">
        <f>'Berechnung Straßenbeleuchtung'!N142</f>
        <v/>
      </c>
      <c r="I145" s="177" t="str">
        <f>'Berechnung Straßenbeleuchtung'!P142</f>
        <v/>
      </c>
      <c r="J145" s="340" t="str">
        <f>'Berechnung Straßenbeleuchtung'!O142</f>
        <v/>
      </c>
      <c r="K145" s="317" t="str">
        <f>'Berechnung Straßenbeleuchtung'!I142</f>
        <v/>
      </c>
      <c r="L145" s="176" t="str">
        <f>'Berechnung Straßenbeleuchtung'!U142</f>
        <v/>
      </c>
      <c r="M145" s="177" t="str">
        <f>'Berechnung Straßenbeleuchtung'!V142</f>
        <v/>
      </c>
      <c r="N145" s="269" t="str">
        <f>'Berechnung Straßenbeleuchtung'!W142</f>
        <v/>
      </c>
      <c r="O145" s="272" t="str">
        <f>'Berechnung Straßenbeleuchtung'!AB142</f>
        <v/>
      </c>
      <c r="P145" s="308" t="str">
        <f>'Berechnung Straßenbeleuchtung'!AC142</f>
        <v/>
      </c>
      <c r="Q145" s="312"/>
    </row>
    <row r="146" spans="2:17" x14ac:dyDescent="0.2">
      <c r="B146" s="356">
        <v>139</v>
      </c>
      <c r="C146" s="361" t="str">
        <f>'Berechnung Straßenbeleuchtung'!B143</f>
        <v/>
      </c>
      <c r="D146" s="362" t="str">
        <f>'Berechnung Straßenbeleuchtung'!C143</f>
        <v/>
      </c>
      <c r="E146" s="363" t="str">
        <f>'Berechnung Straßenbeleuchtung'!D143</f>
        <v/>
      </c>
      <c r="F146" s="364" t="str">
        <f>'Berechnung Straßenbeleuchtung'!E143</f>
        <v/>
      </c>
      <c r="G146" s="174"/>
      <c r="H146" s="307" t="str">
        <f>'Berechnung Straßenbeleuchtung'!N143</f>
        <v/>
      </c>
      <c r="I146" s="177" t="str">
        <f>'Berechnung Straßenbeleuchtung'!P143</f>
        <v/>
      </c>
      <c r="J146" s="340" t="str">
        <f>'Berechnung Straßenbeleuchtung'!O143</f>
        <v/>
      </c>
      <c r="K146" s="317" t="str">
        <f>'Berechnung Straßenbeleuchtung'!I143</f>
        <v/>
      </c>
      <c r="L146" s="176" t="str">
        <f>'Berechnung Straßenbeleuchtung'!U143</f>
        <v/>
      </c>
      <c r="M146" s="177" t="str">
        <f>'Berechnung Straßenbeleuchtung'!V143</f>
        <v/>
      </c>
      <c r="N146" s="269" t="str">
        <f>'Berechnung Straßenbeleuchtung'!W143</f>
        <v/>
      </c>
      <c r="O146" s="272" t="str">
        <f>'Berechnung Straßenbeleuchtung'!AB143</f>
        <v/>
      </c>
      <c r="P146" s="308" t="str">
        <f>'Berechnung Straßenbeleuchtung'!AC143</f>
        <v/>
      </c>
      <c r="Q146" s="312"/>
    </row>
    <row r="147" spans="2:17" x14ac:dyDescent="0.2">
      <c r="B147" s="356">
        <v>140</v>
      </c>
      <c r="C147" s="361" t="str">
        <f>'Berechnung Straßenbeleuchtung'!B144</f>
        <v/>
      </c>
      <c r="D147" s="362" t="str">
        <f>'Berechnung Straßenbeleuchtung'!C144</f>
        <v/>
      </c>
      <c r="E147" s="363" t="str">
        <f>'Berechnung Straßenbeleuchtung'!D144</f>
        <v/>
      </c>
      <c r="F147" s="364" t="str">
        <f>'Berechnung Straßenbeleuchtung'!E144</f>
        <v/>
      </c>
      <c r="G147" s="174"/>
      <c r="H147" s="307" t="str">
        <f>'Berechnung Straßenbeleuchtung'!N144</f>
        <v/>
      </c>
      <c r="I147" s="177" t="str">
        <f>'Berechnung Straßenbeleuchtung'!P144</f>
        <v/>
      </c>
      <c r="J147" s="340" t="str">
        <f>'Berechnung Straßenbeleuchtung'!O144</f>
        <v/>
      </c>
      <c r="K147" s="317" t="str">
        <f>'Berechnung Straßenbeleuchtung'!I144</f>
        <v/>
      </c>
      <c r="L147" s="176" t="str">
        <f>'Berechnung Straßenbeleuchtung'!U144</f>
        <v/>
      </c>
      <c r="M147" s="177" t="str">
        <f>'Berechnung Straßenbeleuchtung'!V144</f>
        <v/>
      </c>
      <c r="N147" s="269" t="str">
        <f>'Berechnung Straßenbeleuchtung'!W144</f>
        <v/>
      </c>
      <c r="O147" s="272" t="str">
        <f>'Berechnung Straßenbeleuchtung'!AB144</f>
        <v/>
      </c>
      <c r="P147" s="308" t="str">
        <f>'Berechnung Straßenbeleuchtung'!AC144</f>
        <v/>
      </c>
      <c r="Q147" s="312"/>
    </row>
    <row r="148" spans="2:17" x14ac:dyDescent="0.2">
      <c r="B148" s="356">
        <v>141</v>
      </c>
      <c r="C148" s="361" t="str">
        <f>'Berechnung Straßenbeleuchtung'!B145</f>
        <v/>
      </c>
      <c r="D148" s="362" t="str">
        <f>'Berechnung Straßenbeleuchtung'!C145</f>
        <v/>
      </c>
      <c r="E148" s="363" t="str">
        <f>'Berechnung Straßenbeleuchtung'!D145</f>
        <v/>
      </c>
      <c r="F148" s="364" t="str">
        <f>'Berechnung Straßenbeleuchtung'!E145</f>
        <v/>
      </c>
      <c r="G148" s="174"/>
      <c r="H148" s="307" t="str">
        <f>'Berechnung Straßenbeleuchtung'!N145</f>
        <v/>
      </c>
      <c r="I148" s="177" t="str">
        <f>'Berechnung Straßenbeleuchtung'!P145</f>
        <v/>
      </c>
      <c r="J148" s="340" t="str">
        <f>'Berechnung Straßenbeleuchtung'!O145</f>
        <v/>
      </c>
      <c r="K148" s="317" t="str">
        <f>'Berechnung Straßenbeleuchtung'!I145</f>
        <v/>
      </c>
      <c r="L148" s="176" t="str">
        <f>'Berechnung Straßenbeleuchtung'!U145</f>
        <v/>
      </c>
      <c r="M148" s="177" t="str">
        <f>'Berechnung Straßenbeleuchtung'!V145</f>
        <v/>
      </c>
      <c r="N148" s="269" t="str">
        <f>'Berechnung Straßenbeleuchtung'!W145</f>
        <v/>
      </c>
      <c r="O148" s="272" t="str">
        <f>'Berechnung Straßenbeleuchtung'!AB145</f>
        <v/>
      </c>
      <c r="P148" s="308" t="str">
        <f>'Berechnung Straßenbeleuchtung'!AC145</f>
        <v/>
      </c>
      <c r="Q148" s="312"/>
    </row>
    <row r="149" spans="2:17" x14ac:dyDescent="0.2">
      <c r="B149" s="356">
        <v>142</v>
      </c>
      <c r="C149" s="361" t="str">
        <f>'Berechnung Straßenbeleuchtung'!B146</f>
        <v/>
      </c>
      <c r="D149" s="362" t="str">
        <f>'Berechnung Straßenbeleuchtung'!C146</f>
        <v/>
      </c>
      <c r="E149" s="363" t="str">
        <f>'Berechnung Straßenbeleuchtung'!D146</f>
        <v/>
      </c>
      <c r="F149" s="364" t="str">
        <f>'Berechnung Straßenbeleuchtung'!E146</f>
        <v/>
      </c>
      <c r="G149" s="174"/>
      <c r="H149" s="307" t="str">
        <f>'Berechnung Straßenbeleuchtung'!N146</f>
        <v/>
      </c>
      <c r="I149" s="177" t="str">
        <f>'Berechnung Straßenbeleuchtung'!P146</f>
        <v/>
      </c>
      <c r="J149" s="340" t="str">
        <f>'Berechnung Straßenbeleuchtung'!O146</f>
        <v/>
      </c>
      <c r="K149" s="317" t="str">
        <f>'Berechnung Straßenbeleuchtung'!I146</f>
        <v/>
      </c>
      <c r="L149" s="176" t="str">
        <f>'Berechnung Straßenbeleuchtung'!U146</f>
        <v/>
      </c>
      <c r="M149" s="177" t="str">
        <f>'Berechnung Straßenbeleuchtung'!V146</f>
        <v/>
      </c>
      <c r="N149" s="269" t="str">
        <f>'Berechnung Straßenbeleuchtung'!W146</f>
        <v/>
      </c>
      <c r="O149" s="272" t="str">
        <f>'Berechnung Straßenbeleuchtung'!AB146</f>
        <v/>
      </c>
      <c r="P149" s="308" t="str">
        <f>'Berechnung Straßenbeleuchtung'!AC146</f>
        <v/>
      </c>
      <c r="Q149" s="312"/>
    </row>
    <row r="150" spans="2:17" x14ac:dyDescent="0.2">
      <c r="B150" s="356">
        <v>143</v>
      </c>
      <c r="C150" s="361" t="str">
        <f>'Berechnung Straßenbeleuchtung'!B147</f>
        <v/>
      </c>
      <c r="D150" s="362" t="str">
        <f>'Berechnung Straßenbeleuchtung'!C147</f>
        <v/>
      </c>
      <c r="E150" s="363" t="str">
        <f>'Berechnung Straßenbeleuchtung'!D147</f>
        <v/>
      </c>
      <c r="F150" s="364" t="str">
        <f>'Berechnung Straßenbeleuchtung'!E147</f>
        <v/>
      </c>
      <c r="G150" s="174"/>
      <c r="H150" s="307" t="str">
        <f>'Berechnung Straßenbeleuchtung'!N147</f>
        <v/>
      </c>
      <c r="I150" s="177" t="str">
        <f>'Berechnung Straßenbeleuchtung'!P147</f>
        <v/>
      </c>
      <c r="J150" s="340" t="str">
        <f>'Berechnung Straßenbeleuchtung'!O147</f>
        <v/>
      </c>
      <c r="K150" s="317" t="str">
        <f>'Berechnung Straßenbeleuchtung'!I147</f>
        <v/>
      </c>
      <c r="L150" s="176" t="str">
        <f>'Berechnung Straßenbeleuchtung'!U147</f>
        <v/>
      </c>
      <c r="M150" s="177" t="str">
        <f>'Berechnung Straßenbeleuchtung'!V147</f>
        <v/>
      </c>
      <c r="N150" s="269" t="str">
        <f>'Berechnung Straßenbeleuchtung'!W147</f>
        <v/>
      </c>
      <c r="O150" s="272" t="str">
        <f>'Berechnung Straßenbeleuchtung'!AB147</f>
        <v/>
      </c>
      <c r="P150" s="308" t="str">
        <f>'Berechnung Straßenbeleuchtung'!AC147</f>
        <v/>
      </c>
      <c r="Q150" s="312"/>
    </row>
    <row r="151" spans="2:17" x14ac:dyDescent="0.2">
      <c r="B151" s="356">
        <v>144</v>
      </c>
      <c r="C151" s="361" t="str">
        <f>'Berechnung Straßenbeleuchtung'!B148</f>
        <v/>
      </c>
      <c r="D151" s="362" t="str">
        <f>'Berechnung Straßenbeleuchtung'!C148</f>
        <v/>
      </c>
      <c r="E151" s="363" t="str">
        <f>'Berechnung Straßenbeleuchtung'!D148</f>
        <v/>
      </c>
      <c r="F151" s="364" t="str">
        <f>'Berechnung Straßenbeleuchtung'!E148</f>
        <v/>
      </c>
      <c r="G151" s="174"/>
      <c r="H151" s="307" t="str">
        <f>'Berechnung Straßenbeleuchtung'!N148</f>
        <v/>
      </c>
      <c r="I151" s="177" t="str">
        <f>'Berechnung Straßenbeleuchtung'!P148</f>
        <v/>
      </c>
      <c r="J151" s="340" t="str">
        <f>'Berechnung Straßenbeleuchtung'!O148</f>
        <v/>
      </c>
      <c r="K151" s="317" t="str">
        <f>'Berechnung Straßenbeleuchtung'!I148</f>
        <v/>
      </c>
      <c r="L151" s="176" t="str">
        <f>'Berechnung Straßenbeleuchtung'!U148</f>
        <v/>
      </c>
      <c r="M151" s="177" t="str">
        <f>'Berechnung Straßenbeleuchtung'!V148</f>
        <v/>
      </c>
      <c r="N151" s="269" t="str">
        <f>'Berechnung Straßenbeleuchtung'!W148</f>
        <v/>
      </c>
      <c r="O151" s="272" t="str">
        <f>'Berechnung Straßenbeleuchtung'!AB148</f>
        <v/>
      </c>
      <c r="P151" s="308" t="str">
        <f>'Berechnung Straßenbeleuchtung'!AC148</f>
        <v/>
      </c>
      <c r="Q151" s="312"/>
    </row>
    <row r="152" spans="2:17" x14ac:dyDescent="0.2">
      <c r="B152" s="356">
        <v>145</v>
      </c>
      <c r="C152" s="361" t="str">
        <f>'Berechnung Straßenbeleuchtung'!B149</f>
        <v/>
      </c>
      <c r="D152" s="362" t="str">
        <f>'Berechnung Straßenbeleuchtung'!C149</f>
        <v/>
      </c>
      <c r="E152" s="363" t="str">
        <f>'Berechnung Straßenbeleuchtung'!D149</f>
        <v/>
      </c>
      <c r="F152" s="364" t="str">
        <f>'Berechnung Straßenbeleuchtung'!E149</f>
        <v/>
      </c>
      <c r="G152" s="174"/>
      <c r="H152" s="307" t="str">
        <f>'Berechnung Straßenbeleuchtung'!N149</f>
        <v/>
      </c>
      <c r="I152" s="177" t="str">
        <f>'Berechnung Straßenbeleuchtung'!P149</f>
        <v/>
      </c>
      <c r="J152" s="340" t="str">
        <f>'Berechnung Straßenbeleuchtung'!O149</f>
        <v/>
      </c>
      <c r="K152" s="317" t="str">
        <f>'Berechnung Straßenbeleuchtung'!I149</f>
        <v/>
      </c>
      <c r="L152" s="176" t="str">
        <f>'Berechnung Straßenbeleuchtung'!U149</f>
        <v/>
      </c>
      <c r="M152" s="177" t="str">
        <f>'Berechnung Straßenbeleuchtung'!V149</f>
        <v/>
      </c>
      <c r="N152" s="269" t="str">
        <f>'Berechnung Straßenbeleuchtung'!W149</f>
        <v/>
      </c>
      <c r="O152" s="272" t="str">
        <f>'Berechnung Straßenbeleuchtung'!AB149</f>
        <v/>
      </c>
      <c r="P152" s="308" t="str">
        <f>'Berechnung Straßenbeleuchtung'!AC149</f>
        <v/>
      </c>
      <c r="Q152" s="312"/>
    </row>
    <row r="153" spans="2:17" x14ac:dyDescent="0.2">
      <c r="B153" s="356">
        <v>146</v>
      </c>
      <c r="C153" s="361" t="str">
        <f>'Berechnung Straßenbeleuchtung'!B150</f>
        <v/>
      </c>
      <c r="D153" s="362" t="str">
        <f>'Berechnung Straßenbeleuchtung'!C150</f>
        <v/>
      </c>
      <c r="E153" s="363" t="str">
        <f>'Berechnung Straßenbeleuchtung'!D150</f>
        <v/>
      </c>
      <c r="F153" s="364" t="str">
        <f>'Berechnung Straßenbeleuchtung'!E150</f>
        <v/>
      </c>
      <c r="G153" s="174"/>
      <c r="H153" s="307" t="str">
        <f>'Berechnung Straßenbeleuchtung'!N150</f>
        <v/>
      </c>
      <c r="I153" s="177" t="str">
        <f>'Berechnung Straßenbeleuchtung'!P150</f>
        <v/>
      </c>
      <c r="J153" s="340" t="str">
        <f>'Berechnung Straßenbeleuchtung'!O150</f>
        <v/>
      </c>
      <c r="K153" s="317" t="str">
        <f>'Berechnung Straßenbeleuchtung'!I150</f>
        <v/>
      </c>
      <c r="L153" s="176" t="str">
        <f>'Berechnung Straßenbeleuchtung'!U150</f>
        <v/>
      </c>
      <c r="M153" s="177" t="str">
        <f>'Berechnung Straßenbeleuchtung'!V150</f>
        <v/>
      </c>
      <c r="N153" s="269" t="str">
        <f>'Berechnung Straßenbeleuchtung'!W150</f>
        <v/>
      </c>
      <c r="O153" s="272" t="str">
        <f>'Berechnung Straßenbeleuchtung'!AB150</f>
        <v/>
      </c>
      <c r="P153" s="308" t="str">
        <f>'Berechnung Straßenbeleuchtung'!AC150</f>
        <v/>
      </c>
      <c r="Q153" s="312"/>
    </row>
    <row r="154" spans="2:17" x14ac:dyDescent="0.2">
      <c r="B154" s="356">
        <v>147</v>
      </c>
      <c r="C154" s="361" t="str">
        <f>'Berechnung Straßenbeleuchtung'!B151</f>
        <v/>
      </c>
      <c r="D154" s="362" t="str">
        <f>'Berechnung Straßenbeleuchtung'!C151</f>
        <v/>
      </c>
      <c r="E154" s="363" t="str">
        <f>'Berechnung Straßenbeleuchtung'!D151</f>
        <v/>
      </c>
      <c r="F154" s="364" t="str">
        <f>'Berechnung Straßenbeleuchtung'!E151</f>
        <v/>
      </c>
      <c r="G154" s="174"/>
      <c r="H154" s="307" t="str">
        <f>'Berechnung Straßenbeleuchtung'!N151</f>
        <v/>
      </c>
      <c r="I154" s="177" t="str">
        <f>'Berechnung Straßenbeleuchtung'!P151</f>
        <v/>
      </c>
      <c r="J154" s="340" t="str">
        <f>'Berechnung Straßenbeleuchtung'!O151</f>
        <v/>
      </c>
      <c r="K154" s="317" t="str">
        <f>'Berechnung Straßenbeleuchtung'!I151</f>
        <v/>
      </c>
      <c r="L154" s="176" t="str">
        <f>'Berechnung Straßenbeleuchtung'!U151</f>
        <v/>
      </c>
      <c r="M154" s="177" t="str">
        <f>'Berechnung Straßenbeleuchtung'!V151</f>
        <v/>
      </c>
      <c r="N154" s="269" t="str">
        <f>'Berechnung Straßenbeleuchtung'!W151</f>
        <v/>
      </c>
      <c r="O154" s="272" t="str">
        <f>'Berechnung Straßenbeleuchtung'!AB151</f>
        <v/>
      </c>
      <c r="P154" s="308" t="str">
        <f>'Berechnung Straßenbeleuchtung'!AC151</f>
        <v/>
      </c>
      <c r="Q154" s="312"/>
    </row>
    <row r="155" spans="2:17" x14ac:dyDescent="0.2">
      <c r="B155" s="356">
        <v>148</v>
      </c>
      <c r="C155" s="361" t="str">
        <f>'Berechnung Straßenbeleuchtung'!B152</f>
        <v/>
      </c>
      <c r="D155" s="362" t="str">
        <f>'Berechnung Straßenbeleuchtung'!C152</f>
        <v/>
      </c>
      <c r="E155" s="363" t="str">
        <f>'Berechnung Straßenbeleuchtung'!D152</f>
        <v/>
      </c>
      <c r="F155" s="364" t="str">
        <f>'Berechnung Straßenbeleuchtung'!E152</f>
        <v/>
      </c>
      <c r="G155" s="174"/>
      <c r="H155" s="307" t="str">
        <f>'Berechnung Straßenbeleuchtung'!N152</f>
        <v/>
      </c>
      <c r="I155" s="177" t="str">
        <f>'Berechnung Straßenbeleuchtung'!P152</f>
        <v/>
      </c>
      <c r="J155" s="340" t="str">
        <f>'Berechnung Straßenbeleuchtung'!O152</f>
        <v/>
      </c>
      <c r="K155" s="317" t="str">
        <f>'Berechnung Straßenbeleuchtung'!I152</f>
        <v/>
      </c>
      <c r="L155" s="176" t="str">
        <f>'Berechnung Straßenbeleuchtung'!U152</f>
        <v/>
      </c>
      <c r="M155" s="177" t="str">
        <f>'Berechnung Straßenbeleuchtung'!V152</f>
        <v/>
      </c>
      <c r="N155" s="269" t="str">
        <f>'Berechnung Straßenbeleuchtung'!W152</f>
        <v/>
      </c>
      <c r="O155" s="272" t="str">
        <f>'Berechnung Straßenbeleuchtung'!AB152</f>
        <v/>
      </c>
      <c r="P155" s="308" t="str">
        <f>'Berechnung Straßenbeleuchtung'!AC152</f>
        <v/>
      </c>
      <c r="Q155" s="312"/>
    </row>
    <row r="156" spans="2:17" x14ac:dyDescent="0.2">
      <c r="B156" s="356">
        <v>149</v>
      </c>
      <c r="C156" s="361" t="str">
        <f>'Berechnung Straßenbeleuchtung'!B153</f>
        <v/>
      </c>
      <c r="D156" s="362" t="str">
        <f>'Berechnung Straßenbeleuchtung'!C153</f>
        <v/>
      </c>
      <c r="E156" s="363" t="str">
        <f>'Berechnung Straßenbeleuchtung'!D153</f>
        <v/>
      </c>
      <c r="F156" s="364" t="str">
        <f>'Berechnung Straßenbeleuchtung'!E153</f>
        <v/>
      </c>
      <c r="G156" s="174"/>
      <c r="H156" s="307" t="str">
        <f>'Berechnung Straßenbeleuchtung'!N153</f>
        <v/>
      </c>
      <c r="I156" s="177" t="str">
        <f>'Berechnung Straßenbeleuchtung'!P153</f>
        <v/>
      </c>
      <c r="J156" s="340" t="str">
        <f>'Berechnung Straßenbeleuchtung'!O153</f>
        <v/>
      </c>
      <c r="K156" s="317" t="str">
        <f>'Berechnung Straßenbeleuchtung'!I153</f>
        <v/>
      </c>
      <c r="L156" s="176" t="str">
        <f>'Berechnung Straßenbeleuchtung'!U153</f>
        <v/>
      </c>
      <c r="M156" s="177" t="str">
        <f>'Berechnung Straßenbeleuchtung'!V153</f>
        <v/>
      </c>
      <c r="N156" s="269" t="str">
        <f>'Berechnung Straßenbeleuchtung'!W153</f>
        <v/>
      </c>
      <c r="O156" s="272" t="str">
        <f>'Berechnung Straßenbeleuchtung'!AB153</f>
        <v/>
      </c>
      <c r="P156" s="308" t="str">
        <f>'Berechnung Straßenbeleuchtung'!AC153</f>
        <v/>
      </c>
      <c r="Q156" s="312"/>
    </row>
    <row r="157" spans="2:17" ht="13.5" thickBot="1" x14ac:dyDescent="0.25">
      <c r="B157" s="356">
        <v>150</v>
      </c>
      <c r="C157" s="365" t="str">
        <f>'Berechnung Straßenbeleuchtung'!B154</f>
        <v/>
      </c>
      <c r="D157" s="366" t="str">
        <f>'Berechnung Straßenbeleuchtung'!C154</f>
        <v/>
      </c>
      <c r="E157" s="367" t="str">
        <f>'Berechnung Straßenbeleuchtung'!D154</f>
        <v/>
      </c>
      <c r="F157" s="368" t="str">
        <f>'Berechnung Straßenbeleuchtung'!E154</f>
        <v/>
      </c>
      <c r="G157" s="174"/>
      <c r="H157" s="318" t="str">
        <f>'Berechnung Straßenbeleuchtung'!N154</f>
        <v/>
      </c>
      <c r="I157" s="319" t="str">
        <f>'Berechnung Straßenbeleuchtung'!P154</f>
        <v/>
      </c>
      <c r="J157" s="341" t="str">
        <f>'Berechnung Straßenbeleuchtung'!O154</f>
        <v/>
      </c>
      <c r="K157" s="320" t="str">
        <f>'Berechnung Straßenbeleuchtung'!I154</f>
        <v/>
      </c>
      <c r="L157" s="321" t="str">
        <f>'Berechnung Straßenbeleuchtung'!U154</f>
        <v/>
      </c>
      <c r="M157" s="319" t="str">
        <f>'Berechnung Straßenbeleuchtung'!V154</f>
        <v/>
      </c>
      <c r="N157" s="322" t="str">
        <f>'Berechnung Straßenbeleuchtung'!W154</f>
        <v/>
      </c>
      <c r="O157" s="323" t="str">
        <f>'Berechnung Straßenbeleuchtung'!AB154</f>
        <v/>
      </c>
      <c r="P157" s="324" t="str">
        <f>'Berechnung Straßenbeleuchtung'!AC154</f>
        <v/>
      </c>
      <c r="Q157" s="312"/>
    </row>
    <row r="158" spans="2:17" ht="13.5" thickBot="1" x14ac:dyDescent="0.25">
      <c r="B158" s="313"/>
      <c r="C158" s="314"/>
      <c r="D158" s="314"/>
      <c r="E158" s="314"/>
      <c r="F158" s="314"/>
      <c r="G158" s="314"/>
      <c r="H158" s="314"/>
      <c r="I158" s="314"/>
      <c r="J158" s="314"/>
      <c r="K158" s="314"/>
      <c r="L158" s="314"/>
      <c r="M158" s="314"/>
      <c r="N158" s="314"/>
      <c r="O158" s="314"/>
      <c r="P158" s="314"/>
      <c r="Q158" s="315"/>
    </row>
    <row r="159" spans="2:17" ht="13.5" thickTop="1" x14ac:dyDescent="0.2"/>
  </sheetData>
  <sheetProtection algorithmName="SHA-512" hashValue="exb4INwM6mGQjsKasi+qOVhsUczg/diEhfK93W93U1q5zP5ddY7m12sT61grBcps3t0LSb9loqToQ7EsKWn4AA==" saltValue="0vmXHFFUvQpyaE8o/rGINA==" spinCount="100000" sheet="1" objects="1" scenarios="1"/>
  <mergeCells count="2">
    <mergeCell ref="C6:E6"/>
    <mergeCell ref="H6:P6"/>
  </mergeCells>
  <conditionalFormatting sqref="I8:I157">
    <cfRule type="colorScale" priority="10">
      <colorScale>
        <cfvo type="min"/>
        <cfvo type="percentile" val="50"/>
        <cfvo type="max"/>
        <color rgb="FFC6EFCE"/>
        <color rgb="FFFFEB9C"/>
        <color rgb="FFFFC7CE"/>
      </colorScale>
    </cfRule>
  </conditionalFormatting>
  <conditionalFormatting sqref="M8:M157">
    <cfRule type="colorScale" priority="9">
      <colorScale>
        <cfvo type="min"/>
        <cfvo type="percentile" val="50"/>
        <cfvo type="max"/>
        <color rgb="FFC6EFCE"/>
        <color rgb="FFFFEB9C"/>
        <color rgb="FFFFC7CE"/>
      </colorScale>
    </cfRule>
  </conditionalFormatting>
  <conditionalFormatting sqref="P8:P157">
    <cfRule type="cellIs" dxfId="5" priority="6" operator="equal">
      <formula>"mittel"</formula>
    </cfRule>
    <cfRule type="cellIs" dxfId="4" priority="7" operator="equal">
      <formula>"gut"</formula>
    </cfRule>
    <cfRule type="cellIs" dxfId="3" priority="8" operator="equal">
      <formula>"schlecht"</formula>
    </cfRule>
  </conditionalFormatting>
  <conditionalFormatting sqref="K8:K157">
    <cfRule type="cellIs" dxfId="2" priority="1" operator="equal">
      <formula>"entspricht aktuellem Stand"</formula>
    </cfRule>
    <cfRule type="cellIs" dxfId="1" priority="2" operator="equal">
      <formula>"mittlerer Handlungsbedarf"</formula>
    </cfRule>
    <cfRule type="cellIs" dxfId="0" priority="4" operator="equal">
      <formula>"zwingender handlungsbedarf"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0"/>
  <sheetViews>
    <sheetView showGridLines="0" zoomScale="115" zoomScaleNormal="115" workbookViewId="0">
      <selection activeCell="F34" sqref="F34"/>
    </sheetView>
  </sheetViews>
  <sheetFormatPr baseColWidth="10" defaultRowHeight="12.75" x14ac:dyDescent="0.2"/>
  <cols>
    <col min="1" max="1" width="2.875" customWidth="1"/>
    <col min="2" max="2" width="4.125" customWidth="1"/>
    <col min="3" max="3" width="24.875" bestFit="1" customWidth="1"/>
  </cols>
  <sheetData>
    <row r="2" spans="2:3" x14ac:dyDescent="0.2">
      <c r="B2" s="122">
        <v>1</v>
      </c>
      <c r="C2" s="123" t="s">
        <v>152</v>
      </c>
    </row>
    <row r="3" spans="2:3" x14ac:dyDescent="0.2">
      <c r="B3" s="122">
        <v>2</v>
      </c>
      <c r="C3" s="123" t="s">
        <v>153</v>
      </c>
    </row>
    <row r="4" spans="2:3" x14ac:dyDescent="0.2">
      <c r="B4" s="122">
        <v>3</v>
      </c>
      <c r="C4" s="123" t="s">
        <v>154</v>
      </c>
    </row>
    <row r="5" spans="2:3" x14ac:dyDescent="0.2">
      <c r="B5" s="122">
        <v>4</v>
      </c>
      <c r="C5" s="123" t="s">
        <v>155</v>
      </c>
    </row>
    <row r="6" spans="2:3" x14ac:dyDescent="0.2">
      <c r="B6" s="122">
        <v>5</v>
      </c>
      <c r="C6" s="123" t="s">
        <v>156</v>
      </c>
    </row>
    <row r="7" spans="2:3" x14ac:dyDescent="0.2">
      <c r="B7" s="122">
        <v>6</v>
      </c>
      <c r="C7" s="123" t="s">
        <v>157</v>
      </c>
    </row>
    <row r="8" spans="2:3" x14ac:dyDescent="0.2">
      <c r="B8" s="122">
        <v>7</v>
      </c>
      <c r="C8" s="123" t="s">
        <v>158</v>
      </c>
    </row>
    <row r="9" spans="2:3" x14ac:dyDescent="0.2">
      <c r="B9" s="122">
        <v>8</v>
      </c>
      <c r="C9" s="123" t="s">
        <v>159</v>
      </c>
    </row>
    <row r="10" spans="2:3" x14ac:dyDescent="0.2">
      <c r="B10" s="122">
        <v>9</v>
      </c>
      <c r="C10" s="123" t="s">
        <v>10</v>
      </c>
    </row>
    <row r="11" spans="2:3" x14ac:dyDescent="0.2">
      <c r="B11" s="122">
        <v>10</v>
      </c>
      <c r="C11" s="123" t="s">
        <v>160</v>
      </c>
    </row>
    <row r="12" spans="2:3" x14ac:dyDescent="0.2">
      <c r="B12" s="122">
        <v>11</v>
      </c>
      <c r="C12" s="123" t="s">
        <v>57</v>
      </c>
    </row>
    <row r="13" spans="2:3" x14ac:dyDescent="0.2">
      <c r="B13" s="122">
        <v>12</v>
      </c>
      <c r="C13" s="123" t="s">
        <v>161</v>
      </c>
    </row>
    <row r="14" spans="2:3" x14ac:dyDescent="0.2">
      <c r="B14" s="122">
        <v>13</v>
      </c>
      <c r="C14" s="123" t="s">
        <v>162</v>
      </c>
    </row>
    <row r="15" spans="2:3" x14ac:dyDescent="0.2">
      <c r="B15" s="122">
        <v>14</v>
      </c>
      <c r="C15" s="123" t="s">
        <v>9</v>
      </c>
    </row>
    <row r="16" spans="2:3" x14ac:dyDescent="0.2">
      <c r="B16" s="122">
        <v>15</v>
      </c>
      <c r="C16" s="123" t="s">
        <v>163</v>
      </c>
    </row>
    <row r="17" spans="2:3" x14ac:dyDescent="0.2">
      <c r="B17" s="122">
        <v>16</v>
      </c>
      <c r="C17" s="123" t="s">
        <v>164</v>
      </c>
    </row>
    <row r="18" spans="2:3" x14ac:dyDescent="0.2">
      <c r="B18" s="122">
        <v>17</v>
      </c>
      <c r="C18" s="123" t="s">
        <v>165</v>
      </c>
    </row>
    <row r="19" spans="2:3" x14ac:dyDescent="0.2">
      <c r="B19" s="122">
        <v>18</v>
      </c>
      <c r="C19" s="123" t="s">
        <v>166</v>
      </c>
    </row>
    <row r="20" spans="2:3" x14ac:dyDescent="0.2">
      <c r="B20" s="122">
        <v>19</v>
      </c>
      <c r="C20" s="123" t="s">
        <v>167</v>
      </c>
    </row>
    <row r="21" spans="2:3" x14ac:dyDescent="0.2">
      <c r="B21" s="122">
        <v>20</v>
      </c>
      <c r="C21" s="123" t="s">
        <v>168</v>
      </c>
    </row>
    <row r="22" spans="2:3" x14ac:dyDescent="0.2">
      <c r="B22" s="122">
        <v>21</v>
      </c>
      <c r="C22" s="123" t="s">
        <v>169</v>
      </c>
    </row>
    <row r="23" spans="2:3" x14ac:dyDescent="0.2">
      <c r="B23" s="122">
        <v>22</v>
      </c>
      <c r="C23" s="123" t="s">
        <v>170</v>
      </c>
    </row>
    <row r="24" spans="2:3" x14ac:dyDescent="0.2">
      <c r="B24" s="122">
        <v>23</v>
      </c>
      <c r="C24" s="123" t="s">
        <v>171</v>
      </c>
    </row>
    <row r="25" spans="2:3" x14ac:dyDescent="0.2">
      <c r="B25" s="122">
        <v>24</v>
      </c>
      <c r="C25" s="123" t="s">
        <v>172</v>
      </c>
    </row>
    <row r="26" spans="2:3" x14ac:dyDescent="0.2">
      <c r="B26" s="122">
        <v>25</v>
      </c>
      <c r="C26" s="123" t="s">
        <v>173</v>
      </c>
    </row>
    <row r="27" spans="2:3" x14ac:dyDescent="0.2">
      <c r="B27" s="122">
        <v>26</v>
      </c>
      <c r="C27" s="123" t="s">
        <v>174</v>
      </c>
    </row>
    <row r="28" spans="2:3" x14ac:dyDescent="0.2">
      <c r="B28" s="122">
        <v>27</v>
      </c>
      <c r="C28" s="123" t="s">
        <v>175</v>
      </c>
    </row>
    <row r="29" spans="2:3" x14ac:dyDescent="0.2">
      <c r="B29" s="122">
        <v>28</v>
      </c>
      <c r="C29" s="123" t="s">
        <v>176</v>
      </c>
    </row>
    <row r="30" spans="2:3" x14ac:dyDescent="0.2">
      <c r="B30" s="122">
        <v>29</v>
      </c>
      <c r="C30" s="123" t="s">
        <v>177</v>
      </c>
    </row>
  </sheetData>
  <sheetProtection algorithmName="SHA-512" hashValue="06e3G8VLDn7Q94b4NuuKlhtqGTj2xqzN1V2qKz2P8MPRUVZKcvHOV43e19NS+6vfm22i19qww6GXIR0IqsIpLA==" saltValue="HdEOEkRKlDpIBLcMBxEAig==" spinCount="100000" sheet="1" objects="1" scenarios="1"/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4"/>
  <sheetViews>
    <sheetView showGridLines="0" workbookViewId="0">
      <selection activeCell="C13" sqref="C13"/>
    </sheetView>
  </sheetViews>
  <sheetFormatPr baseColWidth="10" defaultRowHeight="12.75" x14ac:dyDescent="0.2"/>
  <cols>
    <col min="1" max="1" width="2.125" customWidth="1"/>
    <col min="2" max="2" width="7.25" customWidth="1"/>
    <col min="3" max="3" width="69.375" customWidth="1"/>
  </cols>
  <sheetData>
    <row r="1" spans="2:3" ht="15" x14ac:dyDescent="0.2">
      <c r="B1" s="401" t="s">
        <v>296</v>
      </c>
    </row>
    <row r="3" spans="2:3" x14ac:dyDescent="0.2">
      <c r="B3" s="405" t="s">
        <v>298</v>
      </c>
      <c r="C3" s="405" t="s">
        <v>297</v>
      </c>
    </row>
    <row r="4" spans="2:3" ht="13.5" customHeight="1" x14ac:dyDescent="0.2">
      <c r="B4" s="406">
        <v>1</v>
      </c>
      <c r="C4" s="407"/>
    </row>
    <row r="5" spans="2:3" x14ac:dyDescent="0.2">
      <c r="B5" s="406">
        <v>2</v>
      </c>
      <c r="C5" s="407"/>
    </row>
    <row r="6" spans="2:3" x14ac:dyDescent="0.2">
      <c r="B6" s="406">
        <v>3</v>
      </c>
      <c r="C6" s="407"/>
    </row>
    <row r="7" spans="2:3" x14ac:dyDescent="0.2">
      <c r="B7" s="406">
        <v>4</v>
      </c>
      <c r="C7" s="407"/>
    </row>
    <row r="8" spans="2:3" x14ac:dyDescent="0.2">
      <c r="B8" s="406">
        <v>5</v>
      </c>
      <c r="C8" s="407"/>
    </row>
    <row r="9" spans="2:3" x14ac:dyDescent="0.2">
      <c r="B9" s="406">
        <v>6</v>
      </c>
      <c r="C9" s="407"/>
    </row>
    <row r="10" spans="2:3" x14ac:dyDescent="0.2">
      <c r="B10" s="406">
        <v>7</v>
      </c>
      <c r="C10" s="407"/>
    </row>
    <row r="11" spans="2:3" x14ac:dyDescent="0.2">
      <c r="B11" s="406">
        <v>8</v>
      </c>
      <c r="C11" s="407"/>
    </row>
    <row r="12" spans="2:3" x14ac:dyDescent="0.2">
      <c r="B12" s="406">
        <v>9</v>
      </c>
      <c r="C12" s="407"/>
    </row>
    <row r="13" spans="2:3" x14ac:dyDescent="0.2">
      <c r="B13" s="406">
        <v>10</v>
      </c>
      <c r="C13" s="407"/>
    </row>
    <row r="14" spans="2:3" x14ac:dyDescent="0.2">
      <c r="B14" s="406">
        <v>11</v>
      </c>
      <c r="C14" s="407"/>
    </row>
    <row r="15" spans="2:3" x14ac:dyDescent="0.2">
      <c r="B15" s="406">
        <v>12</v>
      </c>
      <c r="C15" s="407"/>
    </row>
    <row r="16" spans="2:3" x14ac:dyDescent="0.2">
      <c r="B16" s="406">
        <v>13</v>
      </c>
      <c r="C16" s="407"/>
    </row>
    <row r="17" spans="2:3" x14ac:dyDescent="0.2">
      <c r="B17" s="406">
        <v>14</v>
      </c>
      <c r="C17" s="407"/>
    </row>
    <row r="18" spans="2:3" x14ac:dyDescent="0.2">
      <c r="B18" s="406">
        <v>15</v>
      </c>
      <c r="C18" s="407"/>
    </row>
    <row r="19" spans="2:3" x14ac:dyDescent="0.2">
      <c r="B19" s="406">
        <v>16</v>
      </c>
      <c r="C19" s="407"/>
    </row>
    <row r="20" spans="2:3" x14ac:dyDescent="0.2">
      <c r="B20" s="406">
        <v>17</v>
      </c>
      <c r="C20" s="407"/>
    </row>
    <row r="21" spans="2:3" x14ac:dyDescent="0.2">
      <c r="B21" s="406">
        <v>18</v>
      </c>
      <c r="C21" s="407"/>
    </row>
    <row r="22" spans="2:3" x14ac:dyDescent="0.2">
      <c r="B22" s="406">
        <v>19</v>
      </c>
      <c r="C22" s="407"/>
    </row>
    <row r="23" spans="2:3" x14ac:dyDescent="0.2">
      <c r="B23" s="406">
        <v>20</v>
      </c>
      <c r="C23" s="407"/>
    </row>
    <row r="24" spans="2:3" x14ac:dyDescent="0.2">
      <c r="B24" s="406">
        <v>21</v>
      </c>
      <c r="C24" s="407"/>
    </row>
    <row r="25" spans="2:3" x14ac:dyDescent="0.2">
      <c r="B25" s="406">
        <v>22</v>
      </c>
      <c r="C25" s="407"/>
    </row>
    <row r="26" spans="2:3" x14ac:dyDescent="0.2">
      <c r="B26" s="406">
        <v>23</v>
      </c>
      <c r="C26" s="407"/>
    </row>
    <row r="27" spans="2:3" x14ac:dyDescent="0.2">
      <c r="B27" s="406">
        <v>24</v>
      </c>
      <c r="C27" s="407"/>
    </row>
    <row r="28" spans="2:3" x14ac:dyDescent="0.2">
      <c r="B28" s="406">
        <v>25</v>
      </c>
      <c r="C28" s="407"/>
    </row>
    <row r="29" spans="2:3" x14ac:dyDescent="0.2">
      <c r="B29" s="406">
        <v>26</v>
      </c>
      <c r="C29" s="407"/>
    </row>
    <row r="30" spans="2:3" x14ac:dyDescent="0.2">
      <c r="B30" s="406">
        <v>27</v>
      </c>
      <c r="C30" s="407"/>
    </row>
    <row r="31" spans="2:3" x14ac:dyDescent="0.2">
      <c r="B31" s="406">
        <v>28</v>
      </c>
      <c r="C31" s="407"/>
    </row>
    <row r="32" spans="2:3" x14ac:dyDescent="0.2">
      <c r="B32" s="406">
        <v>29</v>
      </c>
      <c r="C32" s="407"/>
    </row>
    <row r="33" spans="2:3" x14ac:dyDescent="0.2">
      <c r="B33" s="406">
        <v>30</v>
      </c>
      <c r="C33" s="407"/>
    </row>
    <row r="34" spans="2:3" x14ac:dyDescent="0.2">
      <c r="B34" s="404"/>
      <c r="C34" s="402"/>
    </row>
    <row r="35" spans="2:3" x14ac:dyDescent="0.2">
      <c r="B35" s="404"/>
      <c r="C35" s="402"/>
    </row>
    <row r="36" spans="2:3" x14ac:dyDescent="0.2">
      <c r="B36" s="404"/>
      <c r="C36" s="402"/>
    </row>
    <row r="37" spans="2:3" x14ac:dyDescent="0.2">
      <c r="B37" s="404"/>
      <c r="C37" s="402"/>
    </row>
    <row r="38" spans="2:3" x14ac:dyDescent="0.2">
      <c r="B38" s="404"/>
      <c r="C38" s="402"/>
    </row>
    <row r="39" spans="2:3" x14ac:dyDescent="0.2">
      <c r="B39" s="404"/>
      <c r="C39" s="402"/>
    </row>
    <row r="40" spans="2:3" x14ac:dyDescent="0.2">
      <c r="B40" s="404"/>
      <c r="C40" s="402"/>
    </row>
    <row r="41" spans="2:3" x14ac:dyDescent="0.2">
      <c r="B41" s="404"/>
      <c r="C41" s="402"/>
    </row>
    <row r="42" spans="2:3" x14ac:dyDescent="0.2">
      <c r="B42" s="403"/>
      <c r="C42" s="402"/>
    </row>
    <row r="43" spans="2:3" x14ac:dyDescent="0.2">
      <c r="B43" s="403"/>
    </row>
    <row r="44" spans="2:3" x14ac:dyDescent="0.2">
      <c r="B44" s="403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56"/>
  <sheetViews>
    <sheetView zoomScale="85" zoomScaleNormal="8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H5" sqref="H5"/>
    </sheetView>
  </sheetViews>
  <sheetFormatPr baseColWidth="10" defaultRowHeight="12.75" x14ac:dyDescent="0.2"/>
  <cols>
    <col min="1" max="1" width="13.75" bestFit="1" customWidth="1"/>
    <col min="2" max="2" width="17.5" bestFit="1" customWidth="1"/>
    <col min="3" max="3" width="14.125" bestFit="1" customWidth="1"/>
    <col min="4" max="4" width="33.125" bestFit="1" customWidth="1"/>
    <col min="9" max="9" width="24" bestFit="1" customWidth="1"/>
    <col min="10" max="10" width="19.5" bestFit="1" customWidth="1"/>
    <col min="11" max="11" width="19" bestFit="1" customWidth="1"/>
    <col min="12" max="12" width="35.875" bestFit="1" customWidth="1"/>
    <col min="13" max="13" width="27.375" bestFit="1" customWidth="1"/>
    <col min="14" max="15" width="27.375" customWidth="1"/>
    <col min="16" max="16" width="56.75" bestFit="1" customWidth="1"/>
    <col min="17" max="21" width="56.75" customWidth="1"/>
    <col min="22" max="22" width="24.125" bestFit="1" customWidth="1"/>
    <col min="23" max="23" width="24.125" customWidth="1"/>
    <col min="24" max="24" width="33.125" bestFit="1" customWidth="1"/>
    <col min="25" max="25" width="32.125" bestFit="1" customWidth="1"/>
    <col min="26" max="26" width="32" bestFit="1" customWidth="1"/>
    <col min="27" max="28" width="24.125" customWidth="1"/>
    <col min="29" max="29" width="30.5" bestFit="1" customWidth="1"/>
    <col min="30" max="33" width="30.5" customWidth="1"/>
    <col min="34" max="35" width="10.875" customWidth="1"/>
    <col min="37" max="37" width="16.5" bestFit="1" customWidth="1"/>
    <col min="38" max="39" width="16.5" customWidth="1"/>
    <col min="40" max="40" width="24.875" style="35" bestFit="1" customWidth="1"/>
    <col min="41" max="45" width="24.875" style="35" customWidth="1"/>
    <col min="46" max="46" width="18.5" bestFit="1" customWidth="1"/>
    <col min="47" max="48" width="18.5" customWidth="1"/>
    <col min="49" max="49" width="23.5" bestFit="1" customWidth="1"/>
    <col min="50" max="50" width="23.5" customWidth="1"/>
    <col min="51" max="58" width="23.25" customWidth="1"/>
    <col min="59" max="60" width="10.875" customWidth="1"/>
    <col min="62" max="62" width="18.875" bestFit="1" customWidth="1"/>
    <col min="63" max="64" width="13.875" customWidth="1"/>
    <col min="65" max="65" width="23.625" bestFit="1" customWidth="1"/>
    <col min="66" max="70" width="23.625" customWidth="1"/>
    <col min="71" max="71" width="19.5" bestFit="1" customWidth="1"/>
    <col min="72" max="72" width="21.125" bestFit="1" customWidth="1"/>
    <col min="73" max="74" width="21.125" customWidth="1"/>
    <col min="75" max="81" width="24.25" customWidth="1"/>
    <col min="83" max="83" width="3.5" bestFit="1" customWidth="1"/>
    <col min="84" max="84" width="57.375" bestFit="1" customWidth="1"/>
    <col min="85" max="85" width="15.625" customWidth="1"/>
    <col min="92" max="92" width="55.875" bestFit="1" customWidth="1"/>
    <col min="93" max="93" width="17.875" bestFit="1" customWidth="1"/>
    <col min="94" max="94" width="15.125" bestFit="1" customWidth="1"/>
    <col min="96" max="96" width="6.5" customWidth="1"/>
  </cols>
  <sheetData>
    <row r="1" spans="1:120" s="72" customFormat="1" x14ac:dyDescent="0.2">
      <c r="A1" s="53" t="s">
        <v>13</v>
      </c>
      <c r="AN1" s="52"/>
      <c r="AO1" s="52"/>
      <c r="AP1" s="52"/>
      <c r="AQ1" s="52"/>
      <c r="AR1" s="52"/>
      <c r="AS1" s="52"/>
    </row>
    <row r="2" spans="1:120" x14ac:dyDescent="0.2"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120" x14ac:dyDescent="0.2">
      <c r="A3" s="489" t="s">
        <v>15</v>
      </c>
      <c r="B3" s="489"/>
      <c r="C3" s="489"/>
      <c r="D3" s="489"/>
      <c r="E3" s="48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  <c r="S3" s="40"/>
      <c r="T3" s="40"/>
      <c r="U3" s="40"/>
      <c r="V3" s="39"/>
      <c r="W3" s="39"/>
      <c r="X3" s="39"/>
      <c r="Y3" s="39"/>
      <c r="Z3" s="39"/>
      <c r="AA3" s="39"/>
      <c r="AB3" s="39"/>
      <c r="AC3" s="40"/>
      <c r="AD3" s="40"/>
      <c r="AE3" s="40"/>
      <c r="AF3" s="40"/>
      <c r="AG3" s="40">
        <f>IFERROR(VLOOKUP('AUSWERTUNG Übersicht'!F16,Hilftabelle!G2:H6,2,FALSE),"")</f>
        <v>25</v>
      </c>
      <c r="AH3" s="41"/>
      <c r="AI3" s="41"/>
      <c r="AJ3" s="41"/>
      <c r="AK3" s="41"/>
      <c r="AL3" s="41"/>
      <c r="AM3" s="41"/>
      <c r="AN3" s="56"/>
      <c r="AO3" s="56"/>
      <c r="AP3" s="56"/>
      <c r="AQ3" s="56"/>
      <c r="AR3" s="56"/>
      <c r="AS3" s="56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F3" s="488" t="s">
        <v>205</v>
      </c>
      <c r="CG3" s="488"/>
      <c r="CH3" s="488"/>
      <c r="CI3" s="488"/>
      <c r="CJ3" s="214"/>
      <c r="CK3" s="214"/>
      <c r="CL3" s="214"/>
      <c r="CN3" s="488" t="s">
        <v>229</v>
      </c>
      <c r="CO3" s="488"/>
      <c r="CP3" s="488"/>
      <c r="CQ3" s="488"/>
      <c r="CR3" s="488"/>
      <c r="CS3" s="488"/>
      <c r="CT3" s="488"/>
      <c r="CU3" s="488"/>
      <c r="CV3" s="488"/>
      <c r="CX3" s="488" t="s">
        <v>230</v>
      </c>
      <c r="CY3" s="488"/>
      <c r="CZ3" s="488"/>
      <c r="DA3" s="488"/>
      <c r="DB3" s="488"/>
      <c r="DC3" s="488"/>
      <c r="DD3" s="488"/>
      <c r="DE3" s="488"/>
      <c r="DF3" s="488"/>
      <c r="DH3" s="488" t="s">
        <v>231</v>
      </c>
      <c r="DI3" s="488"/>
      <c r="DJ3" s="488"/>
      <c r="DK3" s="488"/>
      <c r="DL3" s="488"/>
      <c r="DM3" s="488"/>
      <c r="DN3" s="488"/>
      <c r="DO3" s="488"/>
      <c r="DP3" s="488"/>
    </row>
    <row r="4" spans="1:120" s="33" customFormat="1" x14ac:dyDescent="0.2">
      <c r="A4" s="33" t="s">
        <v>12</v>
      </c>
      <c r="B4" s="33" t="s">
        <v>0</v>
      </c>
      <c r="C4" s="33" t="s">
        <v>7</v>
      </c>
      <c r="D4" s="33" t="s">
        <v>1</v>
      </c>
      <c r="E4" s="33" t="s">
        <v>14</v>
      </c>
      <c r="F4" s="36" t="s">
        <v>2</v>
      </c>
      <c r="G4" s="36" t="s">
        <v>3</v>
      </c>
      <c r="H4" s="36" t="s">
        <v>204</v>
      </c>
      <c r="I4" s="36" t="s">
        <v>17</v>
      </c>
      <c r="J4" s="36" t="s">
        <v>18</v>
      </c>
      <c r="K4" s="36" t="s">
        <v>19</v>
      </c>
      <c r="L4" s="36" t="s">
        <v>16</v>
      </c>
      <c r="M4" s="36" t="s">
        <v>38</v>
      </c>
      <c r="N4" s="36" t="s">
        <v>128</v>
      </c>
      <c r="O4" s="36" t="s">
        <v>129</v>
      </c>
      <c r="P4" s="36" t="s">
        <v>127</v>
      </c>
      <c r="Q4" s="36" t="s">
        <v>199</v>
      </c>
      <c r="R4" s="33" t="s">
        <v>32</v>
      </c>
      <c r="S4" s="33" t="s">
        <v>31</v>
      </c>
      <c r="T4" s="33" t="s">
        <v>144</v>
      </c>
      <c r="U4" s="33" t="s">
        <v>126</v>
      </c>
      <c r="V4" s="36" t="s">
        <v>42</v>
      </c>
      <c r="W4" s="36" t="s">
        <v>59</v>
      </c>
      <c r="X4" s="36" t="s">
        <v>60</v>
      </c>
      <c r="Y4" s="36" t="s">
        <v>61</v>
      </c>
      <c r="Z4" s="36" t="s">
        <v>62</v>
      </c>
      <c r="AA4" s="36" t="s">
        <v>130</v>
      </c>
      <c r="AB4" s="36" t="s">
        <v>131</v>
      </c>
      <c r="AC4" s="33" t="s">
        <v>35</v>
      </c>
      <c r="AD4" s="33" t="s">
        <v>136</v>
      </c>
      <c r="AE4" s="33" t="s">
        <v>206</v>
      </c>
      <c r="AF4" s="33" t="s">
        <v>207</v>
      </c>
      <c r="AG4" s="33" t="s">
        <v>295</v>
      </c>
      <c r="AH4" s="33" t="s">
        <v>2</v>
      </c>
      <c r="AI4" s="33" t="s">
        <v>3</v>
      </c>
      <c r="AJ4" s="36" t="s">
        <v>23</v>
      </c>
      <c r="AK4" s="36" t="s">
        <v>20</v>
      </c>
      <c r="AL4" s="36" t="s">
        <v>24</v>
      </c>
      <c r="AM4" s="36" t="s">
        <v>142</v>
      </c>
      <c r="AN4" s="57" t="s">
        <v>143</v>
      </c>
      <c r="AO4" s="57" t="s">
        <v>199</v>
      </c>
      <c r="AP4" s="33" t="s">
        <v>29</v>
      </c>
      <c r="AQ4" s="57" t="s">
        <v>30</v>
      </c>
      <c r="AR4" s="57" t="s">
        <v>144</v>
      </c>
      <c r="AS4" s="57" t="s">
        <v>148</v>
      </c>
      <c r="AT4" s="36" t="s">
        <v>21</v>
      </c>
      <c r="AU4" s="36" t="s">
        <v>151</v>
      </c>
      <c r="AV4" s="36" t="s">
        <v>135</v>
      </c>
      <c r="AW4" s="33" t="s">
        <v>22</v>
      </c>
      <c r="AX4" s="33" t="s">
        <v>58</v>
      </c>
      <c r="AY4" s="33" t="s">
        <v>36</v>
      </c>
      <c r="AZ4" s="36" t="s">
        <v>60</v>
      </c>
      <c r="BA4" s="36" t="s">
        <v>61</v>
      </c>
      <c r="BB4" s="36" t="s">
        <v>62</v>
      </c>
      <c r="BC4" s="36" t="s">
        <v>130</v>
      </c>
      <c r="BD4" s="33" t="s">
        <v>139</v>
      </c>
      <c r="BE4" s="33" t="s">
        <v>206</v>
      </c>
      <c r="BF4" s="33" t="s">
        <v>207</v>
      </c>
      <c r="BG4" s="33" t="s">
        <v>2</v>
      </c>
      <c r="BH4" s="33" t="s">
        <v>3</v>
      </c>
      <c r="BI4" s="36" t="s">
        <v>23</v>
      </c>
      <c r="BJ4" s="33" t="s">
        <v>25</v>
      </c>
      <c r="BK4" s="33" t="s">
        <v>26</v>
      </c>
      <c r="BL4" s="33" t="s">
        <v>141</v>
      </c>
      <c r="BM4" s="33" t="s">
        <v>147</v>
      </c>
      <c r="BN4" s="33" t="s">
        <v>199</v>
      </c>
      <c r="BO4" s="33" t="s">
        <v>33</v>
      </c>
      <c r="BP4" s="33" t="s">
        <v>34</v>
      </c>
      <c r="BR4" s="33" t="s">
        <v>148</v>
      </c>
      <c r="BS4" s="33" t="s">
        <v>27</v>
      </c>
      <c r="BT4" s="33" t="s">
        <v>28</v>
      </c>
      <c r="BU4" s="33" t="s">
        <v>149</v>
      </c>
      <c r="BV4" s="33" t="s">
        <v>135</v>
      </c>
      <c r="BW4" s="33" t="s">
        <v>150</v>
      </c>
      <c r="BX4" s="36" t="s">
        <v>60</v>
      </c>
      <c r="BY4" s="36" t="s">
        <v>61</v>
      </c>
      <c r="BZ4" s="36" t="s">
        <v>62</v>
      </c>
      <c r="CA4" s="36" t="s">
        <v>130</v>
      </c>
      <c r="CB4" s="33" t="s">
        <v>139</v>
      </c>
      <c r="CF4" s="33" t="s">
        <v>204</v>
      </c>
      <c r="CG4" s="33" t="s">
        <v>210</v>
      </c>
      <c r="CH4" s="33" t="s">
        <v>209</v>
      </c>
      <c r="CI4" s="33" t="s">
        <v>208</v>
      </c>
      <c r="CJ4" s="33" t="s">
        <v>243</v>
      </c>
      <c r="CK4" s="33" t="s">
        <v>244</v>
      </c>
      <c r="CL4" s="33" t="s">
        <v>244</v>
      </c>
      <c r="CN4" s="33" t="s">
        <v>1</v>
      </c>
      <c r="CO4" s="33" t="s">
        <v>226</v>
      </c>
      <c r="CP4" s="33" t="s">
        <v>227</v>
      </c>
      <c r="CQ4" s="33" t="s">
        <v>228</v>
      </c>
      <c r="CS4" s="33" t="s">
        <v>212</v>
      </c>
      <c r="CT4" s="33" t="s">
        <v>226</v>
      </c>
      <c r="CU4" s="33" t="s">
        <v>227</v>
      </c>
      <c r="CV4" s="33" t="s">
        <v>228</v>
      </c>
      <c r="CX4" s="33" t="s">
        <v>1</v>
      </c>
      <c r="CY4" s="33" t="s">
        <v>226</v>
      </c>
      <c r="CZ4" s="33" t="s">
        <v>227</v>
      </c>
      <c r="DA4" s="33" t="s">
        <v>228</v>
      </c>
      <c r="DC4" s="33" t="s">
        <v>212</v>
      </c>
      <c r="DD4" s="33" t="s">
        <v>226</v>
      </c>
      <c r="DE4" s="33" t="s">
        <v>227</v>
      </c>
      <c r="DF4" s="33" t="s">
        <v>228</v>
      </c>
      <c r="DH4" s="33" t="s">
        <v>1</v>
      </c>
      <c r="DI4" s="33" t="s">
        <v>226</v>
      </c>
      <c r="DJ4" s="33" t="s">
        <v>227</v>
      </c>
      <c r="DK4" s="33" t="s">
        <v>228</v>
      </c>
      <c r="DM4" s="33" t="s">
        <v>212</v>
      </c>
      <c r="DN4" s="33" t="s">
        <v>226</v>
      </c>
      <c r="DO4" s="33" t="s">
        <v>227</v>
      </c>
      <c r="DP4" s="33" t="s">
        <v>228</v>
      </c>
    </row>
    <row r="5" spans="1:120" x14ac:dyDescent="0.2">
      <c r="A5">
        <v>1</v>
      </c>
      <c r="B5" s="47" t="str">
        <f>IF('EINGABE Gebäude'!C11 = "", "", 'EINGABE Gebäude'!C11)</f>
        <v>Schule</v>
      </c>
      <c r="C5" s="47" t="str">
        <f>IF(OR('EINGABE Gebäude'!D11 = "",'EINGABE Gebäude'!D11 = 0), "",'EINGABE Gebäude'!D11)</f>
        <v>Chemnitz</v>
      </c>
      <c r="D5" t="str">
        <f>IF(OR('EINGABE Gebäude'!E11 = "",'EINGABE Gebäude'!E11 = 0), "",'EINGABE Gebäude'!E11 )</f>
        <v>10. Schulen - Grundschule/Hauptschule</v>
      </c>
      <c r="E5">
        <f>IF('EINGABE Gebäude'!F11 = "", "",'EINGABE Gebäude'!F11)</f>
        <v>2000</v>
      </c>
      <c r="F5" s="34">
        <f>IF('EINGABE Gebäude'!H11= "", "",'EINGABE Gebäude'!H11)</f>
        <v>44197</v>
      </c>
      <c r="G5" s="34">
        <f>IF('EINGABE Gebäude'!I11 = "","",'EINGABE Gebäude'!I11)</f>
        <v>44531</v>
      </c>
      <c r="H5" s="34" t="str">
        <f>IF('EINGABE Gebäude'!J11="","",'EINGABE Gebäude'!J11)</f>
        <v>Erdgas</v>
      </c>
      <c r="I5" s="35">
        <f ca="1">IF(F5="","",MATCH(F5,Monatsauswahl,0))</f>
        <v>109</v>
      </c>
      <c r="J5" s="35">
        <f t="shared" ref="J5:J6" ca="1" si="0">IF(G5="","",MATCH(G5,Monatsauswahl,0)+1)</f>
        <v>121</v>
      </c>
      <c r="K5" s="35">
        <f t="shared" ref="K5:K6" ca="1" si="1">IF(C5="","",MATCH(C5,Wetterstationen,0))</f>
        <v>5</v>
      </c>
      <c r="L5" s="35">
        <f ca="1">IF(OR(I5="",K5=""),"",SUM(OFFSET('Hilfswerte Witterung'!$B$5,I5,K5,J5-I5)))</f>
        <v>3957.9999999999995</v>
      </c>
      <c r="M5">
        <f>IF('EINGABE Gebäude'!K11="","",'EINGABE Gebäude'!K11)</f>
        <v>200000</v>
      </c>
      <c r="N5">
        <f ca="1">IFERROR(IF(OR(L5=0, M5="",E5=""),"",(('Hilfswerte Witterung'!$I$1/L5)*M5)),"")</f>
        <v>196210.20717534111</v>
      </c>
      <c r="O5">
        <f ca="1">IFERROR(N5/SUM($N$5:$N$154),"")</f>
        <v>0.51282051282051277</v>
      </c>
      <c r="P5" s="62">
        <f ca="1">IFERROR(IF(OR(L5=0, M5="",E5=""),"",(('Hilfswerte Witterung'!$I$1/L5)*M5)/E5),"")</f>
        <v>98.105103587670555</v>
      </c>
      <c r="Q5" s="62">
        <f ca="1">IF(P5="",NA(),P5)</f>
        <v>98.105103587670555</v>
      </c>
      <c r="R5" s="52">
        <f>IF(D5="","",VLOOKUP(D5,'Hilfswerte Benchmark'!$A$4:$H$59,3,0))</f>
        <v>73.75</v>
      </c>
      <c r="S5" s="52">
        <f>IF(D5="","",VLOOKUP(D5,'Hilfswerte Benchmark'!$A$4:$H$59,4,0))</f>
        <v>166.5</v>
      </c>
      <c r="T5" s="52" t="str">
        <f>IFERROR(FIXED(R5,0) &amp; " | " &amp; FIXED(S5,0) &amp; " kWh/m²","")</f>
        <v>74 | 167 kWh/m²</v>
      </c>
      <c r="U5" s="44" t="str">
        <f ca="1">IFERROR(IF(OR(P5="",S5=""),"",IF(P5&lt;R5,"gut",IF(AND(P5&gt;R5,P5&lt;S5),"mittel","schlecht"))),"")</f>
        <v>mittel</v>
      </c>
      <c r="V5">
        <f>IF('EINGABE Gebäude'!L11="","",'EINGABE Gebäude'!L11)</f>
        <v>14000</v>
      </c>
      <c r="W5" s="62">
        <f>IF(OR(M5="",V5=""),"",V5*100/M5)</f>
        <v>7</v>
      </c>
      <c r="X5" s="62">
        <f>IF(H5="","",VLOOKUP(H5,'Hilfswerte Energiepreise'!$B$4:$F$17,2,FALSE))</f>
        <v>6.5</v>
      </c>
      <c r="Y5" s="62">
        <f>IF(H5="","",VLOOKUP(H5,'Hilfswerte Energiepreise'!$B$4:$F$17,3,FALSE))</f>
        <v>4.95</v>
      </c>
      <c r="Z5" s="62">
        <f>IF(H5="","",VLOOKUP(H5,'Hilfswerte Energiepreise'!$B$4:$F$17,4,FALSE))</f>
        <v>3.16</v>
      </c>
      <c r="AA5" t="str">
        <f>IFERROR(IF(OR(W5="",Z5=0),"",FIXED(Z5,1) &amp; " | " &amp; FIXED(Y5,1) &amp; " | " &amp; FIXED(X5,1) &amp; " ct/kWh"),"")</f>
        <v>3,2 | 5,0 | 6,5 ct/kWh</v>
      </c>
      <c r="AB5" t="str">
        <f>IFERROR(IF(OR(W5="",AA5=""),"",IF(W5&lt;Z5,"gut",IF(AND(W5&gt;Z5,W5&lt;Y5),"gut",IF(AND(W5&gt;Y5,W5&lt;X5),"mittel",IF(W5&gt;X5,"schlecht"))))),"")</f>
        <v>schlecht</v>
      </c>
      <c r="AC5" s="35">
        <f ca="1">IFERROR(IF(OR(C5="",C5=0,L5=0,L5="",V5="",V5=0),"",(HLOOKUP(C5,'Hilfswerte Witterung'!$C$4:$AQ$5,2,FALSE)/L5)*V5),"")</f>
        <v>13645.5785750379</v>
      </c>
      <c r="AD5" s="35">
        <f ca="1">IFERROR(AC5/SUM($AC$5:$AC$154),"")</f>
        <v>0.59574468085106391</v>
      </c>
      <c r="AE5" s="35">
        <f>IFERROR(VLOOKUP(H5,'Hilfswerte Energiepreise'!$B$4:$F$17,5,FALSE),"")</f>
        <v>240</v>
      </c>
      <c r="AF5" s="35">
        <f ca="1">IFERROR(AE5*N5/1000000,"")</f>
        <v>47.090449722081871</v>
      </c>
      <c r="AG5" s="35">
        <f ca="1">IFERROR(AF5*$AG$3,"")</f>
        <v>1177.2612430520467</v>
      </c>
      <c r="AH5" s="42">
        <f>IF('EINGABE Gebäude'!N11="","",'EINGABE Gebäude'!N11)</f>
        <v>44197</v>
      </c>
      <c r="AI5" s="42">
        <f>IF('EINGABE Gebäude'!O11="","",'EINGABE Gebäude'!O11)</f>
        <v>44551</v>
      </c>
      <c r="AJ5">
        <f>IF(AH5="","",DATEDIF(AH5,AI5,"d")+1)</f>
        <v>355</v>
      </c>
      <c r="AK5">
        <f>IF('EINGABE Gebäude'!P11="","",'EINGABE Gebäude'!P11)</f>
        <v>150000</v>
      </c>
      <c r="AL5" s="37">
        <f>IFERROR(IF(AK5="","",AK5*(365/AJ5)),"")</f>
        <v>154225.35211267605</v>
      </c>
      <c r="AM5" s="120">
        <f>IFERROR(AL5/SUM($AL$5:$AL$154),"")</f>
        <v>0.57692307692307687</v>
      </c>
      <c r="AN5" s="62">
        <f>IFERROR(IF(AL5="","",AL5/E5),"")</f>
        <v>77.112676056338017</v>
      </c>
      <c r="AO5" s="62">
        <f>IF(AN5="",NA(),AN5)</f>
        <v>77.112676056338017</v>
      </c>
      <c r="AP5" s="62">
        <f>IF(D5="","",VLOOKUP(D5,'Hilfswerte Benchmark'!$A$4:$H$58,6,0))</f>
        <v>12.5</v>
      </c>
      <c r="AQ5" s="62">
        <f>IF(D5="","",VLOOKUP(D5,'Hilfswerte Benchmark'!$A$4:$H$58,7,0))</f>
        <v>75</v>
      </c>
      <c r="AR5" s="62" t="str">
        <f>IFERROR(FIXED(AP5,0) &amp; " | " &amp; FIXED(AQ5,0) &amp; " kWh/m²","")</f>
        <v>13 | 75 kWh/m²</v>
      </c>
      <c r="AS5" s="62" t="str">
        <f>IFERROR(IF(OR(AN5="",AQ5=""),"",IF(AN5&lt;AP5,"gut",IF(AND(AN5&gt;AP5,AN5&lt;AQ5),"mittel","schlecht"))),"")</f>
        <v>schlecht</v>
      </c>
      <c r="AT5">
        <f>IF('EINGABE Gebäude'!Q11="","",'EINGABE Gebäude'!Q11)</f>
        <v>40000</v>
      </c>
      <c r="AU5">
        <f>IFERROR(IF(AT5="","",AT5*(365/AJ5)),"")</f>
        <v>41126.760563380281</v>
      </c>
      <c r="AV5" s="120">
        <f>IFERROR(AU5/SUM($AU$5:$AU$154),"")</f>
        <v>0.53333333333333321</v>
      </c>
      <c r="AW5" s="35">
        <f>IF(OR(AT5="",AK5=""),"",AT5/AK5)</f>
        <v>0.26666666666666666</v>
      </c>
      <c r="AX5" s="62">
        <f>IF(AW5="","",AW5*100)</f>
        <v>26.666666666666668</v>
      </c>
      <c r="AY5" s="52">
        <f>AU5</f>
        <v>41126.760563380281</v>
      </c>
      <c r="AZ5" s="62">
        <f>'Hilfswerte Energiepreise'!$C$4</f>
        <v>29.29</v>
      </c>
      <c r="BA5" s="62">
        <f>'Hilfswerte Energiepreise'!$D$4</f>
        <v>24.42</v>
      </c>
      <c r="BB5" s="62">
        <f>'Hilfswerte Energiepreise'!$E$4</f>
        <v>17.170000000000002</v>
      </c>
      <c r="BC5" t="str">
        <f>IFERROR(IF(AY5="","",FIXED(BB5,1) &amp; " | " &amp; FIXED(BA5,1) &amp; " | " &amp; FIXED(AZ5,1) &amp; " ct/kWh"),"")</f>
        <v>17,2 | 24,4 | 29,3 ct/kWh</v>
      </c>
      <c r="BD5" t="str">
        <f>IFERROR(IF(AX5="","",IF(AX5&lt;BB5,"gut",IF(AND(AX5&gt;BB5,AX5&lt;BA5),"gut",IF(AND(AX5&gt;BA5,AX5&lt;AZ5),"mittel",IF(AX5&gt;AZ5,"schlecht"))))),"")</f>
        <v>mittel</v>
      </c>
      <c r="BE5" s="37">
        <f>'Hilfswerte Energiepreise'!$F$4</f>
        <v>560</v>
      </c>
      <c r="BF5">
        <f>IFERROR(BE5*AL5/1000000,"")</f>
        <v>86.366197183098578</v>
      </c>
      <c r="BG5" s="42" t="str">
        <f>IF('EINGABE Gebäude'!S11="","",'EINGABE Gebäude'!S11)</f>
        <v/>
      </c>
      <c r="BH5" s="42" t="str">
        <f>IF('EINGABE Gebäude'!T11="","",'EINGABE Gebäude'!T11)</f>
        <v/>
      </c>
      <c r="BI5" s="37" t="str">
        <f>IF(BG5="","",DATEDIF(BG5,BH5,"d")+1)</f>
        <v/>
      </c>
      <c r="BJ5" t="str">
        <f>IF('EINGABE Gebäude'!U11="","",'EINGABE Gebäude'!U11)</f>
        <v/>
      </c>
      <c r="BK5" s="37" t="str">
        <f>IFERROR(IF(BJ5="","",BJ5*(365/BI5)),"")</f>
        <v/>
      </c>
      <c r="BL5" s="120" t="str">
        <f>IFERROR(BK5/SUM($BK$5:$BK$154),"")</f>
        <v/>
      </c>
      <c r="BM5" s="62" t="str">
        <f>IFERROR(IF(BK5="","",BK5/E5),"")</f>
        <v/>
      </c>
      <c r="BN5" s="62" t="e">
        <f>IF(BM5="",NA(),BM5)</f>
        <v>#N/A</v>
      </c>
      <c r="BO5" s="62">
        <f>IF(D5="","",VLOOKUP(D5,'Hilfswerte Benchmark'!$A$4:$H$58,7,0))</f>
        <v>75</v>
      </c>
      <c r="BP5" s="62">
        <f>IF(D5="","",VLOOKUP(D5,'Hilfswerte Benchmark'!$A$4:$H$58,8,0))</f>
        <v>185</v>
      </c>
      <c r="BQ5" s="62" t="str">
        <f>IFERROR(FIXED(BO5,0) &amp; " | " &amp; FIXED(BP5,0) &amp; " l/m²","")</f>
        <v>75 | 185 l/m²</v>
      </c>
      <c r="BR5" s="62" t="str">
        <f>IFERROR(IF(OR(BM5="",BP5=""),"",IF(BM5&lt;BO5,"gut",IF(AND(BM5&gt;BO5,BM5&lt;BP5),"mittel","schlecht"))),"")</f>
        <v/>
      </c>
      <c r="BS5" s="72" t="str">
        <f>IF('EINGABE Gebäude'!V11="","",'EINGABE Gebäude'!V11)</f>
        <v/>
      </c>
      <c r="BT5" s="52" t="str">
        <f>IF(OR(BS5="",BJ5=""),"",BS5/BJ5)</f>
        <v/>
      </c>
      <c r="BU5" s="52" t="str">
        <f>IFERROR(IF(BS5="","",BS5*(365/BI5)),"")</f>
        <v/>
      </c>
      <c r="BV5" s="120" t="str">
        <f>IFERROR(BU5/SUM($BU$5:$BU$154),"")</f>
        <v/>
      </c>
      <c r="BW5" s="35" t="str">
        <f>IF(BT5="","",BT5*1000)</f>
        <v/>
      </c>
      <c r="BX5" s="62">
        <f>'Hilfswerte Energiepreise'!$C$20</f>
        <v>7.72</v>
      </c>
      <c r="BY5" s="62">
        <f>'Hilfswerte Energiepreise'!$D$20</f>
        <v>5.6</v>
      </c>
      <c r="BZ5" s="62">
        <f>'Hilfswerte Energiepreise'!$E$20</f>
        <v>3.61</v>
      </c>
      <c r="CA5" t="str">
        <f>IFERROR(IF(BW5="","",FIXED(BZ5,1) &amp; " | " &amp; FIXED(BY5,1) &amp; " | " &amp; FIXED(BX5,1) &amp; " Euro/m³"),"")</f>
        <v/>
      </c>
      <c r="CB5" t="str">
        <f>IFERROR(IF(BW5="","",IF(BW5&lt;BZ5,"gut",IF(AND(BW5&gt;BZ5,BW5&lt;BY5),"gut",IF(AND(BW5&gt;BY5,BW5&lt;BX5),"mittel",IF(BW5&gt;BX5,"schlecht"))))),"")</f>
        <v/>
      </c>
      <c r="CC5" s="35"/>
      <c r="CE5" s="490" t="s">
        <v>184</v>
      </c>
      <c r="CF5" t="str">
        <f>'Hilfswerte Energiepreise'!B4</f>
        <v>Strom</v>
      </c>
      <c r="CG5" s="133">
        <f>SUMIF($H$5:$H$154,CF5,$N$5:$N$154)</f>
        <v>0</v>
      </c>
      <c r="CH5" s="133">
        <f>SUMIF($H$5:$H$154,CF5,$AC$5:$AC$154)</f>
        <v>0</v>
      </c>
      <c r="CI5" s="133">
        <f>SUMIF($H$5:$H$154,CF5,$AF$5:$AF$154)</f>
        <v>0</v>
      </c>
      <c r="CJ5" s="133" t="e">
        <f t="shared" ref="CJ5:CL18" si="2">IF(CG5=0,NA(),CG5)</f>
        <v>#N/A</v>
      </c>
      <c r="CK5" s="133" t="e">
        <f t="shared" si="2"/>
        <v>#N/A</v>
      </c>
      <c r="CL5" s="133" t="e">
        <f t="shared" si="2"/>
        <v>#N/A</v>
      </c>
      <c r="CN5" t="str">
        <f>'Hilfswerte Benchmark'!A4</f>
        <v>01. Büro - Allg. Bürogebäude</v>
      </c>
      <c r="CO5">
        <f>SUMIF($D$5:$D$154,CN5,$N$5:$N$154)</f>
        <v>0</v>
      </c>
      <c r="CP5">
        <f>SUMIF($D$5:$D$154,CN5,$AC$5:$AC$154)</f>
        <v>0</v>
      </c>
      <c r="CQ5">
        <f>SUMIF($D$5:$D$154,CN5,$AF$5:$AF$154)</f>
        <v>0</v>
      </c>
      <c r="CS5" t="s">
        <v>213</v>
      </c>
      <c r="CT5">
        <f ca="1">SUM(CO5:CO12)</f>
        <v>147157.65538150581</v>
      </c>
      <c r="CU5">
        <f t="shared" ref="CU5:CV5" ca="1" si="3">SUM(CP5:CP12)</f>
        <v>5848.1051035876708</v>
      </c>
      <c r="CV5">
        <f t="shared" ca="1" si="3"/>
        <v>5.886306215260233</v>
      </c>
      <c r="CX5" t="str">
        <f>'Hilfswerte Benchmark'!A4</f>
        <v>01. Büro - Allg. Bürogebäude</v>
      </c>
      <c r="CY5">
        <f>SUMIF($D$5:$D$154,CX5,$AL$5:$AL$154)</f>
        <v>0</v>
      </c>
      <c r="CZ5">
        <f>SUMIF($D$5:$D$154,CX5,$AU$5:$AU$154)</f>
        <v>0</v>
      </c>
      <c r="DA5">
        <f>SUMIF($D$5:$D$154,CX5,$BF$5:$BF$154)</f>
        <v>0</v>
      </c>
      <c r="DC5" t="s">
        <v>213</v>
      </c>
      <c r="DD5">
        <f>SUM(CY5:CY12)</f>
        <v>82253.521126760563</v>
      </c>
      <c r="DE5">
        <f t="shared" ref="DE5" si="4">SUM(CZ5:CZ12)</f>
        <v>25704.225352112677</v>
      </c>
      <c r="DF5">
        <f t="shared" ref="DF5" si="5">SUM(DA5:DA12)</f>
        <v>46.061971830985918</v>
      </c>
      <c r="DH5" t="str">
        <f>'Hilfswerte Benchmark'!A4</f>
        <v>01. Büro - Allg. Bürogebäude</v>
      </c>
      <c r="DI5">
        <f>SUMIF($D$5:$D$154,DH5,$BK$5:$BK$154)</f>
        <v>0</v>
      </c>
      <c r="DJ5">
        <f>SUMIF($D$5:$D$154,DH5,$BU$5:$BU$154)</f>
        <v>0</v>
      </c>
      <c r="DK5">
        <v>0</v>
      </c>
      <c r="DM5" t="s">
        <v>213</v>
      </c>
      <c r="DN5">
        <f>SUM(DI5:DI12)</f>
        <v>0</v>
      </c>
      <c r="DO5">
        <f t="shared" ref="DO5" si="6">SUM(DJ5:DJ12)</f>
        <v>0</v>
      </c>
      <c r="DP5">
        <f t="shared" ref="DP5" si="7">SUM(DK5:DK12)</f>
        <v>0</v>
      </c>
    </row>
    <row r="6" spans="1:120" x14ac:dyDescent="0.2">
      <c r="A6">
        <v>2</v>
      </c>
      <c r="B6" s="47" t="str">
        <f>IF('EINGABE Gebäude'!C12 = "", "", 'EINGABE Gebäude'!C12)</f>
        <v>Kita</v>
      </c>
      <c r="C6" s="47" t="str">
        <f>IF(OR('EINGABE Gebäude'!D12 = "",'EINGABE Gebäude'!D12 = 0), "",'EINGABE Gebäude'!D12)</f>
        <v>Chemnitz</v>
      </c>
      <c r="D6" t="str">
        <f>IF(OR('EINGABE Gebäude'!E12 = "",'EINGABE Gebäude'!E12 = 0), "",'EINGABE Gebäude'!E12 )</f>
        <v>19. Schulen - Kindergärten</v>
      </c>
      <c r="E6">
        <f>IF('EINGABE Gebäude'!F12 = "", "",'EINGABE Gebäude'!F12)</f>
        <v>700</v>
      </c>
      <c r="F6" s="34">
        <f>IF('EINGABE Gebäude'!H12= "", "",'EINGABE Gebäude'!H12)</f>
        <v>44197</v>
      </c>
      <c r="G6" s="34">
        <f>IF('EINGABE Gebäude'!I12 = "","",'EINGABE Gebäude'!I12)</f>
        <v>44531</v>
      </c>
      <c r="H6" s="34" t="str">
        <f>IF('EINGABE Gebäude'!J12="","",'EINGABE Gebäude'!J12)</f>
        <v>Heizöl</v>
      </c>
      <c r="I6" s="35">
        <f t="shared" ref="I6" ca="1" si="8">IF(F6="","",MATCH(F6,Monatsauswahl,0))</f>
        <v>109</v>
      </c>
      <c r="J6" s="35">
        <f t="shared" ca="1" si="0"/>
        <v>121</v>
      </c>
      <c r="K6" s="35">
        <f t="shared" ca="1" si="1"/>
        <v>5</v>
      </c>
      <c r="L6" s="35">
        <f ca="1">IF(OR(I6="",K6=""),"",SUM(OFFSET('Hilfswerte Witterung'!$B$5,I6,K6,J6-I6)))</f>
        <v>3957.9999999999995</v>
      </c>
      <c r="M6">
        <f>IF('EINGABE Gebäude'!K12="","",'EINGABE Gebäude'!K12)</f>
        <v>40000</v>
      </c>
      <c r="N6">
        <f ca="1">IFERROR(IF(OR(L6=0, M6="",E6=""),"",(('Hilfswerte Witterung'!$I$1/L6)*M6)),"")</f>
        <v>39242.041435068219</v>
      </c>
      <c r="O6">
        <f t="shared" ref="O6:O69" ca="1" si="9">IFERROR(N6/SUM($N$5:$N$154),"")</f>
        <v>0.10256410256410256</v>
      </c>
      <c r="P6" s="62">
        <f ca="1">IFERROR(IF(OR(L6=0, M6="",E6=""),"",(('Hilfswerte Witterung'!$I$1/L6)*M6)/E6),"")</f>
        <v>56.060059192954597</v>
      </c>
      <c r="Q6" s="62">
        <f t="shared" ref="Q6:Q69" ca="1" si="10">IF(P6="",NA(),P6)</f>
        <v>56.060059192954597</v>
      </c>
      <c r="R6" s="52">
        <f>IF(D6="","",VLOOKUP(D6,'Hilfswerte Benchmark'!$A$4:$H$59,3,0))</f>
        <v>64</v>
      </c>
      <c r="S6" s="52">
        <f>IF(D6="","",VLOOKUP(D6,'Hilfswerte Benchmark'!$A$4:$H$59,4,0))</f>
        <v>125.18505338078292</v>
      </c>
      <c r="T6" s="52" t="str">
        <f t="shared" ref="T6:T69" si="11">IFERROR(FIXED(R6,0) &amp; " | " &amp; FIXED(S6,0) &amp; " kWh/m²","")</f>
        <v>64 | 125 kWh/m²</v>
      </c>
      <c r="U6" s="44" t="str">
        <f t="shared" ref="U6:U69" ca="1" si="12">IFERROR(IF(OR(P6="",S6=""),"",IF(P6&lt;R6,"gut",IF(AND(P6&gt;R6,P6&lt;S6),"mittel","schlecht"))),"")</f>
        <v>gut</v>
      </c>
      <c r="V6">
        <f>IF('EINGABE Gebäude'!L12="","",'EINGABE Gebäude'!L12)</f>
        <v>3500</v>
      </c>
      <c r="W6" s="62">
        <f t="shared" ref="W6" si="13">IF(OR(M6="",V6=""),"",V6*100/M6)</f>
        <v>8.75</v>
      </c>
      <c r="X6" s="62">
        <f>IF(H6="","",VLOOKUP(H6,'Hilfswerte Energiepreise'!$B$4:$F$17,2,FALSE))</f>
        <v>7.14</v>
      </c>
      <c r="Y6" s="62">
        <f>IF(H6="","",VLOOKUP(H6,'Hilfswerte Energiepreise'!$B$4:$F$17,3,FALSE))</f>
        <v>5.98</v>
      </c>
      <c r="Z6" s="62">
        <f>IF(H6="","",VLOOKUP(H6,'Hilfswerte Energiepreise'!$B$4:$F$17,4,FALSE))</f>
        <v>4.0599999999999996</v>
      </c>
      <c r="AA6" t="str">
        <f t="shared" ref="AA6:AA69" si="14">IFERROR(IF(OR(W6="",Z6=0),"",FIXED(Z6,1) &amp; " | " &amp; FIXED(Y6,1) &amp; " | " &amp; FIXED(X6,1) &amp; " ct/kWh"),"")</f>
        <v>4,1 | 6,0 | 7,1 ct/kWh</v>
      </c>
      <c r="AB6" t="str">
        <f t="shared" ref="AB6:AB69" si="15">IFERROR(IF(OR(W6="",AA6=""),"",IF(W6&lt;Z6,"gut",IF(AND(W6&gt;Z6,W6&lt;Y6),"gut",IF(AND(W6&gt;Y6,W6&lt;X6),"mittel",IF(W6&gt;X6,"schlecht"))))),"")</f>
        <v>schlecht</v>
      </c>
      <c r="AC6" s="35">
        <f ca="1">IFERROR(IF(OR(C6="",C6=0,L6=0,L6="",V6="",V6=0),"",(HLOOKUP(C6,'Hilfswerte Witterung'!$C$4:$AQ$5,2,FALSE)/L6)*V6),"")</f>
        <v>3411.394643759475</v>
      </c>
      <c r="AD6" s="35">
        <f t="shared" ref="AD6:AD69" ca="1" si="16">IFERROR(AC6/SUM($AC$5:$AC$154),"")</f>
        <v>0.14893617021276598</v>
      </c>
      <c r="AE6" s="35">
        <f>IFERROR(VLOOKUP(H6,'Hilfswerte Energiepreise'!$B$4:$F$17,5,FALSE),"")</f>
        <v>310</v>
      </c>
      <c r="AF6" s="35">
        <f t="shared" ref="AF6:AF69" ca="1" si="17">IFERROR(AE6*N6/1000000,"")</f>
        <v>12.165032844871149</v>
      </c>
      <c r="AG6" s="35">
        <f t="shared" ref="AG6:AG69" ca="1" si="18">IFERROR(AF6*$AG$3,"")</f>
        <v>304.1258211217787</v>
      </c>
      <c r="AH6" s="42">
        <f>IF('EINGABE Gebäude'!N12="","",'EINGABE Gebäude'!N12)</f>
        <v>44197</v>
      </c>
      <c r="AI6" s="42">
        <f>IF('EINGABE Gebäude'!O12="","",'EINGABE Gebäude'!O12)</f>
        <v>44551</v>
      </c>
      <c r="AJ6">
        <f t="shared" ref="AJ6" si="19">IF(AH6="","",DATEDIF(AH6,AI6,"d")+1)</f>
        <v>355</v>
      </c>
      <c r="AK6">
        <f>IF('EINGABE Gebäude'!P12="","",'EINGABE Gebäude'!P12)</f>
        <v>30000</v>
      </c>
      <c r="AL6" s="37">
        <f t="shared" ref="AL6:AL69" si="20">IFERROR(IF(AK6="","",AK6*(365/AJ6)),"")</f>
        <v>30845.070422535209</v>
      </c>
      <c r="AM6" s="120">
        <f t="shared" ref="AM6:AM69" si="21">IFERROR(AL6/SUM($AL$5:$AL$154),"")</f>
        <v>0.11538461538461538</v>
      </c>
      <c r="AN6" s="62">
        <f t="shared" ref="AN6:AN69" si="22">IFERROR(IF(AL6="","",AL6/E6),"")</f>
        <v>44.064386317907442</v>
      </c>
      <c r="AO6" s="62">
        <f t="shared" ref="AO6:AO69" si="23">IF(AN6="",NA(),AN6)</f>
        <v>44.064386317907442</v>
      </c>
      <c r="AP6" s="62">
        <f>IF(D6="","",VLOOKUP(D6,'Hilfswerte Benchmark'!$A$4:$H$58,6,0))</f>
        <v>10.017793594306049</v>
      </c>
      <c r="AQ6" s="62">
        <f>IF(D6="","",VLOOKUP(D6,'Hilfswerte Benchmark'!$A$4:$H$58,7,0))</f>
        <v>143</v>
      </c>
      <c r="AR6" s="62" t="str">
        <f t="shared" ref="AR6:AR69" si="24">IFERROR(FIXED(AP6,0) &amp; " | " &amp; FIXED(AQ6,0) &amp; " kWh/m²","")</f>
        <v>10 | 143 kWh/m²</v>
      </c>
      <c r="AS6" s="62" t="str">
        <f t="shared" ref="AS6:AS69" si="25">IFERROR(IF(OR(AN6="",AQ6=""),"",IF(AN6&lt;AP6,"gut",IF(AND(AN6&gt;AP6,AN6&lt;AQ6),"mittel","schlecht"))),"")</f>
        <v>mittel</v>
      </c>
      <c r="AT6">
        <f>IF('EINGABE Gebäude'!Q12="","",'EINGABE Gebäude'!Q12)</f>
        <v>10000</v>
      </c>
      <c r="AU6">
        <f t="shared" ref="AU6:AU69" si="26">IFERROR(IF(AT6="","",AT6*(365/AJ6)),"")</f>
        <v>10281.69014084507</v>
      </c>
      <c r="AV6" s="120">
        <f t="shared" ref="AV6:AV69" si="27">IFERROR(AU6/SUM($AU$5:$AU$154),"")</f>
        <v>0.1333333333333333</v>
      </c>
      <c r="AW6" s="35">
        <f t="shared" ref="AW6" si="28">IF(OR(AT6="",AK6=""),"",AT6/AK6)</f>
        <v>0.33333333333333331</v>
      </c>
      <c r="AX6" s="62">
        <f t="shared" ref="AX6" si="29">IF(AW6="","",AW6*100)</f>
        <v>33.333333333333329</v>
      </c>
      <c r="AY6" s="52">
        <f t="shared" ref="AY6:AY69" si="30">AU6</f>
        <v>10281.69014084507</v>
      </c>
      <c r="AZ6" s="62">
        <f>'Hilfswerte Energiepreise'!$C$4</f>
        <v>29.29</v>
      </c>
      <c r="BA6" s="62">
        <f>'Hilfswerte Energiepreise'!$D$4</f>
        <v>24.42</v>
      </c>
      <c r="BB6" s="62">
        <f>'Hilfswerte Energiepreise'!$E$4</f>
        <v>17.170000000000002</v>
      </c>
      <c r="BC6" t="str">
        <f t="shared" ref="BC6:BC69" si="31">IFERROR(IF(AY6="","",FIXED(BB6,1) &amp; " | " &amp; FIXED(BA6,1) &amp; " | " &amp; FIXED(AZ6,1) &amp; " ct/kWh"),"")</f>
        <v>17,2 | 24,4 | 29,3 ct/kWh</v>
      </c>
      <c r="BD6" t="str">
        <f t="shared" ref="BD6:BD69" si="32">IFERROR(IF(AX6="","",IF(AX6&lt;BB6,"gut",IF(AND(AX6&gt;BB6,AX6&lt;BA6),"gut",IF(AND(AX6&gt;BA6,AX6&lt;AZ6),"mittel",IF(AX6&gt;AZ6,"schlecht"))))),"")</f>
        <v>schlecht</v>
      </c>
      <c r="BE6" s="37">
        <f>'Hilfswerte Energiepreise'!$F$4</f>
        <v>560</v>
      </c>
      <c r="BF6">
        <f t="shared" ref="BF6:BF69" si="33">IFERROR(BE6*AL6/1000000,"")</f>
        <v>17.273239436619718</v>
      </c>
      <c r="BG6" s="42" t="str">
        <f>IF('EINGABE Gebäude'!S12="","",'EINGABE Gebäude'!S12)</f>
        <v/>
      </c>
      <c r="BH6" s="42" t="str">
        <f>IF('EINGABE Gebäude'!T12="","",'EINGABE Gebäude'!T12)</f>
        <v/>
      </c>
      <c r="BI6" s="37" t="str">
        <f t="shared" ref="BI6" si="34">IF(BG6="","",DATEDIF(BG6,BH6,"d")+1)</f>
        <v/>
      </c>
      <c r="BJ6" t="str">
        <f>IF('EINGABE Gebäude'!U12="","",'EINGABE Gebäude'!U12)</f>
        <v/>
      </c>
      <c r="BK6" s="37" t="str">
        <f t="shared" ref="BK6:BK69" si="35">IFERROR(IF(BJ6="","",BJ6*(365/BI6)),"")</f>
        <v/>
      </c>
      <c r="BL6" s="120" t="str">
        <f t="shared" ref="BL6:BL69" si="36">IFERROR(BK6/SUM($BK$5:$BK$154),"")</f>
        <v/>
      </c>
      <c r="BM6" s="62" t="str">
        <f t="shared" ref="BM6:BM69" si="37">IFERROR(IF(BK6="","",BK6/E6),"")</f>
        <v/>
      </c>
      <c r="BN6" s="62" t="e">
        <f t="shared" ref="BN6:BN69" si="38">IF(BM6="",NA(),BM6)</f>
        <v>#N/A</v>
      </c>
      <c r="BO6" s="62">
        <f>IF(D6="","",VLOOKUP(D6,'Hilfswerte Benchmark'!$A$4:$H$58,7,0))</f>
        <v>143</v>
      </c>
      <c r="BP6" s="62">
        <f>IF(D6="","",VLOOKUP(D6,'Hilfswerte Benchmark'!$A$4:$H$58,8,0))</f>
        <v>287.40925266903912</v>
      </c>
      <c r="BQ6" s="62" t="str">
        <f t="shared" ref="BQ6:BQ69" si="39">IFERROR(FIXED(BO6,0) &amp; " | " &amp; FIXED(BP6,0) &amp; " l/m²","")</f>
        <v>143 | 287 l/m²</v>
      </c>
      <c r="BR6" s="62" t="str">
        <f t="shared" ref="BR6:BR69" si="40">IFERROR(IF(OR(BM6="",BP6=""),"",IF(BM6&lt;BO6,"gut",IF(AND(BM6&gt;BO6,BM6&lt;BP6),"mittel","schlecht"))),"")</f>
        <v/>
      </c>
      <c r="BS6" s="72" t="str">
        <f>IF('EINGABE Gebäude'!V12="","",'EINGABE Gebäude'!V12)</f>
        <v/>
      </c>
      <c r="BT6" s="52" t="str">
        <f>IF(OR(BS6="",BJ6=""),"",BS6/BJ6)</f>
        <v/>
      </c>
      <c r="BU6" s="52" t="str">
        <f t="shared" ref="BU6:BU69" si="41">IFERROR(IF(BS6="","",BS6*(365/BI6)),"")</f>
        <v/>
      </c>
      <c r="BV6" s="120" t="str">
        <f t="shared" ref="BV6:BV69" si="42">IFERROR(BU6/SUM($BU$5:$BU$154),"")</f>
        <v/>
      </c>
      <c r="BW6" s="35" t="str">
        <f t="shared" ref="BW6" si="43">IF(BT6="","",BT6*1000)</f>
        <v/>
      </c>
      <c r="BX6" s="62">
        <f>'Hilfswerte Energiepreise'!$C$20</f>
        <v>7.72</v>
      </c>
      <c r="BY6" s="62">
        <f>'Hilfswerte Energiepreise'!$D$20</f>
        <v>5.6</v>
      </c>
      <c r="BZ6" s="62">
        <f>'Hilfswerte Energiepreise'!$E$20</f>
        <v>3.61</v>
      </c>
      <c r="CA6" t="str">
        <f t="shared" ref="CA6:CA69" si="44">IFERROR(IF(BW6="","",FIXED(BZ6,1) &amp; " | " &amp; FIXED(BY6,1) &amp; " | " &amp; FIXED(BX6,1) &amp; " Euro/m³"),"")</f>
        <v/>
      </c>
      <c r="CB6" t="str">
        <f t="shared" ref="CB6:CB69" si="45">IFERROR(IF(BW6="","",IF(BW6&lt;BZ6,"gut",IF(AND(BW6&gt;BZ6,BW6&lt;BY6),"gut",IF(AND(BW6&gt;BY6,BW6&lt;BX6),"mittel",IF(BW6&gt;BX6,"schlecht"))))),"")</f>
        <v/>
      </c>
      <c r="CC6" s="35"/>
      <c r="CE6" s="490"/>
      <c r="CF6" t="str">
        <f>'Hilfswerte Energiepreise'!B5</f>
        <v>Erdgas</v>
      </c>
      <c r="CG6" s="133">
        <f t="shared" ref="CG6:CG18" ca="1" si="46">SUMIF($H$5:$H$154,CF6,$N$5:$N$154)</f>
        <v>196210.20717534111</v>
      </c>
      <c r="CH6" s="133">
        <f t="shared" ref="CH6:CH18" ca="1" si="47">SUMIF($H$5:$H$154,CF6,$AC$5:$AC$154)</f>
        <v>13645.5785750379</v>
      </c>
      <c r="CI6" s="133">
        <f t="shared" ref="CI6:CI18" ca="1" si="48">SUMIF($H$5:$H$154,CF6,$AF$5:$AF$154)</f>
        <v>47.090449722081871</v>
      </c>
      <c r="CJ6" s="133">
        <f t="shared" ca="1" si="2"/>
        <v>196210.20717534111</v>
      </c>
      <c r="CK6" s="133">
        <f t="shared" ca="1" si="2"/>
        <v>13645.5785750379</v>
      </c>
      <c r="CL6" s="133">
        <f t="shared" ca="1" si="2"/>
        <v>47.090449722081871</v>
      </c>
      <c r="CN6" t="str">
        <f>'Hilfswerte Benchmark'!A5</f>
        <v>02. Büro - Verwaltungsgebäude</v>
      </c>
      <c r="CO6">
        <f t="shared" ref="CO6:CO60" ca="1" si="49">SUMIF($D$5:$D$154,CN6,$N$5:$N$154)</f>
        <v>147157.65538150581</v>
      </c>
      <c r="CP6">
        <f t="shared" ref="CP6:CP60" ca="1" si="50">SUMIF($D$5:$D$154,CN6,$AC$5:$AC$154)</f>
        <v>5848.1051035876708</v>
      </c>
      <c r="CQ6">
        <f t="shared" ref="CQ6:CQ60" ca="1" si="51">SUMIF($D$5:$D$154,CN6,$AF$5:$AF$154)</f>
        <v>5.886306215260233</v>
      </c>
      <c r="CS6" t="s">
        <v>214</v>
      </c>
      <c r="CT6">
        <f ca="1">SUM(CO13:CO24)</f>
        <v>235452.24861040933</v>
      </c>
      <c r="CU6">
        <f t="shared" ref="CU6:CV6" ca="1" si="52">SUM(CP13:CP24)</f>
        <v>17056.973218797375</v>
      </c>
      <c r="CV6">
        <f t="shared" ca="1" si="52"/>
        <v>59.25548256695302</v>
      </c>
      <c r="CX6" t="str">
        <f>'Hilfswerte Benchmark'!A5</f>
        <v>02. Büro - Verwaltungsgebäude</v>
      </c>
      <c r="CY6">
        <f t="shared" ref="CY6:CY60" si="53">SUMIF($D$5:$D$154,CX6,$AL$5:$AL$154)</f>
        <v>82253.521126760563</v>
      </c>
      <c r="CZ6">
        <f t="shared" ref="CZ6:CZ60" si="54">SUMIF($D$5:$D$154,CX6,$AU$5:$AU$154)</f>
        <v>25704.225352112677</v>
      </c>
      <c r="DA6">
        <f t="shared" ref="DA6:DA60" si="55">SUMIF($D$5:$D$154,CX6,$BF$5:$BF$154)</f>
        <v>46.061971830985918</v>
      </c>
      <c r="DC6" t="s">
        <v>214</v>
      </c>
      <c r="DD6">
        <f>SUM(CY13:CY24)</f>
        <v>185070.42253521126</v>
      </c>
      <c r="DE6">
        <f t="shared" ref="DE6" si="56">SUM(CZ13:CZ24)</f>
        <v>51408.450704225354</v>
      </c>
      <c r="DF6">
        <f t="shared" ref="DF6" si="57">SUM(DA13:DA24)</f>
        <v>103.6394366197183</v>
      </c>
      <c r="DH6" t="str">
        <f>'Hilfswerte Benchmark'!A5</f>
        <v>02. Büro - Verwaltungsgebäude</v>
      </c>
      <c r="DI6">
        <f t="shared" ref="DI6:DI60" si="58">SUMIF($D$5:$D$154,DH6,$BK$5:$BK$154)</f>
        <v>0</v>
      </c>
      <c r="DJ6">
        <f t="shared" ref="DJ6:DJ60" si="59">SUMIF($D$5:$D$154,DH6,$BU$5:$BU$154)</f>
        <v>0</v>
      </c>
      <c r="DK6">
        <v>0</v>
      </c>
      <c r="DM6" t="s">
        <v>214</v>
      </c>
      <c r="DN6">
        <f>SUM(DI13:DI24)</f>
        <v>0</v>
      </c>
      <c r="DO6">
        <f t="shared" ref="DO6" si="60">SUM(DJ13:DJ24)</f>
        <v>0</v>
      </c>
      <c r="DP6">
        <f t="shared" ref="DP6" si="61">SUM(DK13:DK24)</f>
        <v>0</v>
      </c>
    </row>
    <row r="7" spans="1:120" x14ac:dyDescent="0.2">
      <c r="A7">
        <v>3</v>
      </c>
      <c r="B7" s="47" t="str">
        <f>IF('EINGABE Gebäude'!C13 = "", "", 'EINGABE Gebäude'!C13)</f>
        <v>Rathaus</v>
      </c>
      <c r="C7" s="47" t="str">
        <f>IF(OR('EINGABE Gebäude'!D13 = "",'EINGABE Gebäude'!D13 = 0), "",'EINGABE Gebäude'!D13)</f>
        <v>Chemnitz</v>
      </c>
      <c r="D7" t="str">
        <f>IF(OR('EINGABE Gebäude'!E13 = "",'EINGABE Gebäude'!E13 = 0), "",'EINGABE Gebäude'!E13 )</f>
        <v>02. Büro - Verwaltungsgebäude</v>
      </c>
      <c r="E7">
        <f>IF('EINGABE Gebäude'!F13 = "", "",'EINGABE Gebäude'!F13)</f>
        <v>1000</v>
      </c>
      <c r="F7" s="34">
        <f>IF('EINGABE Gebäude'!H13= "", "",'EINGABE Gebäude'!H13)</f>
        <v>44197</v>
      </c>
      <c r="G7" s="34">
        <f>IF('EINGABE Gebäude'!I13 = "","",'EINGABE Gebäude'!I13)</f>
        <v>44531</v>
      </c>
      <c r="H7" s="34" t="str">
        <f>IF('EINGABE Gebäude'!J13="","",'EINGABE Gebäude'!J13)</f>
        <v>Pellets</v>
      </c>
      <c r="I7" s="35">
        <f t="shared" ref="I7:I70" ca="1" si="62">IF(F7="","",MATCH(F7,Monatsauswahl,0))</f>
        <v>109</v>
      </c>
      <c r="J7" s="35">
        <f t="shared" ref="J7:J70" ca="1" si="63">IF(G7="","",MATCH(G7,Monatsauswahl,0)+1)</f>
        <v>121</v>
      </c>
      <c r="K7" s="35">
        <f t="shared" ref="K7:K70" ca="1" si="64">IF(C7="","",MATCH(C7,Wetterstationen,0))</f>
        <v>5</v>
      </c>
      <c r="L7" s="35">
        <f ca="1">IF(OR(I7="",K7=""),"",SUM(OFFSET('Hilfswerte Witterung'!$B$5,I7,K7,J7-I7)))</f>
        <v>3957.9999999999995</v>
      </c>
      <c r="M7">
        <f>IF('EINGABE Gebäude'!K13="","",'EINGABE Gebäude'!K13)</f>
        <v>150000</v>
      </c>
      <c r="N7">
        <f ca="1">IFERROR(IF(OR(L7=0, M7="",E7=""),"",(('Hilfswerte Witterung'!$I$1/L7)*M7)),"")</f>
        <v>147157.65538150581</v>
      </c>
      <c r="O7">
        <f t="shared" ca="1" si="9"/>
        <v>0.38461538461538458</v>
      </c>
      <c r="P7" s="62">
        <f ca="1">IFERROR(IF(OR(L7=0, M7="",E7=""),"",(('Hilfswerte Witterung'!$I$1/L7)*M7)/E7),"")</f>
        <v>147.1576553815058</v>
      </c>
      <c r="Q7" s="62">
        <f t="shared" ca="1" si="10"/>
        <v>147.1576553815058</v>
      </c>
      <c r="R7" s="52">
        <f>IF(D7="","",VLOOKUP(D7,'Hilfswerte Benchmark'!$A$4:$H$59,3,0))</f>
        <v>69.5</v>
      </c>
      <c r="S7" s="52">
        <f>IF(D7="","",VLOOKUP(D7,'Hilfswerte Benchmark'!$A$4:$H$59,4,0))</f>
        <v>131.87221172022683</v>
      </c>
      <c r="T7" s="52" t="str">
        <f t="shared" si="11"/>
        <v>70 | 132 kWh/m²</v>
      </c>
      <c r="U7" s="44" t="str">
        <f t="shared" ca="1" si="12"/>
        <v>schlecht</v>
      </c>
      <c r="V7">
        <f>IF('EINGABE Gebäude'!L13="","",'EINGABE Gebäude'!L13)</f>
        <v>6000</v>
      </c>
      <c r="W7" s="62">
        <f t="shared" ref="W7:W70" si="65">IF(OR(M7="",V7=""),"",V7*100/M7)</f>
        <v>4</v>
      </c>
      <c r="X7" s="62">
        <f>IF(H7="","",VLOOKUP(H7,'Hilfswerte Energiepreise'!$B$4:$F$17,2,FALSE))</f>
        <v>4.6900000000000004</v>
      </c>
      <c r="Y7" s="62">
        <f>IF(H7="","",VLOOKUP(H7,'Hilfswerte Energiepreise'!$B$4:$F$17,3,FALSE))</f>
        <v>4.1100000000000003</v>
      </c>
      <c r="Z7" s="62">
        <f>IF(H7="","",VLOOKUP(H7,'Hilfswerte Energiepreise'!$B$4:$F$17,4,FALSE))</f>
        <v>3.61</v>
      </c>
      <c r="AA7" t="str">
        <f t="shared" si="14"/>
        <v>3,6 | 4,1 | 4,7 ct/kWh</v>
      </c>
      <c r="AB7" t="str">
        <f t="shared" si="15"/>
        <v>gut</v>
      </c>
      <c r="AC7" s="35">
        <f ca="1">IFERROR(IF(OR(C7="",C7=0,L7=0,L7="",V7="",V7=0),"",(HLOOKUP(C7,'Hilfswerte Witterung'!$C$4:$AQ$5,2,FALSE)/L7)*V7),"")</f>
        <v>5848.1051035876708</v>
      </c>
      <c r="AD7" s="35">
        <f t="shared" ca="1" si="16"/>
        <v>0.25531914893617019</v>
      </c>
      <c r="AE7" s="35">
        <f>IFERROR(VLOOKUP(H7,'Hilfswerte Energiepreise'!$B$4:$F$17,5,FALSE),"")</f>
        <v>40</v>
      </c>
      <c r="AF7" s="35">
        <f t="shared" ca="1" si="17"/>
        <v>5.886306215260233</v>
      </c>
      <c r="AG7" s="35">
        <f t="shared" ca="1" si="18"/>
        <v>147.15765538150583</v>
      </c>
      <c r="AH7" s="42">
        <f>IF('EINGABE Gebäude'!N13="","",'EINGABE Gebäude'!N13)</f>
        <v>44197</v>
      </c>
      <c r="AI7" s="42">
        <f>IF('EINGABE Gebäude'!O13="","",'EINGABE Gebäude'!O13)</f>
        <v>44551</v>
      </c>
      <c r="AJ7">
        <f t="shared" ref="AJ7:AJ70" si="66">IF(AH7="","",DATEDIF(AH7,AI7,"d")+1)</f>
        <v>355</v>
      </c>
      <c r="AK7">
        <f>IF('EINGABE Gebäude'!P13="","",'EINGABE Gebäude'!P13)</f>
        <v>80000</v>
      </c>
      <c r="AL7" s="37">
        <f t="shared" si="20"/>
        <v>82253.521126760563</v>
      </c>
      <c r="AM7" s="120">
        <f t="shared" si="21"/>
        <v>0.30769230769230771</v>
      </c>
      <c r="AN7" s="62">
        <f t="shared" si="22"/>
        <v>82.25352112676056</v>
      </c>
      <c r="AO7" s="62">
        <f t="shared" si="23"/>
        <v>82.25352112676056</v>
      </c>
      <c r="AP7" s="62">
        <f>IF(D7="","",VLOOKUP(D7,'Hilfswerte Benchmark'!$A$4:$H$58,6,0))</f>
        <v>27.072589792060491</v>
      </c>
      <c r="AQ7" s="62">
        <f>IF(D7="","",VLOOKUP(D7,'Hilfswerte Benchmark'!$A$4:$H$58,7,0))</f>
        <v>86</v>
      </c>
      <c r="AR7" s="62" t="str">
        <f t="shared" si="24"/>
        <v>27 | 86 kWh/m²</v>
      </c>
      <c r="AS7" s="62" t="str">
        <f t="shared" si="25"/>
        <v>mittel</v>
      </c>
      <c r="AT7">
        <f>IF('EINGABE Gebäude'!Q13="","",'EINGABE Gebäude'!Q13)</f>
        <v>25000</v>
      </c>
      <c r="AU7">
        <f t="shared" si="26"/>
        <v>25704.225352112677</v>
      </c>
      <c r="AV7" s="120">
        <f t="shared" si="27"/>
        <v>0.33333333333333331</v>
      </c>
      <c r="AW7" s="35">
        <f t="shared" ref="AW7:AW70" si="67">IF(OR(AT7="",AK7=""),"",AT7/AK7)</f>
        <v>0.3125</v>
      </c>
      <c r="AX7" s="62">
        <f t="shared" ref="AX7:AX70" si="68">IF(AW7="","",AW7*100)</f>
        <v>31.25</v>
      </c>
      <c r="AY7" s="52">
        <f t="shared" si="30"/>
        <v>25704.225352112677</v>
      </c>
      <c r="AZ7" s="62">
        <f>'Hilfswerte Energiepreise'!$C$4</f>
        <v>29.29</v>
      </c>
      <c r="BA7" s="62">
        <f>'Hilfswerte Energiepreise'!$D$4</f>
        <v>24.42</v>
      </c>
      <c r="BB7" s="62">
        <f>'Hilfswerte Energiepreise'!$E$4</f>
        <v>17.170000000000002</v>
      </c>
      <c r="BC7" t="str">
        <f t="shared" si="31"/>
        <v>17,2 | 24,4 | 29,3 ct/kWh</v>
      </c>
      <c r="BD7" t="str">
        <f t="shared" si="32"/>
        <v>schlecht</v>
      </c>
      <c r="BE7" s="37">
        <f>'Hilfswerte Energiepreise'!$F$4</f>
        <v>560</v>
      </c>
      <c r="BF7">
        <f t="shared" si="33"/>
        <v>46.061971830985918</v>
      </c>
      <c r="BG7" s="42" t="str">
        <f>IF('EINGABE Gebäude'!S13="","",'EINGABE Gebäude'!S13)</f>
        <v/>
      </c>
      <c r="BH7" s="42" t="str">
        <f>IF('EINGABE Gebäude'!T13="","",'EINGABE Gebäude'!T13)</f>
        <v/>
      </c>
      <c r="BI7" s="37" t="str">
        <f t="shared" ref="BI7:BI70" si="69">IF(BG7="","",DATEDIF(BG7,BH7,"d")+1)</f>
        <v/>
      </c>
      <c r="BJ7" t="str">
        <f>IF('EINGABE Gebäude'!U13="","",'EINGABE Gebäude'!U13)</f>
        <v/>
      </c>
      <c r="BK7" s="37" t="str">
        <f t="shared" si="35"/>
        <v/>
      </c>
      <c r="BL7" s="120" t="str">
        <f t="shared" si="36"/>
        <v/>
      </c>
      <c r="BM7" s="62" t="str">
        <f t="shared" si="37"/>
        <v/>
      </c>
      <c r="BN7" s="62" t="e">
        <f t="shared" si="38"/>
        <v>#N/A</v>
      </c>
      <c r="BO7" s="62">
        <f>IF(D7="","",VLOOKUP(D7,'Hilfswerte Benchmark'!$A$4:$H$58,7,0))</f>
        <v>86</v>
      </c>
      <c r="BP7" s="62">
        <f>IF(D7="","",VLOOKUP(D7,'Hilfswerte Benchmark'!$A$4:$H$58,8,0))</f>
        <v>239.99559471365637</v>
      </c>
      <c r="BQ7" s="62" t="str">
        <f t="shared" si="39"/>
        <v>86 | 240 l/m²</v>
      </c>
      <c r="BR7" s="62" t="str">
        <f t="shared" si="40"/>
        <v/>
      </c>
      <c r="BS7" s="72" t="str">
        <f>IF('EINGABE Gebäude'!V13="","",'EINGABE Gebäude'!V13)</f>
        <v/>
      </c>
      <c r="BT7" s="52" t="str">
        <f t="shared" ref="BT7:BT70" si="70">IF(OR(BS7="",BJ7=""),"",BS7/BJ7)</f>
        <v/>
      </c>
      <c r="BU7" s="52" t="str">
        <f t="shared" si="41"/>
        <v/>
      </c>
      <c r="BV7" s="120" t="str">
        <f t="shared" si="42"/>
        <v/>
      </c>
      <c r="BW7" s="35" t="str">
        <f t="shared" ref="BW7:BW70" si="71">IF(BT7="","",BT7*1000)</f>
        <v/>
      </c>
      <c r="BX7" s="62">
        <f>'Hilfswerte Energiepreise'!$C$20</f>
        <v>7.72</v>
      </c>
      <c r="BY7" s="62">
        <f>'Hilfswerte Energiepreise'!$D$20</f>
        <v>5.6</v>
      </c>
      <c r="BZ7" s="62">
        <f>'Hilfswerte Energiepreise'!$E$20</f>
        <v>3.61</v>
      </c>
      <c r="CA7" t="str">
        <f t="shared" si="44"/>
        <v/>
      </c>
      <c r="CB7" t="str">
        <f t="shared" si="45"/>
        <v/>
      </c>
      <c r="CC7" s="35"/>
      <c r="CE7" s="490"/>
      <c r="CF7" t="str">
        <f>'Hilfswerte Energiepreise'!B6</f>
        <v>Flüssiggas</v>
      </c>
      <c r="CG7" s="133">
        <f t="shared" si="46"/>
        <v>0</v>
      </c>
      <c r="CH7" s="133">
        <f t="shared" si="47"/>
        <v>0</v>
      </c>
      <c r="CI7" s="133">
        <f t="shared" si="48"/>
        <v>0</v>
      </c>
      <c r="CJ7" s="133" t="e">
        <f t="shared" si="2"/>
        <v>#N/A</v>
      </c>
      <c r="CK7" s="133" t="e">
        <f t="shared" si="2"/>
        <v>#N/A</v>
      </c>
      <c r="CL7" s="133" t="e">
        <f t="shared" si="2"/>
        <v>#N/A</v>
      </c>
      <c r="CN7" t="str">
        <f>'Hilfswerte Benchmark'!A6</f>
        <v>03. Büro - Rechenzentren</v>
      </c>
      <c r="CO7">
        <f t="shared" si="49"/>
        <v>0</v>
      </c>
      <c r="CP7">
        <f t="shared" si="50"/>
        <v>0</v>
      </c>
      <c r="CQ7">
        <f t="shared" si="51"/>
        <v>0</v>
      </c>
      <c r="CS7" t="s">
        <v>215</v>
      </c>
      <c r="CT7">
        <f>SUM(CO25:CO27)</f>
        <v>0</v>
      </c>
      <c r="CU7">
        <f t="shared" ref="CU7:CV7" si="72">SUM(CP25:CP27)</f>
        <v>0</v>
      </c>
      <c r="CV7">
        <f t="shared" si="72"/>
        <v>0</v>
      </c>
      <c r="CX7" t="str">
        <f>'Hilfswerte Benchmark'!A6</f>
        <v>03. Büro - Rechenzentren</v>
      </c>
      <c r="CY7">
        <f t="shared" si="53"/>
        <v>0</v>
      </c>
      <c r="CZ7">
        <f t="shared" si="54"/>
        <v>0</v>
      </c>
      <c r="DA7">
        <f t="shared" si="55"/>
        <v>0</v>
      </c>
      <c r="DC7" t="s">
        <v>215</v>
      </c>
      <c r="DD7">
        <f>SUM(CY25:CY27)</f>
        <v>0</v>
      </c>
      <c r="DE7">
        <f t="shared" ref="DE7" si="73">SUM(CZ25:CZ27)</f>
        <v>0</v>
      </c>
      <c r="DF7">
        <f t="shared" ref="DF7" si="74">SUM(DA25:DA27)</f>
        <v>0</v>
      </c>
      <c r="DH7" t="str">
        <f>'Hilfswerte Benchmark'!A6</f>
        <v>03. Büro - Rechenzentren</v>
      </c>
      <c r="DI7">
        <f t="shared" si="58"/>
        <v>0</v>
      </c>
      <c r="DJ7">
        <f t="shared" si="59"/>
        <v>0</v>
      </c>
      <c r="DK7">
        <v>0</v>
      </c>
      <c r="DM7" t="s">
        <v>215</v>
      </c>
      <c r="DN7">
        <f>SUM(DI25:DI27)</f>
        <v>0</v>
      </c>
      <c r="DO7">
        <f t="shared" ref="DO7" si="75">SUM(DJ25:DJ27)</f>
        <v>0</v>
      </c>
      <c r="DP7">
        <f t="shared" ref="DP7" si="76">SUM(DK25:DK27)</f>
        <v>0</v>
      </c>
    </row>
    <row r="8" spans="1:120" x14ac:dyDescent="0.2">
      <c r="A8">
        <v>4</v>
      </c>
      <c r="B8" s="47" t="str">
        <f>IF('EINGABE Gebäude'!C14 = "", "", 'EINGABE Gebäude'!C14)</f>
        <v/>
      </c>
      <c r="C8" s="47" t="str">
        <f>IF(OR('EINGABE Gebäude'!D14 = "",'EINGABE Gebäude'!D14 = 0), "",'EINGABE Gebäude'!D14)</f>
        <v/>
      </c>
      <c r="D8" t="str">
        <f>IF(OR('EINGABE Gebäude'!E14 = "",'EINGABE Gebäude'!E14 = 0), "",'EINGABE Gebäude'!E14 )</f>
        <v/>
      </c>
      <c r="E8" t="str">
        <f>IF('EINGABE Gebäude'!F14 = "", "",'EINGABE Gebäude'!F14)</f>
        <v/>
      </c>
      <c r="F8" s="34" t="str">
        <f>IF('EINGABE Gebäude'!H14= "", "",'EINGABE Gebäude'!H14)</f>
        <v/>
      </c>
      <c r="G8" s="34" t="str">
        <f>IF('EINGABE Gebäude'!I14 = "","",'EINGABE Gebäude'!I14)</f>
        <v/>
      </c>
      <c r="H8" s="34" t="str">
        <f>IF('EINGABE Gebäude'!J14="","",'EINGABE Gebäude'!J14)</f>
        <v/>
      </c>
      <c r="I8" s="35" t="str">
        <f t="shared" si="62"/>
        <v/>
      </c>
      <c r="J8" s="35" t="str">
        <f t="shared" si="63"/>
        <v/>
      </c>
      <c r="K8" s="35" t="str">
        <f t="shared" si="64"/>
        <v/>
      </c>
      <c r="L8" s="35" t="str">
        <f ca="1">IF(OR(I8="",K8=""),"",SUM(OFFSET('Hilfswerte Witterung'!$B$5,I8,K8,J8-I8)))</f>
        <v/>
      </c>
      <c r="M8" t="str">
        <f>IF('EINGABE Gebäude'!K14="","",'EINGABE Gebäude'!K14)</f>
        <v/>
      </c>
      <c r="N8" t="str">
        <f ca="1">IFERROR(IF(OR(L8=0, M8="",E8=""),"",(('Hilfswerte Witterung'!$I$1/L8)*M8)),"")</f>
        <v/>
      </c>
      <c r="O8" t="str">
        <f t="shared" ca="1" si="9"/>
        <v/>
      </c>
      <c r="P8" s="62" t="str">
        <f ca="1">IFERROR(IF(OR(L8=0, M8="",E8=""),"",(('Hilfswerte Witterung'!$I$1/L8)*M8)/E8),"")</f>
        <v/>
      </c>
      <c r="Q8" s="62" t="e">
        <f t="shared" ca="1" si="10"/>
        <v>#N/A</v>
      </c>
      <c r="R8" s="52" t="str">
        <f>IF(D8="","",VLOOKUP(D8,'Hilfswerte Benchmark'!$A$4:$H$59,3,0))</f>
        <v/>
      </c>
      <c r="S8" s="52" t="str">
        <f>IF(D8="","",VLOOKUP(D8,'Hilfswerte Benchmark'!$A$4:$H$59,4,0))</f>
        <v/>
      </c>
      <c r="T8" s="52" t="str">
        <f t="shared" si="11"/>
        <v/>
      </c>
      <c r="U8" s="44" t="str">
        <f t="shared" ca="1" si="12"/>
        <v/>
      </c>
      <c r="V8" t="str">
        <f>IF('EINGABE Gebäude'!L14="","",'EINGABE Gebäude'!L14)</f>
        <v/>
      </c>
      <c r="W8" s="62" t="str">
        <f t="shared" si="65"/>
        <v/>
      </c>
      <c r="X8" s="62" t="str">
        <f>IF(H8="","",VLOOKUP(H8,'Hilfswerte Energiepreise'!$B$4:$F$17,2,FALSE))</f>
        <v/>
      </c>
      <c r="Y8" s="62" t="str">
        <f>IF(H8="","",VLOOKUP(H8,'Hilfswerte Energiepreise'!$B$4:$F$17,3,FALSE))</f>
        <v/>
      </c>
      <c r="Z8" s="62" t="str">
        <f>IF(H8="","",VLOOKUP(H8,'Hilfswerte Energiepreise'!$B$4:$F$17,4,FALSE))</f>
        <v/>
      </c>
      <c r="AA8" t="str">
        <f t="shared" si="14"/>
        <v/>
      </c>
      <c r="AB8" t="str">
        <f t="shared" si="15"/>
        <v/>
      </c>
      <c r="AC8" s="35" t="str">
        <f ca="1">IFERROR(IF(OR(C8="",C8=0,L8=0,L8="",V8="",V8=0),"",(HLOOKUP(C8,'Hilfswerte Witterung'!$C$4:$AQ$5,2,FALSE)/L8)*V8),"")</f>
        <v/>
      </c>
      <c r="AD8" s="35" t="str">
        <f t="shared" ca="1" si="16"/>
        <v/>
      </c>
      <c r="AE8" s="35" t="str">
        <f>IFERROR(VLOOKUP(H8,'Hilfswerte Energiepreise'!$B$4:$F$17,5,FALSE),"")</f>
        <v/>
      </c>
      <c r="AF8" s="35" t="str">
        <f t="shared" ca="1" si="17"/>
        <v/>
      </c>
      <c r="AG8" s="35" t="str">
        <f t="shared" ca="1" si="18"/>
        <v/>
      </c>
      <c r="AH8" s="42" t="str">
        <f>IF('EINGABE Gebäude'!N14="","",'EINGABE Gebäude'!N14)</f>
        <v/>
      </c>
      <c r="AI8" s="42" t="str">
        <f>IF('EINGABE Gebäude'!O14="","",'EINGABE Gebäude'!O14)</f>
        <v/>
      </c>
      <c r="AJ8" t="str">
        <f t="shared" si="66"/>
        <v/>
      </c>
      <c r="AK8" t="str">
        <f>IF('EINGABE Gebäude'!P14="","",'EINGABE Gebäude'!P14)</f>
        <v/>
      </c>
      <c r="AL8" s="37" t="str">
        <f t="shared" si="20"/>
        <v/>
      </c>
      <c r="AM8" s="120" t="str">
        <f t="shared" si="21"/>
        <v/>
      </c>
      <c r="AN8" s="62" t="str">
        <f t="shared" si="22"/>
        <v/>
      </c>
      <c r="AO8" s="62" t="e">
        <f t="shared" si="23"/>
        <v>#N/A</v>
      </c>
      <c r="AP8" s="62" t="str">
        <f>IF(D8="","",VLOOKUP(D8,'Hilfswerte Benchmark'!$A$4:$H$58,6,0))</f>
        <v/>
      </c>
      <c r="AQ8" s="62" t="str">
        <f>IF(D8="","",VLOOKUP(D8,'Hilfswerte Benchmark'!$A$4:$H$58,7,0))</f>
        <v/>
      </c>
      <c r="AR8" s="62" t="str">
        <f t="shared" si="24"/>
        <v/>
      </c>
      <c r="AS8" s="62" t="str">
        <f t="shared" si="25"/>
        <v/>
      </c>
      <c r="AT8" t="str">
        <f>IF('EINGABE Gebäude'!Q14="","",'EINGABE Gebäude'!Q14)</f>
        <v/>
      </c>
      <c r="AU8" t="str">
        <f t="shared" si="26"/>
        <v/>
      </c>
      <c r="AV8" s="120" t="str">
        <f t="shared" si="27"/>
        <v/>
      </c>
      <c r="AW8" s="35" t="str">
        <f t="shared" si="67"/>
        <v/>
      </c>
      <c r="AX8" s="62" t="str">
        <f t="shared" si="68"/>
        <v/>
      </c>
      <c r="AY8" s="52" t="str">
        <f t="shared" si="30"/>
        <v/>
      </c>
      <c r="AZ8" s="62">
        <f>'Hilfswerte Energiepreise'!$C$4</f>
        <v>29.29</v>
      </c>
      <c r="BA8" s="62">
        <f>'Hilfswerte Energiepreise'!$D$4</f>
        <v>24.42</v>
      </c>
      <c r="BB8" s="62">
        <f>'Hilfswerte Energiepreise'!$E$4</f>
        <v>17.170000000000002</v>
      </c>
      <c r="BC8" t="str">
        <f t="shared" si="31"/>
        <v/>
      </c>
      <c r="BD8" t="str">
        <f t="shared" si="32"/>
        <v/>
      </c>
      <c r="BE8" s="37">
        <f>'Hilfswerte Energiepreise'!$F$4</f>
        <v>560</v>
      </c>
      <c r="BF8" t="str">
        <f t="shared" si="33"/>
        <v/>
      </c>
      <c r="BG8" s="42" t="str">
        <f>IF('EINGABE Gebäude'!S14="","",'EINGABE Gebäude'!S14)</f>
        <v/>
      </c>
      <c r="BH8" s="42" t="str">
        <f>IF('EINGABE Gebäude'!T14="","",'EINGABE Gebäude'!T14)</f>
        <v/>
      </c>
      <c r="BI8" s="37" t="str">
        <f t="shared" si="69"/>
        <v/>
      </c>
      <c r="BJ8" t="str">
        <f>IF('EINGABE Gebäude'!U14="","",'EINGABE Gebäude'!U14)</f>
        <v/>
      </c>
      <c r="BK8" s="37" t="str">
        <f t="shared" si="35"/>
        <v/>
      </c>
      <c r="BL8" s="120" t="str">
        <f t="shared" si="36"/>
        <v/>
      </c>
      <c r="BM8" s="62" t="str">
        <f t="shared" si="37"/>
        <v/>
      </c>
      <c r="BN8" s="62" t="e">
        <f t="shared" si="38"/>
        <v>#N/A</v>
      </c>
      <c r="BO8" s="62" t="str">
        <f>IF(D8="","",VLOOKUP(D8,'Hilfswerte Benchmark'!$A$4:$H$58,7,0))</f>
        <v/>
      </c>
      <c r="BP8" s="62" t="str">
        <f>IF(D8="","",VLOOKUP(D8,'Hilfswerte Benchmark'!$A$4:$H$58,8,0))</f>
        <v/>
      </c>
      <c r="BQ8" s="62" t="str">
        <f t="shared" si="39"/>
        <v/>
      </c>
      <c r="BR8" s="62" t="str">
        <f t="shared" si="40"/>
        <v/>
      </c>
      <c r="BS8" s="72" t="str">
        <f>IF('EINGABE Gebäude'!V14="","",'EINGABE Gebäude'!V14)</f>
        <v/>
      </c>
      <c r="BT8" s="52" t="str">
        <f t="shared" si="70"/>
        <v/>
      </c>
      <c r="BU8" s="52" t="str">
        <f t="shared" si="41"/>
        <v/>
      </c>
      <c r="BV8" s="120" t="str">
        <f t="shared" si="42"/>
        <v/>
      </c>
      <c r="BW8" s="35" t="str">
        <f t="shared" si="71"/>
        <v/>
      </c>
      <c r="BX8" s="62">
        <f>'Hilfswerte Energiepreise'!$C$20</f>
        <v>7.72</v>
      </c>
      <c r="BY8" s="62">
        <f>'Hilfswerte Energiepreise'!$D$20</f>
        <v>5.6</v>
      </c>
      <c r="BZ8" s="62">
        <f>'Hilfswerte Energiepreise'!$E$20</f>
        <v>3.61</v>
      </c>
      <c r="CA8" t="str">
        <f t="shared" si="44"/>
        <v/>
      </c>
      <c r="CB8" t="str">
        <f t="shared" si="45"/>
        <v/>
      </c>
      <c r="CC8" s="35"/>
      <c r="CE8" s="490"/>
      <c r="CF8" t="str">
        <f>'Hilfswerte Energiepreise'!B7</f>
        <v>Heizöl</v>
      </c>
      <c r="CG8" s="133">
        <f t="shared" ca="1" si="46"/>
        <v>39242.041435068219</v>
      </c>
      <c r="CH8" s="133">
        <f t="shared" ca="1" si="47"/>
        <v>3411.394643759475</v>
      </c>
      <c r="CI8" s="133">
        <f t="shared" ca="1" si="48"/>
        <v>12.165032844871149</v>
      </c>
      <c r="CJ8" s="133">
        <f t="shared" ca="1" si="2"/>
        <v>39242.041435068219</v>
      </c>
      <c r="CK8" s="133">
        <f t="shared" ca="1" si="2"/>
        <v>3411.394643759475</v>
      </c>
      <c r="CL8" s="133">
        <f t="shared" ca="1" si="2"/>
        <v>12.165032844871149</v>
      </c>
      <c r="CN8" t="str">
        <f>'Hilfswerte Benchmark'!A7</f>
        <v>04. Büro - Ämtergebäude</v>
      </c>
      <c r="CO8">
        <f t="shared" si="49"/>
        <v>0</v>
      </c>
      <c r="CP8">
        <f t="shared" si="50"/>
        <v>0</v>
      </c>
      <c r="CQ8">
        <f t="shared" si="51"/>
        <v>0</v>
      </c>
      <c r="CS8" t="s">
        <v>216</v>
      </c>
      <c r="CT8">
        <f>SUM(CO28:CO35)</f>
        <v>0</v>
      </c>
      <c r="CU8">
        <f t="shared" ref="CU8:CV8" si="77">SUM(CP28:CP35)</f>
        <v>0</v>
      </c>
      <c r="CV8">
        <f t="shared" si="77"/>
        <v>0</v>
      </c>
      <c r="CX8" t="str">
        <f>'Hilfswerte Benchmark'!A7</f>
        <v>04. Büro - Ämtergebäude</v>
      </c>
      <c r="CY8">
        <f t="shared" si="53"/>
        <v>0</v>
      </c>
      <c r="CZ8">
        <f t="shared" si="54"/>
        <v>0</v>
      </c>
      <c r="DA8">
        <f t="shared" si="55"/>
        <v>0</v>
      </c>
      <c r="DC8" t="s">
        <v>216</v>
      </c>
      <c r="DD8">
        <f>SUM(CY28:CY35)</f>
        <v>0</v>
      </c>
      <c r="DE8">
        <f t="shared" ref="DE8" si="78">SUM(CZ28:CZ35)</f>
        <v>0</v>
      </c>
      <c r="DF8">
        <f t="shared" ref="DF8" si="79">SUM(DA28:DA35)</f>
        <v>0</v>
      </c>
      <c r="DH8" t="str">
        <f>'Hilfswerte Benchmark'!A7</f>
        <v>04. Büro - Ämtergebäude</v>
      </c>
      <c r="DI8">
        <f t="shared" si="58"/>
        <v>0</v>
      </c>
      <c r="DJ8">
        <f t="shared" si="59"/>
        <v>0</v>
      </c>
      <c r="DK8">
        <v>0</v>
      </c>
      <c r="DM8" t="s">
        <v>216</v>
      </c>
      <c r="DN8">
        <f>SUM(DI28:DI35)</f>
        <v>0</v>
      </c>
      <c r="DO8">
        <f t="shared" ref="DO8" si="80">SUM(DJ28:DJ35)</f>
        <v>0</v>
      </c>
      <c r="DP8">
        <f t="shared" ref="DP8" si="81">SUM(DK28:DK35)</f>
        <v>0</v>
      </c>
    </row>
    <row r="9" spans="1:120" x14ac:dyDescent="0.2">
      <c r="A9">
        <v>5</v>
      </c>
      <c r="B9" s="47" t="str">
        <f>IF('EINGABE Gebäude'!C15 = "", "", 'EINGABE Gebäude'!C15)</f>
        <v/>
      </c>
      <c r="C9" s="47" t="str">
        <f>IF(OR('EINGABE Gebäude'!D15 = "",'EINGABE Gebäude'!D15 = 0), "",'EINGABE Gebäude'!D15)</f>
        <v/>
      </c>
      <c r="D9" t="str">
        <f>IF(OR('EINGABE Gebäude'!E15 = "",'EINGABE Gebäude'!E15 = 0), "",'EINGABE Gebäude'!E15 )</f>
        <v/>
      </c>
      <c r="E9" t="str">
        <f>IF('EINGABE Gebäude'!F15 = "", "",'EINGABE Gebäude'!F15)</f>
        <v/>
      </c>
      <c r="F9" s="34" t="str">
        <f>IF('EINGABE Gebäude'!H15= "", "",'EINGABE Gebäude'!H15)</f>
        <v/>
      </c>
      <c r="G9" s="34" t="str">
        <f>IF('EINGABE Gebäude'!I15 = "","",'EINGABE Gebäude'!I15)</f>
        <v/>
      </c>
      <c r="H9" s="34" t="str">
        <f>IF('EINGABE Gebäude'!J15="","",'EINGABE Gebäude'!J15)</f>
        <v/>
      </c>
      <c r="I9" s="35" t="str">
        <f t="shared" si="62"/>
        <v/>
      </c>
      <c r="J9" s="35" t="str">
        <f t="shared" si="63"/>
        <v/>
      </c>
      <c r="K9" s="35" t="str">
        <f t="shared" si="64"/>
        <v/>
      </c>
      <c r="L9" s="35" t="str">
        <f ca="1">IF(OR(I9="",K9=""),"",SUM(OFFSET('Hilfswerte Witterung'!$B$5,I9,K9,J9-I9)))</f>
        <v/>
      </c>
      <c r="M9" t="str">
        <f>IF('EINGABE Gebäude'!K15="","",'EINGABE Gebäude'!K15)</f>
        <v/>
      </c>
      <c r="N9" t="str">
        <f ca="1">IFERROR(IF(OR(L9=0, M9="",E9=""),"",(('Hilfswerte Witterung'!$I$1/L9)*M9)),"")</f>
        <v/>
      </c>
      <c r="O9" t="str">
        <f t="shared" ca="1" si="9"/>
        <v/>
      </c>
      <c r="P9" s="62" t="str">
        <f ca="1">IFERROR(IF(OR(L9=0, M9="",E9=""),"",(('Hilfswerte Witterung'!$I$1/L9)*M9)/E9),"")</f>
        <v/>
      </c>
      <c r="Q9" s="62" t="e">
        <f t="shared" ca="1" si="10"/>
        <v>#N/A</v>
      </c>
      <c r="R9" s="52" t="str">
        <f>IF(D9="","",VLOOKUP(D9,'Hilfswerte Benchmark'!$A$4:$H$59,3,0))</f>
        <v/>
      </c>
      <c r="S9" s="52" t="str">
        <f>IF(D9="","",VLOOKUP(D9,'Hilfswerte Benchmark'!$A$4:$H$59,4,0))</f>
        <v/>
      </c>
      <c r="T9" s="52" t="str">
        <f t="shared" si="11"/>
        <v/>
      </c>
      <c r="U9" s="44" t="str">
        <f t="shared" ca="1" si="12"/>
        <v/>
      </c>
      <c r="V9" t="str">
        <f>IF('EINGABE Gebäude'!L15="","",'EINGABE Gebäude'!L15)</f>
        <v/>
      </c>
      <c r="W9" s="62" t="str">
        <f t="shared" si="65"/>
        <v/>
      </c>
      <c r="X9" s="62" t="str">
        <f>IF(H9="","",VLOOKUP(H9,'Hilfswerte Energiepreise'!$B$4:$F$17,2,FALSE))</f>
        <v/>
      </c>
      <c r="Y9" s="62" t="str">
        <f>IF(H9="","",VLOOKUP(H9,'Hilfswerte Energiepreise'!$B$4:$F$17,3,FALSE))</f>
        <v/>
      </c>
      <c r="Z9" s="62" t="str">
        <f>IF(H9="","",VLOOKUP(H9,'Hilfswerte Energiepreise'!$B$4:$F$17,4,FALSE))</f>
        <v/>
      </c>
      <c r="AA9" t="str">
        <f t="shared" si="14"/>
        <v/>
      </c>
      <c r="AB9" t="str">
        <f t="shared" si="15"/>
        <v/>
      </c>
      <c r="AC9" s="35" t="str">
        <f ca="1">IFERROR(IF(OR(C9="",C9=0,L9=0,L9="",V9="",V9=0),"",(HLOOKUP(C9,'Hilfswerte Witterung'!$C$4:$AQ$5,2,FALSE)/L9)*V9),"")</f>
        <v/>
      </c>
      <c r="AD9" s="35" t="str">
        <f t="shared" ca="1" si="16"/>
        <v/>
      </c>
      <c r="AE9" s="35" t="str">
        <f>IFERROR(VLOOKUP(H9,'Hilfswerte Energiepreise'!$B$4:$F$17,5,FALSE),"")</f>
        <v/>
      </c>
      <c r="AF9" s="35" t="str">
        <f t="shared" ca="1" si="17"/>
        <v/>
      </c>
      <c r="AG9" s="35" t="str">
        <f t="shared" ca="1" si="18"/>
        <v/>
      </c>
      <c r="AH9" s="42" t="str">
        <f>IF('EINGABE Gebäude'!N15="","",'EINGABE Gebäude'!N15)</f>
        <v/>
      </c>
      <c r="AI9" s="42" t="str">
        <f>IF('EINGABE Gebäude'!O15="","",'EINGABE Gebäude'!O15)</f>
        <v/>
      </c>
      <c r="AJ9" t="str">
        <f t="shared" si="66"/>
        <v/>
      </c>
      <c r="AK9" t="str">
        <f>IF('EINGABE Gebäude'!P15="","",'EINGABE Gebäude'!P15)</f>
        <v/>
      </c>
      <c r="AL9" s="37" t="str">
        <f t="shared" si="20"/>
        <v/>
      </c>
      <c r="AM9" s="120" t="str">
        <f t="shared" si="21"/>
        <v/>
      </c>
      <c r="AN9" s="62" t="str">
        <f t="shared" si="22"/>
        <v/>
      </c>
      <c r="AO9" s="62" t="e">
        <f t="shared" si="23"/>
        <v>#N/A</v>
      </c>
      <c r="AP9" s="62" t="str">
        <f>IF(D9="","",VLOOKUP(D9,'Hilfswerte Benchmark'!$A$4:$H$58,6,0))</f>
        <v/>
      </c>
      <c r="AQ9" s="62" t="str">
        <f>IF(D9="","",VLOOKUP(D9,'Hilfswerte Benchmark'!$A$4:$H$58,7,0))</f>
        <v/>
      </c>
      <c r="AR9" s="62" t="str">
        <f t="shared" si="24"/>
        <v/>
      </c>
      <c r="AS9" s="62" t="str">
        <f t="shared" si="25"/>
        <v/>
      </c>
      <c r="AT9" t="str">
        <f>IF('EINGABE Gebäude'!Q15="","",'EINGABE Gebäude'!Q15)</f>
        <v/>
      </c>
      <c r="AU9" t="str">
        <f t="shared" si="26"/>
        <v/>
      </c>
      <c r="AV9" s="120" t="str">
        <f t="shared" si="27"/>
        <v/>
      </c>
      <c r="AW9" s="35" t="str">
        <f t="shared" si="67"/>
        <v/>
      </c>
      <c r="AX9" s="62" t="str">
        <f t="shared" si="68"/>
        <v/>
      </c>
      <c r="AY9" s="52" t="str">
        <f t="shared" si="30"/>
        <v/>
      </c>
      <c r="AZ9" s="62">
        <f>'Hilfswerte Energiepreise'!$C$4</f>
        <v>29.29</v>
      </c>
      <c r="BA9" s="62">
        <f>'Hilfswerte Energiepreise'!$D$4</f>
        <v>24.42</v>
      </c>
      <c r="BB9" s="62">
        <f>'Hilfswerte Energiepreise'!$E$4</f>
        <v>17.170000000000002</v>
      </c>
      <c r="BC9" t="str">
        <f t="shared" si="31"/>
        <v/>
      </c>
      <c r="BD9" t="str">
        <f t="shared" si="32"/>
        <v/>
      </c>
      <c r="BE9" s="37">
        <f>'Hilfswerte Energiepreise'!$F$4</f>
        <v>560</v>
      </c>
      <c r="BF9" t="str">
        <f t="shared" si="33"/>
        <v/>
      </c>
      <c r="BG9" s="42" t="str">
        <f>IF('EINGABE Gebäude'!S15="","",'EINGABE Gebäude'!S15)</f>
        <v/>
      </c>
      <c r="BH9" s="42" t="str">
        <f>IF('EINGABE Gebäude'!T15="","",'EINGABE Gebäude'!T15)</f>
        <v/>
      </c>
      <c r="BI9" s="37" t="str">
        <f t="shared" si="69"/>
        <v/>
      </c>
      <c r="BJ9" t="str">
        <f>IF('EINGABE Gebäude'!U15="","",'EINGABE Gebäude'!U15)</f>
        <v/>
      </c>
      <c r="BK9" s="37" t="str">
        <f t="shared" si="35"/>
        <v/>
      </c>
      <c r="BL9" s="120" t="str">
        <f t="shared" si="36"/>
        <v/>
      </c>
      <c r="BM9" s="62" t="str">
        <f t="shared" si="37"/>
        <v/>
      </c>
      <c r="BN9" s="62" t="e">
        <f t="shared" si="38"/>
        <v>#N/A</v>
      </c>
      <c r="BO9" s="62" t="str">
        <f>IF(D9="","",VLOOKUP(D9,'Hilfswerte Benchmark'!$A$4:$H$58,7,0))</f>
        <v/>
      </c>
      <c r="BP9" s="62" t="str">
        <f>IF(D9="","",VLOOKUP(D9,'Hilfswerte Benchmark'!$A$4:$H$58,8,0))</f>
        <v/>
      </c>
      <c r="BQ9" s="62" t="str">
        <f t="shared" si="39"/>
        <v/>
      </c>
      <c r="BR9" s="62" t="str">
        <f t="shared" si="40"/>
        <v/>
      </c>
      <c r="BS9" s="72" t="str">
        <f>IF('EINGABE Gebäude'!V15="","",'EINGABE Gebäude'!V15)</f>
        <v/>
      </c>
      <c r="BT9" s="52" t="str">
        <f t="shared" si="70"/>
        <v/>
      </c>
      <c r="BU9" s="52" t="str">
        <f t="shared" si="41"/>
        <v/>
      </c>
      <c r="BV9" s="120" t="str">
        <f t="shared" si="42"/>
        <v/>
      </c>
      <c r="BW9" s="35" t="str">
        <f t="shared" si="71"/>
        <v/>
      </c>
      <c r="BX9" s="62">
        <f>'Hilfswerte Energiepreise'!$C$20</f>
        <v>7.72</v>
      </c>
      <c r="BY9" s="62">
        <f>'Hilfswerte Energiepreise'!$D$20</f>
        <v>5.6</v>
      </c>
      <c r="BZ9" s="62">
        <f>'Hilfswerte Energiepreise'!$E$20</f>
        <v>3.61</v>
      </c>
      <c r="CA9" t="str">
        <f t="shared" si="44"/>
        <v/>
      </c>
      <c r="CB9" t="str">
        <f t="shared" si="45"/>
        <v/>
      </c>
      <c r="CC9" s="35"/>
      <c r="CE9" s="490"/>
      <c r="CF9" t="str">
        <f>'Hilfswerte Energiepreise'!B8</f>
        <v>Pellets</v>
      </c>
      <c r="CG9" s="133">
        <f t="shared" ca="1" si="46"/>
        <v>147157.65538150581</v>
      </c>
      <c r="CH9" s="133">
        <f t="shared" ca="1" si="47"/>
        <v>5848.1051035876708</v>
      </c>
      <c r="CI9" s="133">
        <f t="shared" ca="1" si="48"/>
        <v>5.886306215260233</v>
      </c>
      <c r="CJ9" s="133">
        <f t="shared" ca="1" si="2"/>
        <v>147157.65538150581</v>
      </c>
      <c r="CK9" s="133">
        <f t="shared" ca="1" si="2"/>
        <v>5848.1051035876708</v>
      </c>
      <c r="CL9" s="133">
        <f t="shared" ca="1" si="2"/>
        <v>5.886306215260233</v>
      </c>
      <c r="CN9" t="str">
        <f>'Hilfswerte Benchmark'!A8</f>
        <v>05. Büro - Bürogeb. mit Betriebszentrale</v>
      </c>
      <c r="CO9">
        <f t="shared" si="49"/>
        <v>0</v>
      </c>
      <c r="CP9">
        <f t="shared" si="50"/>
        <v>0</v>
      </c>
      <c r="CQ9">
        <f t="shared" si="51"/>
        <v>0</v>
      </c>
      <c r="CS9" t="s">
        <v>217</v>
      </c>
      <c r="CT9">
        <f>SUM(CO36:CO41)</f>
        <v>0</v>
      </c>
      <c r="CU9">
        <f t="shared" ref="CU9:CV9" si="82">SUM(CP36:CP41)</f>
        <v>0</v>
      </c>
      <c r="CV9">
        <f t="shared" si="82"/>
        <v>0</v>
      </c>
      <c r="CX9" t="str">
        <f>'Hilfswerte Benchmark'!A8</f>
        <v>05. Büro - Bürogeb. mit Betriebszentrale</v>
      </c>
      <c r="CY9">
        <f t="shared" si="53"/>
        <v>0</v>
      </c>
      <c r="CZ9">
        <f t="shared" si="54"/>
        <v>0</v>
      </c>
      <c r="DA9">
        <f t="shared" si="55"/>
        <v>0</v>
      </c>
      <c r="DC9" t="s">
        <v>217</v>
      </c>
      <c r="DD9">
        <f>SUM(CY36:CY41)</f>
        <v>0</v>
      </c>
      <c r="DE9">
        <f t="shared" ref="DE9" si="83">SUM(CZ36:CZ41)</f>
        <v>0</v>
      </c>
      <c r="DF9">
        <f t="shared" ref="DF9" si="84">SUM(DA36:DA41)</f>
        <v>0</v>
      </c>
      <c r="DH9" t="str">
        <f>'Hilfswerte Benchmark'!A8</f>
        <v>05. Büro - Bürogeb. mit Betriebszentrale</v>
      </c>
      <c r="DI9">
        <f t="shared" si="58"/>
        <v>0</v>
      </c>
      <c r="DJ9">
        <f t="shared" si="59"/>
        <v>0</v>
      </c>
      <c r="DK9">
        <v>0</v>
      </c>
      <c r="DM9" t="s">
        <v>217</v>
      </c>
      <c r="DN9">
        <f>SUM(DI36:DI41)</f>
        <v>0</v>
      </c>
      <c r="DO9">
        <f t="shared" ref="DO9" si="85">SUM(DJ36:DJ41)</f>
        <v>0</v>
      </c>
      <c r="DP9">
        <f t="shared" ref="DP9" si="86">SUM(DK36:DK41)</f>
        <v>0</v>
      </c>
    </row>
    <row r="10" spans="1:120" x14ac:dyDescent="0.2">
      <c r="A10">
        <v>6</v>
      </c>
      <c r="B10" s="47" t="str">
        <f>IF('EINGABE Gebäude'!C16 = "", "", 'EINGABE Gebäude'!C16)</f>
        <v/>
      </c>
      <c r="C10" s="47" t="str">
        <f>IF(OR('EINGABE Gebäude'!D16 = "",'EINGABE Gebäude'!D16 = 0), "",'EINGABE Gebäude'!D16)</f>
        <v/>
      </c>
      <c r="D10" t="str">
        <f>IF(OR('EINGABE Gebäude'!E16 = "",'EINGABE Gebäude'!E16 = 0), "",'EINGABE Gebäude'!E16 )</f>
        <v/>
      </c>
      <c r="E10" t="str">
        <f>IF('EINGABE Gebäude'!F16 = "", "",'EINGABE Gebäude'!F16)</f>
        <v/>
      </c>
      <c r="F10" s="34" t="str">
        <f>IF('EINGABE Gebäude'!H16= "", "",'EINGABE Gebäude'!H16)</f>
        <v/>
      </c>
      <c r="G10" s="34" t="str">
        <f>IF('EINGABE Gebäude'!I16 = "","",'EINGABE Gebäude'!I16)</f>
        <v/>
      </c>
      <c r="H10" s="34" t="str">
        <f>IF('EINGABE Gebäude'!J16="","",'EINGABE Gebäude'!J16)</f>
        <v/>
      </c>
      <c r="I10" s="35" t="str">
        <f t="shared" si="62"/>
        <v/>
      </c>
      <c r="J10" s="35" t="str">
        <f t="shared" si="63"/>
        <v/>
      </c>
      <c r="K10" s="35" t="str">
        <f t="shared" si="64"/>
        <v/>
      </c>
      <c r="L10" s="35" t="str">
        <f ca="1">IF(OR(I10="",K10=""),"",SUM(OFFSET('Hilfswerte Witterung'!$B$5,I10,K10,J10-I10)))</f>
        <v/>
      </c>
      <c r="M10" t="str">
        <f>IF('EINGABE Gebäude'!K16="","",'EINGABE Gebäude'!K16)</f>
        <v/>
      </c>
      <c r="N10" t="str">
        <f ca="1">IFERROR(IF(OR(L10=0, M10="",E10=""),"",(('Hilfswerte Witterung'!$I$1/L10)*M10)),"")</f>
        <v/>
      </c>
      <c r="O10" t="str">
        <f t="shared" ca="1" si="9"/>
        <v/>
      </c>
      <c r="P10" s="62" t="str">
        <f ca="1">IFERROR(IF(OR(L10=0, M10="",E10=""),"",(('Hilfswerte Witterung'!$I$1/L10)*M10)/E10),"")</f>
        <v/>
      </c>
      <c r="Q10" s="62" t="e">
        <f t="shared" ca="1" si="10"/>
        <v>#N/A</v>
      </c>
      <c r="R10" s="52" t="str">
        <f>IF(D10="","",VLOOKUP(D10,'Hilfswerte Benchmark'!$A$4:$H$59,3,0))</f>
        <v/>
      </c>
      <c r="S10" s="52" t="str">
        <f>IF(D10="","",VLOOKUP(D10,'Hilfswerte Benchmark'!$A$4:$H$59,4,0))</f>
        <v/>
      </c>
      <c r="T10" s="52" t="str">
        <f t="shared" si="11"/>
        <v/>
      </c>
      <c r="U10" s="44" t="str">
        <f t="shared" ca="1" si="12"/>
        <v/>
      </c>
      <c r="V10" t="str">
        <f>IF('EINGABE Gebäude'!L16="","",'EINGABE Gebäude'!L16)</f>
        <v/>
      </c>
      <c r="W10" s="62" t="str">
        <f t="shared" si="65"/>
        <v/>
      </c>
      <c r="X10" s="62" t="str">
        <f>IF(H10="","",VLOOKUP(H10,'Hilfswerte Energiepreise'!$B$4:$F$17,2,FALSE))</f>
        <v/>
      </c>
      <c r="Y10" s="62" t="str">
        <f>IF(H10="","",VLOOKUP(H10,'Hilfswerte Energiepreise'!$B$4:$F$17,3,FALSE))</f>
        <v/>
      </c>
      <c r="Z10" s="62" t="str">
        <f>IF(H10="","",VLOOKUP(H10,'Hilfswerte Energiepreise'!$B$4:$F$17,4,FALSE))</f>
        <v/>
      </c>
      <c r="AA10" t="str">
        <f t="shared" si="14"/>
        <v/>
      </c>
      <c r="AB10" t="str">
        <f t="shared" si="15"/>
        <v/>
      </c>
      <c r="AC10" s="35" t="str">
        <f ca="1">IFERROR(IF(OR(C10="",C10=0,L10=0,L10="",V10="",V10=0),"",(HLOOKUP(C10,'Hilfswerte Witterung'!$C$4:$AQ$5,2,FALSE)/L10)*V10),"")</f>
        <v/>
      </c>
      <c r="AD10" s="35" t="str">
        <f t="shared" ca="1" si="16"/>
        <v/>
      </c>
      <c r="AE10" s="35" t="str">
        <f>IFERROR(VLOOKUP(H10,'Hilfswerte Energiepreise'!$B$4:$F$17,5,FALSE),"")</f>
        <v/>
      </c>
      <c r="AF10" s="35" t="str">
        <f t="shared" ca="1" si="17"/>
        <v/>
      </c>
      <c r="AG10" s="35" t="str">
        <f t="shared" ca="1" si="18"/>
        <v/>
      </c>
      <c r="AH10" s="42" t="str">
        <f>IF('EINGABE Gebäude'!N16="","",'EINGABE Gebäude'!N16)</f>
        <v/>
      </c>
      <c r="AI10" s="42" t="str">
        <f>IF('EINGABE Gebäude'!O16="","",'EINGABE Gebäude'!O16)</f>
        <v/>
      </c>
      <c r="AJ10" t="str">
        <f t="shared" si="66"/>
        <v/>
      </c>
      <c r="AK10" t="str">
        <f>IF('EINGABE Gebäude'!P16="","",'EINGABE Gebäude'!P16)</f>
        <v/>
      </c>
      <c r="AL10" s="37" t="str">
        <f t="shared" si="20"/>
        <v/>
      </c>
      <c r="AM10" s="120" t="str">
        <f t="shared" si="21"/>
        <v/>
      </c>
      <c r="AN10" s="62" t="str">
        <f t="shared" si="22"/>
        <v/>
      </c>
      <c r="AO10" s="62" t="e">
        <f t="shared" si="23"/>
        <v>#N/A</v>
      </c>
      <c r="AP10" s="62" t="str">
        <f>IF(D10="","",VLOOKUP(D10,'Hilfswerte Benchmark'!$A$4:$H$58,6,0))</f>
        <v/>
      </c>
      <c r="AQ10" s="62" t="str">
        <f>IF(D10="","",VLOOKUP(D10,'Hilfswerte Benchmark'!$A$4:$H$58,7,0))</f>
        <v/>
      </c>
      <c r="AR10" s="62" t="str">
        <f t="shared" si="24"/>
        <v/>
      </c>
      <c r="AS10" s="62" t="str">
        <f t="shared" si="25"/>
        <v/>
      </c>
      <c r="AT10" t="str">
        <f>IF('EINGABE Gebäude'!Q16="","",'EINGABE Gebäude'!Q16)</f>
        <v/>
      </c>
      <c r="AU10" t="str">
        <f t="shared" si="26"/>
        <v/>
      </c>
      <c r="AV10" s="120" t="str">
        <f t="shared" si="27"/>
        <v/>
      </c>
      <c r="AW10" s="35" t="str">
        <f t="shared" si="67"/>
        <v/>
      </c>
      <c r="AX10" s="62" t="str">
        <f t="shared" si="68"/>
        <v/>
      </c>
      <c r="AY10" s="52" t="str">
        <f t="shared" si="30"/>
        <v/>
      </c>
      <c r="AZ10" s="62">
        <f>'Hilfswerte Energiepreise'!$C$4</f>
        <v>29.29</v>
      </c>
      <c r="BA10" s="62">
        <f>'Hilfswerte Energiepreise'!$D$4</f>
        <v>24.42</v>
      </c>
      <c r="BB10" s="62">
        <f>'Hilfswerte Energiepreise'!$E$4</f>
        <v>17.170000000000002</v>
      </c>
      <c r="BC10" t="str">
        <f t="shared" si="31"/>
        <v/>
      </c>
      <c r="BD10" t="str">
        <f t="shared" si="32"/>
        <v/>
      </c>
      <c r="BE10" s="37">
        <f>'Hilfswerte Energiepreise'!$F$4</f>
        <v>560</v>
      </c>
      <c r="BF10" t="str">
        <f t="shared" si="33"/>
        <v/>
      </c>
      <c r="BG10" s="42" t="str">
        <f>IF('EINGABE Gebäude'!S16="","",'EINGABE Gebäude'!S16)</f>
        <v/>
      </c>
      <c r="BH10" s="42" t="str">
        <f>IF('EINGABE Gebäude'!T16="","",'EINGABE Gebäude'!T16)</f>
        <v/>
      </c>
      <c r="BI10" s="37" t="str">
        <f t="shared" si="69"/>
        <v/>
      </c>
      <c r="BJ10" t="str">
        <f>IF('EINGABE Gebäude'!U16="","",'EINGABE Gebäude'!U16)</f>
        <v/>
      </c>
      <c r="BK10" s="37" t="str">
        <f t="shared" si="35"/>
        <v/>
      </c>
      <c r="BL10" s="120" t="str">
        <f t="shared" si="36"/>
        <v/>
      </c>
      <c r="BM10" s="62" t="str">
        <f t="shared" si="37"/>
        <v/>
      </c>
      <c r="BN10" s="62" t="e">
        <f t="shared" si="38"/>
        <v>#N/A</v>
      </c>
      <c r="BO10" s="62" t="str">
        <f>IF(D10="","",VLOOKUP(D10,'Hilfswerte Benchmark'!$A$4:$H$58,7,0))</f>
        <v/>
      </c>
      <c r="BP10" s="62" t="str">
        <f>IF(D10="","",VLOOKUP(D10,'Hilfswerte Benchmark'!$A$4:$H$58,8,0))</f>
        <v/>
      </c>
      <c r="BQ10" s="62" t="str">
        <f t="shared" si="39"/>
        <v/>
      </c>
      <c r="BR10" s="62" t="str">
        <f t="shared" si="40"/>
        <v/>
      </c>
      <c r="BS10" s="72" t="str">
        <f>IF('EINGABE Gebäude'!V16="","",'EINGABE Gebäude'!V16)</f>
        <v/>
      </c>
      <c r="BT10" s="52" t="str">
        <f t="shared" si="70"/>
        <v/>
      </c>
      <c r="BU10" s="52" t="str">
        <f t="shared" si="41"/>
        <v/>
      </c>
      <c r="BV10" s="120" t="str">
        <f t="shared" si="42"/>
        <v/>
      </c>
      <c r="BW10" s="35" t="str">
        <f t="shared" si="71"/>
        <v/>
      </c>
      <c r="BX10" s="62">
        <f>'Hilfswerte Energiepreise'!$C$20</f>
        <v>7.72</v>
      </c>
      <c r="BY10" s="62">
        <f>'Hilfswerte Energiepreise'!$D$20</f>
        <v>5.6</v>
      </c>
      <c r="BZ10" s="62">
        <f>'Hilfswerte Energiepreise'!$E$20</f>
        <v>3.61</v>
      </c>
      <c r="CA10" t="str">
        <f t="shared" si="44"/>
        <v/>
      </c>
      <c r="CB10" t="str">
        <f t="shared" si="45"/>
        <v/>
      </c>
      <c r="CC10" s="35"/>
      <c r="CE10" s="490"/>
      <c r="CF10" t="str">
        <f>'Hilfswerte Energiepreise'!B9</f>
        <v>Hackschnitzel</v>
      </c>
      <c r="CG10" s="133">
        <f t="shared" si="46"/>
        <v>0</v>
      </c>
      <c r="CH10" s="133">
        <f t="shared" si="47"/>
        <v>0</v>
      </c>
      <c r="CI10" s="133">
        <f t="shared" si="48"/>
        <v>0</v>
      </c>
      <c r="CJ10" s="133" t="e">
        <f t="shared" si="2"/>
        <v>#N/A</v>
      </c>
      <c r="CK10" s="133" t="e">
        <f t="shared" si="2"/>
        <v>#N/A</v>
      </c>
      <c r="CL10" s="133" t="e">
        <f t="shared" si="2"/>
        <v>#N/A</v>
      </c>
      <c r="CN10" t="str">
        <f>'Hilfswerte Benchmark'!A9</f>
        <v>06. Büro - Bürogeb. 100-3.000 m²</v>
      </c>
      <c r="CO10">
        <f t="shared" si="49"/>
        <v>0</v>
      </c>
      <c r="CP10">
        <f t="shared" si="50"/>
        <v>0</v>
      </c>
      <c r="CQ10">
        <f t="shared" si="51"/>
        <v>0</v>
      </c>
      <c r="CS10" t="s">
        <v>218</v>
      </c>
      <c r="CT10">
        <f>SUM(CO42:CO48)</f>
        <v>0</v>
      </c>
      <c r="CU10">
        <f t="shared" ref="CU10:CV10" si="87">SUM(CP42:CP48)</f>
        <v>0</v>
      </c>
      <c r="CV10">
        <f t="shared" si="87"/>
        <v>0</v>
      </c>
      <c r="CX10" t="str">
        <f>'Hilfswerte Benchmark'!A9</f>
        <v>06. Büro - Bürogeb. 100-3.000 m²</v>
      </c>
      <c r="CY10">
        <f t="shared" si="53"/>
        <v>0</v>
      </c>
      <c r="CZ10">
        <f t="shared" si="54"/>
        <v>0</v>
      </c>
      <c r="DA10">
        <f t="shared" si="55"/>
        <v>0</v>
      </c>
      <c r="DC10" t="s">
        <v>218</v>
      </c>
      <c r="DD10">
        <f>SUM(CY42:CY48)</f>
        <v>0</v>
      </c>
      <c r="DE10">
        <f t="shared" ref="DE10" si="88">SUM(CZ42:CZ48)</f>
        <v>0</v>
      </c>
      <c r="DF10">
        <f t="shared" ref="DF10" si="89">SUM(DA42:DA48)</f>
        <v>0</v>
      </c>
      <c r="DH10" t="str">
        <f>'Hilfswerte Benchmark'!A9</f>
        <v>06. Büro - Bürogeb. 100-3.000 m²</v>
      </c>
      <c r="DI10">
        <f t="shared" si="58"/>
        <v>0</v>
      </c>
      <c r="DJ10">
        <f t="shared" si="59"/>
        <v>0</v>
      </c>
      <c r="DK10">
        <v>0</v>
      </c>
      <c r="DM10" t="s">
        <v>218</v>
      </c>
      <c r="DN10">
        <f>SUM(DI42:DI48)</f>
        <v>0</v>
      </c>
      <c r="DO10">
        <f t="shared" ref="DO10" si="90">SUM(DJ42:DJ48)</f>
        <v>0</v>
      </c>
      <c r="DP10">
        <f t="shared" ref="DP10" si="91">SUM(DK42:DK48)</f>
        <v>0</v>
      </c>
    </row>
    <row r="11" spans="1:120" x14ac:dyDescent="0.2">
      <c r="A11">
        <v>7</v>
      </c>
      <c r="B11" s="47" t="str">
        <f>IF('EINGABE Gebäude'!C17 = "", "", 'EINGABE Gebäude'!C17)</f>
        <v/>
      </c>
      <c r="C11" s="47" t="str">
        <f>IF(OR('EINGABE Gebäude'!D17 = "",'EINGABE Gebäude'!D17 = 0), "",'EINGABE Gebäude'!D17)</f>
        <v/>
      </c>
      <c r="D11" t="str">
        <f>IF(OR('EINGABE Gebäude'!E17 = "",'EINGABE Gebäude'!E17 = 0), "",'EINGABE Gebäude'!E17 )</f>
        <v/>
      </c>
      <c r="E11" t="str">
        <f>IF('EINGABE Gebäude'!F17 = "", "",'EINGABE Gebäude'!F17)</f>
        <v/>
      </c>
      <c r="F11" s="34" t="str">
        <f>IF('EINGABE Gebäude'!H17= "", "",'EINGABE Gebäude'!H17)</f>
        <v/>
      </c>
      <c r="G11" s="34" t="str">
        <f>IF('EINGABE Gebäude'!I17 = "","",'EINGABE Gebäude'!I17)</f>
        <v/>
      </c>
      <c r="H11" s="34" t="str">
        <f>IF('EINGABE Gebäude'!J17="","",'EINGABE Gebäude'!J17)</f>
        <v/>
      </c>
      <c r="I11" s="35" t="str">
        <f t="shared" si="62"/>
        <v/>
      </c>
      <c r="J11" s="35" t="str">
        <f t="shared" si="63"/>
        <v/>
      </c>
      <c r="K11" s="35" t="str">
        <f t="shared" si="64"/>
        <v/>
      </c>
      <c r="L11" s="35" t="str">
        <f ca="1">IF(OR(I11="",K11=""),"",SUM(OFFSET('Hilfswerte Witterung'!$B$5,I11,K11,J11-I11)))</f>
        <v/>
      </c>
      <c r="M11" t="str">
        <f>IF('EINGABE Gebäude'!K17="","",'EINGABE Gebäude'!K17)</f>
        <v/>
      </c>
      <c r="N11" t="str">
        <f ca="1">IFERROR(IF(OR(L11=0, M11="",E11=""),"",(('Hilfswerte Witterung'!$I$1/L11)*M11)),"")</f>
        <v/>
      </c>
      <c r="O11" t="str">
        <f t="shared" ca="1" si="9"/>
        <v/>
      </c>
      <c r="P11" s="62" t="str">
        <f ca="1">IFERROR(IF(OR(L11=0, M11="",E11=""),"",(('Hilfswerte Witterung'!$I$1/L11)*M11)/E11),"")</f>
        <v/>
      </c>
      <c r="Q11" s="62" t="e">
        <f t="shared" ca="1" si="10"/>
        <v>#N/A</v>
      </c>
      <c r="R11" s="52" t="str">
        <f>IF(D11="","",VLOOKUP(D11,'Hilfswerte Benchmark'!$A$4:$H$59,3,0))</f>
        <v/>
      </c>
      <c r="S11" s="52" t="str">
        <f>IF(D11="","",VLOOKUP(D11,'Hilfswerte Benchmark'!$A$4:$H$59,4,0))</f>
        <v/>
      </c>
      <c r="T11" s="52" t="str">
        <f t="shared" si="11"/>
        <v/>
      </c>
      <c r="U11" s="44" t="str">
        <f t="shared" ca="1" si="12"/>
        <v/>
      </c>
      <c r="V11" t="str">
        <f>IF('EINGABE Gebäude'!L17="","",'EINGABE Gebäude'!L17)</f>
        <v/>
      </c>
      <c r="W11" s="62" t="str">
        <f t="shared" si="65"/>
        <v/>
      </c>
      <c r="X11" s="62" t="str">
        <f>IF(H11="","",VLOOKUP(H11,'Hilfswerte Energiepreise'!$B$4:$F$17,2,FALSE))</f>
        <v/>
      </c>
      <c r="Y11" s="62" t="str">
        <f>IF(H11="","",VLOOKUP(H11,'Hilfswerte Energiepreise'!$B$4:$F$17,3,FALSE))</f>
        <v/>
      </c>
      <c r="Z11" s="62" t="str">
        <f>IF(H11="","",VLOOKUP(H11,'Hilfswerte Energiepreise'!$B$4:$F$17,4,FALSE))</f>
        <v/>
      </c>
      <c r="AA11" t="str">
        <f t="shared" si="14"/>
        <v/>
      </c>
      <c r="AB11" t="str">
        <f t="shared" si="15"/>
        <v/>
      </c>
      <c r="AC11" s="35" t="str">
        <f ca="1">IFERROR(IF(OR(C11="",C11=0,L11=0,L11="",V11="",V11=0),"",(HLOOKUP(C11,'Hilfswerte Witterung'!$C$4:$AQ$5,2,FALSE)/L11)*V11),"")</f>
        <v/>
      </c>
      <c r="AD11" s="35" t="str">
        <f t="shared" ca="1" si="16"/>
        <v/>
      </c>
      <c r="AE11" s="35" t="str">
        <f>IFERROR(VLOOKUP(H11,'Hilfswerte Energiepreise'!$B$4:$F$17,5,FALSE),"")</f>
        <v/>
      </c>
      <c r="AF11" s="35" t="str">
        <f t="shared" ca="1" si="17"/>
        <v/>
      </c>
      <c r="AG11" s="35" t="str">
        <f t="shared" ca="1" si="18"/>
        <v/>
      </c>
      <c r="AH11" s="42" t="str">
        <f>IF('EINGABE Gebäude'!N17="","",'EINGABE Gebäude'!N17)</f>
        <v/>
      </c>
      <c r="AI11" s="42" t="str">
        <f>IF('EINGABE Gebäude'!O17="","",'EINGABE Gebäude'!O17)</f>
        <v/>
      </c>
      <c r="AJ11" t="str">
        <f t="shared" si="66"/>
        <v/>
      </c>
      <c r="AK11" t="str">
        <f>IF('EINGABE Gebäude'!P17="","",'EINGABE Gebäude'!P17)</f>
        <v/>
      </c>
      <c r="AL11" s="37" t="str">
        <f t="shared" si="20"/>
        <v/>
      </c>
      <c r="AM11" s="120" t="str">
        <f t="shared" si="21"/>
        <v/>
      </c>
      <c r="AN11" s="62" t="str">
        <f t="shared" si="22"/>
        <v/>
      </c>
      <c r="AO11" s="62" t="e">
        <f t="shared" si="23"/>
        <v>#N/A</v>
      </c>
      <c r="AP11" s="62" t="str">
        <f>IF(D11="","",VLOOKUP(D11,'Hilfswerte Benchmark'!$A$4:$H$58,6,0))</f>
        <v/>
      </c>
      <c r="AQ11" s="62" t="str">
        <f>IF(D11="","",VLOOKUP(D11,'Hilfswerte Benchmark'!$A$4:$H$58,7,0))</f>
        <v/>
      </c>
      <c r="AR11" s="62" t="str">
        <f t="shared" si="24"/>
        <v/>
      </c>
      <c r="AS11" s="62" t="str">
        <f t="shared" si="25"/>
        <v/>
      </c>
      <c r="AT11" t="str">
        <f>IF('EINGABE Gebäude'!Q17="","",'EINGABE Gebäude'!Q17)</f>
        <v/>
      </c>
      <c r="AU11" t="str">
        <f t="shared" si="26"/>
        <v/>
      </c>
      <c r="AV11" s="120" t="str">
        <f t="shared" si="27"/>
        <v/>
      </c>
      <c r="AW11" s="35" t="str">
        <f t="shared" si="67"/>
        <v/>
      </c>
      <c r="AX11" s="62" t="str">
        <f t="shared" si="68"/>
        <v/>
      </c>
      <c r="AY11" s="52" t="str">
        <f t="shared" si="30"/>
        <v/>
      </c>
      <c r="AZ11" s="62">
        <f>'Hilfswerte Energiepreise'!$C$4</f>
        <v>29.29</v>
      </c>
      <c r="BA11" s="62">
        <f>'Hilfswerte Energiepreise'!$D$4</f>
        <v>24.42</v>
      </c>
      <c r="BB11" s="62">
        <f>'Hilfswerte Energiepreise'!$E$4</f>
        <v>17.170000000000002</v>
      </c>
      <c r="BC11" t="str">
        <f t="shared" si="31"/>
        <v/>
      </c>
      <c r="BD11" t="str">
        <f t="shared" si="32"/>
        <v/>
      </c>
      <c r="BE11" s="37">
        <f>'Hilfswerte Energiepreise'!$F$4</f>
        <v>560</v>
      </c>
      <c r="BF11" t="str">
        <f t="shared" si="33"/>
        <v/>
      </c>
      <c r="BG11" s="42" t="str">
        <f>IF('EINGABE Gebäude'!S17="","",'EINGABE Gebäude'!S17)</f>
        <v/>
      </c>
      <c r="BH11" s="42" t="str">
        <f>IF('EINGABE Gebäude'!T17="","",'EINGABE Gebäude'!T17)</f>
        <v/>
      </c>
      <c r="BI11" s="37" t="str">
        <f t="shared" si="69"/>
        <v/>
      </c>
      <c r="BJ11" t="str">
        <f>IF('EINGABE Gebäude'!U17="","",'EINGABE Gebäude'!U17)</f>
        <v/>
      </c>
      <c r="BK11" s="37" t="str">
        <f t="shared" si="35"/>
        <v/>
      </c>
      <c r="BL11" s="120" t="str">
        <f t="shared" si="36"/>
        <v/>
      </c>
      <c r="BM11" s="62" t="str">
        <f t="shared" si="37"/>
        <v/>
      </c>
      <c r="BN11" s="62" t="e">
        <f t="shared" si="38"/>
        <v>#N/A</v>
      </c>
      <c r="BO11" s="62" t="str">
        <f>IF(D11="","",VLOOKUP(D11,'Hilfswerte Benchmark'!$A$4:$H$58,7,0))</f>
        <v/>
      </c>
      <c r="BP11" s="62" t="str">
        <f>IF(D11="","",VLOOKUP(D11,'Hilfswerte Benchmark'!$A$4:$H$58,8,0))</f>
        <v/>
      </c>
      <c r="BQ11" s="62" t="str">
        <f t="shared" si="39"/>
        <v/>
      </c>
      <c r="BR11" s="62" t="str">
        <f t="shared" si="40"/>
        <v/>
      </c>
      <c r="BS11" s="72" t="str">
        <f>IF('EINGABE Gebäude'!V17="","",'EINGABE Gebäude'!V17)</f>
        <v/>
      </c>
      <c r="BT11" s="52" t="str">
        <f t="shared" si="70"/>
        <v/>
      </c>
      <c r="BU11" s="52" t="str">
        <f t="shared" si="41"/>
        <v/>
      </c>
      <c r="BV11" s="120" t="str">
        <f t="shared" si="42"/>
        <v/>
      </c>
      <c r="BW11" s="35" t="str">
        <f t="shared" si="71"/>
        <v/>
      </c>
      <c r="BX11" s="62">
        <f>'Hilfswerte Energiepreise'!$C$20</f>
        <v>7.72</v>
      </c>
      <c r="BY11" s="62">
        <f>'Hilfswerte Energiepreise'!$D$20</f>
        <v>5.6</v>
      </c>
      <c r="BZ11" s="62">
        <f>'Hilfswerte Energiepreise'!$E$20</f>
        <v>3.61</v>
      </c>
      <c r="CA11" t="str">
        <f t="shared" si="44"/>
        <v/>
      </c>
      <c r="CB11" t="str">
        <f t="shared" si="45"/>
        <v/>
      </c>
      <c r="CC11" s="35"/>
      <c r="CE11" s="490"/>
      <c r="CF11" t="str">
        <f>'Hilfswerte Energiepreise'!B10</f>
        <v>Nah-/Fernwärme aus Heizwerken: Brennstoff Stein-/Braunkohle</v>
      </c>
      <c r="CG11" s="133">
        <f t="shared" si="46"/>
        <v>0</v>
      </c>
      <c r="CH11" s="133">
        <f t="shared" si="47"/>
        <v>0</v>
      </c>
      <c r="CI11" s="133">
        <f t="shared" si="48"/>
        <v>0</v>
      </c>
      <c r="CJ11" s="133" t="e">
        <f t="shared" si="2"/>
        <v>#N/A</v>
      </c>
      <c r="CK11" s="133" t="e">
        <f t="shared" si="2"/>
        <v>#N/A</v>
      </c>
      <c r="CL11" s="133" t="e">
        <f t="shared" si="2"/>
        <v>#N/A</v>
      </c>
      <c r="CN11" t="str">
        <f>'Hilfswerte Benchmark'!A10</f>
        <v>07. Büro - Bürogeb. 500-4.000 m²</v>
      </c>
      <c r="CO11">
        <f t="shared" si="49"/>
        <v>0</v>
      </c>
      <c r="CP11">
        <f t="shared" si="50"/>
        <v>0</v>
      </c>
      <c r="CQ11">
        <f t="shared" si="51"/>
        <v>0</v>
      </c>
      <c r="CS11" t="s">
        <v>219</v>
      </c>
      <c r="CT11">
        <f>SUM(CO49:CO52)</f>
        <v>0</v>
      </c>
      <c r="CU11">
        <f t="shared" ref="CU11:CV11" si="92">SUM(CP49:CP52)</f>
        <v>0</v>
      </c>
      <c r="CV11">
        <f t="shared" si="92"/>
        <v>0</v>
      </c>
      <c r="CX11" t="str">
        <f>'Hilfswerte Benchmark'!A10</f>
        <v>07. Büro - Bürogeb. 500-4.000 m²</v>
      </c>
      <c r="CY11">
        <f t="shared" si="53"/>
        <v>0</v>
      </c>
      <c r="CZ11">
        <f t="shared" si="54"/>
        <v>0</v>
      </c>
      <c r="DA11">
        <f t="shared" si="55"/>
        <v>0</v>
      </c>
      <c r="DC11" t="s">
        <v>219</v>
      </c>
      <c r="DD11">
        <f>SUM(CY49:CY52)</f>
        <v>0</v>
      </c>
      <c r="DE11">
        <f t="shared" ref="DE11" si="93">SUM(CZ49:CZ52)</f>
        <v>0</v>
      </c>
      <c r="DF11">
        <f t="shared" ref="DF11" si="94">SUM(DA49:DA52)</f>
        <v>0</v>
      </c>
      <c r="DH11" t="str">
        <f>'Hilfswerte Benchmark'!A10</f>
        <v>07. Büro - Bürogeb. 500-4.000 m²</v>
      </c>
      <c r="DI11">
        <f t="shared" si="58"/>
        <v>0</v>
      </c>
      <c r="DJ11">
        <f t="shared" si="59"/>
        <v>0</v>
      </c>
      <c r="DK11">
        <v>0</v>
      </c>
      <c r="DM11" t="s">
        <v>219</v>
      </c>
      <c r="DN11">
        <f>SUM(DI49:DI52)</f>
        <v>0</v>
      </c>
      <c r="DO11">
        <f t="shared" ref="DO11" si="95">SUM(DJ49:DJ52)</f>
        <v>0</v>
      </c>
      <c r="DP11">
        <f t="shared" ref="DP11" si="96">SUM(DK49:DK52)</f>
        <v>0</v>
      </c>
    </row>
    <row r="12" spans="1:120" x14ac:dyDescent="0.2">
      <c r="A12">
        <v>8</v>
      </c>
      <c r="B12" s="47" t="str">
        <f>IF('EINGABE Gebäude'!C18 = "", "", 'EINGABE Gebäude'!C18)</f>
        <v/>
      </c>
      <c r="C12" s="47" t="str">
        <f>IF(OR('EINGABE Gebäude'!D18 = "",'EINGABE Gebäude'!D18 = 0), "",'EINGABE Gebäude'!D18)</f>
        <v/>
      </c>
      <c r="D12" t="str">
        <f>IF(OR('EINGABE Gebäude'!E18 = "",'EINGABE Gebäude'!E18 = 0), "",'EINGABE Gebäude'!E18 )</f>
        <v/>
      </c>
      <c r="E12" t="str">
        <f>IF('EINGABE Gebäude'!F18 = "", "",'EINGABE Gebäude'!F18)</f>
        <v/>
      </c>
      <c r="F12" s="34" t="str">
        <f>IF('EINGABE Gebäude'!H18= "", "",'EINGABE Gebäude'!H18)</f>
        <v/>
      </c>
      <c r="G12" s="34" t="str">
        <f>IF('EINGABE Gebäude'!I18 = "","",'EINGABE Gebäude'!I18)</f>
        <v/>
      </c>
      <c r="H12" s="34" t="str">
        <f>IF('EINGABE Gebäude'!J18="","",'EINGABE Gebäude'!J18)</f>
        <v/>
      </c>
      <c r="I12" s="35" t="str">
        <f t="shared" si="62"/>
        <v/>
      </c>
      <c r="J12" s="35" t="str">
        <f t="shared" si="63"/>
        <v/>
      </c>
      <c r="K12" s="35" t="str">
        <f t="shared" si="64"/>
        <v/>
      </c>
      <c r="L12" s="35" t="str">
        <f ca="1">IF(OR(I12="",K12=""),"",SUM(OFFSET('Hilfswerte Witterung'!$B$5,I12,K12,J12-I12)))</f>
        <v/>
      </c>
      <c r="M12" t="str">
        <f>IF('EINGABE Gebäude'!K18="","",'EINGABE Gebäude'!K18)</f>
        <v/>
      </c>
      <c r="N12" t="str">
        <f ca="1">IFERROR(IF(OR(L12=0, M12="",E12=""),"",(('Hilfswerte Witterung'!$I$1/L12)*M12)),"")</f>
        <v/>
      </c>
      <c r="O12" t="str">
        <f t="shared" ca="1" si="9"/>
        <v/>
      </c>
      <c r="P12" s="62" t="str">
        <f ca="1">IFERROR(IF(OR(L12=0, M12="",E12=""),"",(('Hilfswerte Witterung'!$I$1/L12)*M12)/E12),"")</f>
        <v/>
      </c>
      <c r="Q12" s="62" t="e">
        <f t="shared" ca="1" si="10"/>
        <v>#N/A</v>
      </c>
      <c r="R12" s="52" t="str">
        <f>IF(D12="","",VLOOKUP(D12,'Hilfswerte Benchmark'!$A$4:$H$59,3,0))</f>
        <v/>
      </c>
      <c r="S12" s="52" t="str">
        <f>IF(D12="","",VLOOKUP(D12,'Hilfswerte Benchmark'!$A$4:$H$59,4,0))</f>
        <v/>
      </c>
      <c r="T12" s="52" t="str">
        <f t="shared" si="11"/>
        <v/>
      </c>
      <c r="U12" s="44" t="str">
        <f t="shared" ca="1" si="12"/>
        <v/>
      </c>
      <c r="V12" t="str">
        <f>IF('EINGABE Gebäude'!L18="","",'EINGABE Gebäude'!L18)</f>
        <v/>
      </c>
      <c r="W12" s="62" t="str">
        <f t="shared" si="65"/>
        <v/>
      </c>
      <c r="X12" s="62" t="str">
        <f>IF(H12="","",VLOOKUP(H12,'Hilfswerte Energiepreise'!$B$4:$F$17,2,FALSE))</f>
        <v/>
      </c>
      <c r="Y12" s="62" t="str">
        <f>IF(H12="","",VLOOKUP(H12,'Hilfswerte Energiepreise'!$B$4:$F$17,3,FALSE))</f>
        <v/>
      </c>
      <c r="Z12" s="62" t="str">
        <f>IF(H12="","",VLOOKUP(H12,'Hilfswerte Energiepreise'!$B$4:$F$17,4,FALSE))</f>
        <v/>
      </c>
      <c r="AA12" t="str">
        <f t="shared" si="14"/>
        <v/>
      </c>
      <c r="AB12" t="str">
        <f t="shared" si="15"/>
        <v/>
      </c>
      <c r="AC12" s="35" t="str">
        <f ca="1">IFERROR(IF(OR(C12="",C12=0,L12=0,L12="",V12="",V12=0),"",(HLOOKUP(C12,'Hilfswerte Witterung'!$C$4:$AQ$5,2,FALSE)/L12)*V12),"")</f>
        <v/>
      </c>
      <c r="AD12" s="35" t="str">
        <f t="shared" ca="1" si="16"/>
        <v/>
      </c>
      <c r="AE12" s="35" t="str">
        <f>IFERROR(VLOOKUP(H12,'Hilfswerte Energiepreise'!$B$4:$F$17,5,FALSE),"")</f>
        <v/>
      </c>
      <c r="AF12" s="35" t="str">
        <f t="shared" ca="1" si="17"/>
        <v/>
      </c>
      <c r="AG12" s="35" t="str">
        <f t="shared" ca="1" si="18"/>
        <v/>
      </c>
      <c r="AH12" s="42" t="str">
        <f>IF('EINGABE Gebäude'!N18="","",'EINGABE Gebäude'!N18)</f>
        <v/>
      </c>
      <c r="AI12" s="42" t="str">
        <f>IF('EINGABE Gebäude'!O18="","",'EINGABE Gebäude'!O18)</f>
        <v/>
      </c>
      <c r="AJ12" t="str">
        <f t="shared" si="66"/>
        <v/>
      </c>
      <c r="AK12" t="str">
        <f>IF('EINGABE Gebäude'!P18="","",'EINGABE Gebäude'!P18)</f>
        <v/>
      </c>
      <c r="AL12" s="37" t="str">
        <f t="shared" si="20"/>
        <v/>
      </c>
      <c r="AM12" s="120" t="str">
        <f t="shared" si="21"/>
        <v/>
      </c>
      <c r="AN12" s="62" t="str">
        <f t="shared" si="22"/>
        <v/>
      </c>
      <c r="AO12" s="62" t="e">
        <f t="shared" si="23"/>
        <v>#N/A</v>
      </c>
      <c r="AP12" s="62" t="str">
        <f>IF(D12="","",VLOOKUP(D12,'Hilfswerte Benchmark'!$A$4:$H$58,6,0))</f>
        <v/>
      </c>
      <c r="AQ12" s="62" t="str">
        <f>IF(D12="","",VLOOKUP(D12,'Hilfswerte Benchmark'!$A$4:$H$58,7,0))</f>
        <v/>
      </c>
      <c r="AR12" s="62" t="str">
        <f t="shared" si="24"/>
        <v/>
      </c>
      <c r="AS12" s="62" t="str">
        <f t="shared" si="25"/>
        <v/>
      </c>
      <c r="AT12" t="str">
        <f>IF('EINGABE Gebäude'!Q18="","",'EINGABE Gebäude'!Q18)</f>
        <v/>
      </c>
      <c r="AU12" t="str">
        <f t="shared" si="26"/>
        <v/>
      </c>
      <c r="AV12" s="120" t="str">
        <f t="shared" si="27"/>
        <v/>
      </c>
      <c r="AW12" s="35" t="str">
        <f t="shared" si="67"/>
        <v/>
      </c>
      <c r="AX12" s="62" t="str">
        <f t="shared" si="68"/>
        <v/>
      </c>
      <c r="AY12" s="52" t="str">
        <f t="shared" si="30"/>
        <v/>
      </c>
      <c r="AZ12" s="62">
        <f>'Hilfswerte Energiepreise'!$C$4</f>
        <v>29.29</v>
      </c>
      <c r="BA12" s="62">
        <f>'Hilfswerte Energiepreise'!$D$4</f>
        <v>24.42</v>
      </c>
      <c r="BB12" s="62">
        <f>'Hilfswerte Energiepreise'!$E$4</f>
        <v>17.170000000000002</v>
      </c>
      <c r="BC12" t="str">
        <f t="shared" si="31"/>
        <v/>
      </c>
      <c r="BD12" t="str">
        <f t="shared" si="32"/>
        <v/>
      </c>
      <c r="BE12" s="37">
        <f>'Hilfswerte Energiepreise'!$F$4</f>
        <v>560</v>
      </c>
      <c r="BF12" t="str">
        <f t="shared" si="33"/>
        <v/>
      </c>
      <c r="BG12" s="42" t="str">
        <f>IF('EINGABE Gebäude'!S18="","",'EINGABE Gebäude'!S18)</f>
        <v/>
      </c>
      <c r="BH12" s="42" t="str">
        <f>IF('EINGABE Gebäude'!T18="","",'EINGABE Gebäude'!T18)</f>
        <v/>
      </c>
      <c r="BI12" s="37" t="str">
        <f t="shared" si="69"/>
        <v/>
      </c>
      <c r="BJ12" t="str">
        <f>IF('EINGABE Gebäude'!U18="","",'EINGABE Gebäude'!U18)</f>
        <v/>
      </c>
      <c r="BK12" s="37" t="str">
        <f t="shared" si="35"/>
        <v/>
      </c>
      <c r="BL12" s="120" t="str">
        <f t="shared" si="36"/>
        <v/>
      </c>
      <c r="BM12" s="62" t="str">
        <f t="shared" si="37"/>
        <v/>
      </c>
      <c r="BN12" s="62" t="e">
        <f t="shared" si="38"/>
        <v>#N/A</v>
      </c>
      <c r="BO12" s="62" t="str">
        <f>IF(D12="","",VLOOKUP(D12,'Hilfswerte Benchmark'!$A$4:$H$58,7,0))</f>
        <v/>
      </c>
      <c r="BP12" s="62" t="str">
        <f>IF(D12="","",VLOOKUP(D12,'Hilfswerte Benchmark'!$A$4:$H$58,8,0))</f>
        <v/>
      </c>
      <c r="BQ12" s="62" t="str">
        <f t="shared" si="39"/>
        <v/>
      </c>
      <c r="BR12" s="62" t="str">
        <f t="shared" si="40"/>
        <v/>
      </c>
      <c r="BS12" s="72" t="str">
        <f>IF('EINGABE Gebäude'!V18="","",'EINGABE Gebäude'!V18)</f>
        <v/>
      </c>
      <c r="BT12" s="52" t="str">
        <f t="shared" si="70"/>
        <v/>
      </c>
      <c r="BU12" s="52" t="str">
        <f t="shared" si="41"/>
        <v/>
      </c>
      <c r="BV12" s="120" t="str">
        <f t="shared" si="42"/>
        <v/>
      </c>
      <c r="BW12" s="35" t="str">
        <f t="shared" si="71"/>
        <v/>
      </c>
      <c r="BX12" s="62">
        <f>'Hilfswerte Energiepreise'!$C$20</f>
        <v>7.72</v>
      </c>
      <c r="BY12" s="62">
        <f>'Hilfswerte Energiepreise'!$D$20</f>
        <v>5.6</v>
      </c>
      <c r="BZ12" s="62">
        <f>'Hilfswerte Energiepreise'!$E$20</f>
        <v>3.61</v>
      </c>
      <c r="CA12" t="str">
        <f t="shared" si="44"/>
        <v/>
      </c>
      <c r="CB12" t="str">
        <f t="shared" si="45"/>
        <v/>
      </c>
      <c r="CC12" s="35"/>
      <c r="CE12" s="490"/>
      <c r="CF12" t="str">
        <f>'Hilfswerte Energiepreise'!B11</f>
        <v>Nah-/Fernwärme aus Heizwerken: gasförmige und flüssige Brennstoffe</v>
      </c>
      <c r="CG12" s="133">
        <f t="shared" si="46"/>
        <v>0</v>
      </c>
      <c r="CH12" s="133">
        <f t="shared" si="47"/>
        <v>0</v>
      </c>
      <c r="CI12" s="133">
        <f t="shared" si="48"/>
        <v>0</v>
      </c>
      <c r="CJ12" s="133" t="e">
        <f t="shared" si="2"/>
        <v>#N/A</v>
      </c>
      <c r="CK12" s="133" t="e">
        <f t="shared" si="2"/>
        <v>#N/A</v>
      </c>
      <c r="CL12" s="133" t="e">
        <f t="shared" si="2"/>
        <v>#N/A</v>
      </c>
      <c r="CN12" t="str">
        <f>'Hilfswerte Benchmark'!A11</f>
        <v>08. Büro - Bürogeb. 4.000-20.000 m²</v>
      </c>
      <c r="CO12">
        <f t="shared" si="49"/>
        <v>0</v>
      </c>
      <c r="CP12">
        <f t="shared" si="50"/>
        <v>0</v>
      </c>
      <c r="CQ12">
        <f t="shared" si="51"/>
        <v>0</v>
      </c>
      <c r="CS12" t="s">
        <v>220</v>
      </c>
      <c r="CT12">
        <f>SUM(CO53:CO54)</f>
        <v>0</v>
      </c>
      <c r="CU12">
        <f t="shared" ref="CU12:CV12" si="97">SUM(CP53:CP54)</f>
        <v>0</v>
      </c>
      <c r="CV12">
        <f t="shared" si="97"/>
        <v>0</v>
      </c>
      <c r="CX12" t="str">
        <f>'Hilfswerte Benchmark'!A11</f>
        <v>08. Büro - Bürogeb. 4.000-20.000 m²</v>
      </c>
      <c r="CY12">
        <f t="shared" si="53"/>
        <v>0</v>
      </c>
      <c r="CZ12">
        <f t="shared" si="54"/>
        <v>0</v>
      </c>
      <c r="DA12">
        <f t="shared" si="55"/>
        <v>0</v>
      </c>
      <c r="DC12" t="s">
        <v>220</v>
      </c>
      <c r="DD12">
        <f>SUM(CY53:CY54)</f>
        <v>0</v>
      </c>
      <c r="DE12">
        <f t="shared" ref="DE12" si="98">SUM(CZ53:CZ54)</f>
        <v>0</v>
      </c>
      <c r="DF12">
        <f t="shared" ref="DF12" si="99">SUM(DA53:DA54)</f>
        <v>0</v>
      </c>
      <c r="DH12" t="str">
        <f>'Hilfswerte Benchmark'!A11</f>
        <v>08. Büro - Bürogeb. 4.000-20.000 m²</v>
      </c>
      <c r="DI12">
        <f t="shared" si="58"/>
        <v>0</v>
      </c>
      <c r="DJ12">
        <f t="shared" si="59"/>
        <v>0</v>
      </c>
      <c r="DK12">
        <v>0</v>
      </c>
      <c r="DM12" t="s">
        <v>220</v>
      </c>
      <c r="DN12">
        <f>SUM(DI53:DI54)</f>
        <v>0</v>
      </c>
      <c r="DO12">
        <f t="shared" ref="DO12" si="100">SUM(DJ53:DJ54)</f>
        <v>0</v>
      </c>
      <c r="DP12">
        <f t="shared" ref="DP12" si="101">SUM(DK53:DK54)</f>
        <v>0</v>
      </c>
    </row>
    <row r="13" spans="1:120" x14ac:dyDescent="0.2">
      <c r="A13">
        <v>9</v>
      </c>
      <c r="B13" s="47" t="str">
        <f>IF('EINGABE Gebäude'!C19 = "", "", 'EINGABE Gebäude'!C19)</f>
        <v/>
      </c>
      <c r="C13" s="47" t="str">
        <f>IF(OR('EINGABE Gebäude'!D19 = "",'EINGABE Gebäude'!D19 = 0), "",'EINGABE Gebäude'!D19)</f>
        <v/>
      </c>
      <c r="D13" t="str">
        <f>IF(OR('EINGABE Gebäude'!E19 = "",'EINGABE Gebäude'!E19 = 0), "",'EINGABE Gebäude'!E19 )</f>
        <v/>
      </c>
      <c r="E13" t="str">
        <f>IF('EINGABE Gebäude'!F19 = "", "",'EINGABE Gebäude'!F19)</f>
        <v/>
      </c>
      <c r="F13" s="34" t="str">
        <f>IF('EINGABE Gebäude'!H19= "", "",'EINGABE Gebäude'!H19)</f>
        <v/>
      </c>
      <c r="G13" s="34" t="str">
        <f>IF('EINGABE Gebäude'!I19 = "","",'EINGABE Gebäude'!I19)</f>
        <v/>
      </c>
      <c r="H13" s="34" t="str">
        <f>IF('EINGABE Gebäude'!J19="","",'EINGABE Gebäude'!J19)</f>
        <v/>
      </c>
      <c r="I13" s="35" t="str">
        <f t="shared" si="62"/>
        <v/>
      </c>
      <c r="J13" s="35" t="str">
        <f t="shared" si="63"/>
        <v/>
      </c>
      <c r="K13" s="35" t="str">
        <f t="shared" si="64"/>
        <v/>
      </c>
      <c r="L13" s="35" t="str">
        <f ca="1">IF(OR(I13="",K13=""),"",SUM(OFFSET('Hilfswerte Witterung'!$B$5,I13,K13,J13-I13)))</f>
        <v/>
      </c>
      <c r="M13" t="str">
        <f>IF('EINGABE Gebäude'!K19="","",'EINGABE Gebäude'!K19)</f>
        <v/>
      </c>
      <c r="N13" t="str">
        <f ca="1">IFERROR(IF(OR(L13=0, M13="",E13=""),"",(('Hilfswerte Witterung'!$I$1/L13)*M13)),"")</f>
        <v/>
      </c>
      <c r="O13" t="str">
        <f t="shared" ca="1" si="9"/>
        <v/>
      </c>
      <c r="P13" s="62" t="str">
        <f ca="1">IFERROR(IF(OR(L13=0, M13="",E13=""),"",(('Hilfswerte Witterung'!$I$1/L13)*M13)/E13),"")</f>
        <v/>
      </c>
      <c r="Q13" s="62" t="e">
        <f t="shared" ca="1" si="10"/>
        <v>#N/A</v>
      </c>
      <c r="R13" s="52" t="str">
        <f>IF(D13="","",VLOOKUP(D13,'Hilfswerte Benchmark'!$A$4:$H$59,3,0))</f>
        <v/>
      </c>
      <c r="S13" s="52" t="str">
        <f>IF(D13="","",VLOOKUP(D13,'Hilfswerte Benchmark'!$A$4:$H$59,4,0))</f>
        <v/>
      </c>
      <c r="T13" s="52" t="str">
        <f t="shared" si="11"/>
        <v/>
      </c>
      <c r="U13" s="44" t="str">
        <f t="shared" ca="1" si="12"/>
        <v/>
      </c>
      <c r="V13" t="str">
        <f>IF('EINGABE Gebäude'!L19="","",'EINGABE Gebäude'!L19)</f>
        <v/>
      </c>
      <c r="W13" s="62" t="str">
        <f t="shared" si="65"/>
        <v/>
      </c>
      <c r="X13" s="62" t="str">
        <f>IF(H13="","",VLOOKUP(H13,'Hilfswerte Energiepreise'!$B$4:$F$17,2,FALSE))</f>
        <v/>
      </c>
      <c r="Y13" s="62" t="str">
        <f>IF(H13="","",VLOOKUP(H13,'Hilfswerte Energiepreise'!$B$4:$F$17,3,FALSE))</f>
        <v/>
      </c>
      <c r="Z13" s="62" t="str">
        <f>IF(H13="","",VLOOKUP(H13,'Hilfswerte Energiepreise'!$B$4:$F$17,4,FALSE))</f>
        <v/>
      </c>
      <c r="AA13" t="str">
        <f t="shared" si="14"/>
        <v/>
      </c>
      <c r="AB13" t="str">
        <f t="shared" si="15"/>
        <v/>
      </c>
      <c r="AC13" s="35" t="str">
        <f ca="1">IFERROR(IF(OR(C13="",C13=0,L13=0,L13="",V13="",V13=0),"",(HLOOKUP(C13,'Hilfswerte Witterung'!$C$4:$AQ$5,2,FALSE)/L13)*V13),"")</f>
        <v/>
      </c>
      <c r="AD13" s="35" t="str">
        <f t="shared" ca="1" si="16"/>
        <v/>
      </c>
      <c r="AE13" s="35" t="str">
        <f>IFERROR(VLOOKUP(H13,'Hilfswerte Energiepreise'!$B$4:$F$17,5,FALSE),"")</f>
        <v/>
      </c>
      <c r="AF13" s="35" t="str">
        <f t="shared" ca="1" si="17"/>
        <v/>
      </c>
      <c r="AG13" s="35" t="str">
        <f t="shared" ca="1" si="18"/>
        <v/>
      </c>
      <c r="AH13" s="42" t="str">
        <f>IF('EINGABE Gebäude'!N19="","",'EINGABE Gebäude'!N19)</f>
        <v/>
      </c>
      <c r="AI13" s="42" t="str">
        <f>IF('EINGABE Gebäude'!O19="","",'EINGABE Gebäude'!O19)</f>
        <v/>
      </c>
      <c r="AJ13" t="str">
        <f t="shared" si="66"/>
        <v/>
      </c>
      <c r="AK13" t="str">
        <f>IF('EINGABE Gebäude'!P19="","",'EINGABE Gebäude'!P19)</f>
        <v/>
      </c>
      <c r="AL13" s="37" t="str">
        <f t="shared" si="20"/>
        <v/>
      </c>
      <c r="AM13" s="120" t="str">
        <f t="shared" si="21"/>
        <v/>
      </c>
      <c r="AN13" s="62" t="str">
        <f t="shared" si="22"/>
        <v/>
      </c>
      <c r="AO13" s="62" t="e">
        <f t="shared" si="23"/>
        <v>#N/A</v>
      </c>
      <c r="AP13" s="62" t="str">
        <f>IF(D13="","",VLOOKUP(D13,'Hilfswerte Benchmark'!$A$4:$H$58,6,0))</f>
        <v/>
      </c>
      <c r="AQ13" s="62" t="str">
        <f>IF(D13="","",VLOOKUP(D13,'Hilfswerte Benchmark'!$A$4:$H$58,7,0))</f>
        <v/>
      </c>
      <c r="AR13" s="62" t="str">
        <f t="shared" si="24"/>
        <v/>
      </c>
      <c r="AS13" s="62" t="str">
        <f t="shared" si="25"/>
        <v/>
      </c>
      <c r="AT13" t="str">
        <f>IF('EINGABE Gebäude'!Q19="","",'EINGABE Gebäude'!Q19)</f>
        <v/>
      </c>
      <c r="AU13" t="str">
        <f t="shared" si="26"/>
        <v/>
      </c>
      <c r="AV13" s="120" t="str">
        <f t="shared" si="27"/>
        <v/>
      </c>
      <c r="AW13" s="35" t="str">
        <f t="shared" si="67"/>
        <v/>
      </c>
      <c r="AX13" s="62" t="str">
        <f t="shared" si="68"/>
        <v/>
      </c>
      <c r="AY13" s="52" t="str">
        <f t="shared" si="30"/>
        <v/>
      </c>
      <c r="AZ13" s="62">
        <f>'Hilfswerte Energiepreise'!$C$4</f>
        <v>29.29</v>
      </c>
      <c r="BA13" s="62">
        <f>'Hilfswerte Energiepreise'!$D$4</f>
        <v>24.42</v>
      </c>
      <c r="BB13" s="62">
        <f>'Hilfswerte Energiepreise'!$E$4</f>
        <v>17.170000000000002</v>
      </c>
      <c r="BC13" t="str">
        <f t="shared" si="31"/>
        <v/>
      </c>
      <c r="BD13" t="str">
        <f t="shared" si="32"/>
        <v/>
      </c>
      <c r="BE13" s="37">
        <f>'Hilfswerte Energiepreise'!$F$4</f>
        <v>560</v>
      </c>
      <c r="BF13" t="str">
        <f t="shared" si="33"/>
        <v/>
      </c>
      <c r="BG13" s="42" t="str">
        <f>IF('EINGABE Gebäude'!S19="","",'EINGABE Gebäude'!S19)</f>
        <v/>
      </c>
      <c r="BH13" s="42" t="str">
        <f>IF('EINGABE Gebäude'!T19="","",'EINGABE Gebäude'!T19)</f>
        <v/>
      </c>
      <c r="BI13" s="37" t="str">
        <f t="shared" si="69"/>
        <v/>
      </c>
      <c r="BJ13" t="str">
        <f>IF('EINGABE Gebäude'!U19="","",'EINGABE Gebäude'!U19)</f>
        <v/>
      </c>
      <c r="BK13" s="37" t="str">
        <f t="shared" si="35"/>
        <v/>
      </c>
      <c r="BL13" s="120" t="str">
        <f t="shared" si="36"/>
        <v/>
      </c>
      <c r="BM13" s="62" t="str">
        <f t="shared" si="37"/>
        <v/>
      </c>
      <c r="BN13" s="62" t="e">
        <f t="shared" si="38"/>
        <v>#N/A</v>
      </c>
      <c r="BO13" s="62" t="str">
        <f>IF(D13="","",VLOOKUP(D13,'Hilfswerte Benchmark'!$A$4:$H$58,7,0))</f>
        <v/>
      </c>
      <c r="BP13" s="62" t="str">
        <f>IF(D13="","",VLOOKUP(D13,'Hilfswerte Benchmark'!$A$4:$H$58,8,0))</f>
        <v/>
      </c>
      <c r="BQ13" s="62" t="str">
        <f t="shared" si="39"/>
        <v/>
      </c>
      <c r="BR13" s="62" t="str">
        <f t="shared" si="40"/>
        <v/>
      </c>
      <c r="BS13" s="72" t="str">
        <f>IF('EINGABE Gebäude'!V19="","",'EINGABE Gebäude'!V19)</f>
        <v/>
      </c>
      <c r="BT13" s="52" t="str">
        <f t="shared" si="70"/>
        <v/>
      </c>
      <c r="BU13" s="52" t="str">
        <f t="shared" si="41"/>
        <v/>
      </c>
      <c r="BV13" s="120" t="str">
        <f t="shared" si="42"/>
        <v/>
      </c>
      <c r="BW13" s="35" t="str">
        <f t="shared" si="71"/>
        <v/>
      </c>
      <c r="BX13" s="62">
        <f>'Hilfswerte Energiepreise'!$C$20</f>
        <v>7.72</v>
      </c>
      <c r="BY13" s="62">
        <f>'Hilfswerte Energiepreise'!$D$20</f>
        <v>5.6</v>
      </c>
      <c r="BZ13" s="62">
        <f>'Hilfswerte Energiepreise'!$E$20</f>
        <v>3.61</v>
      </c>
      <c r="CA13" t="str">
        <f t="shared" si="44"/>
        <v/>
      </c>
      <c r="CB13" t="str">
        <f t="shared" si="45"/>
        <v/>
      </c>
      <c r="CC13" s="35"/>
      <c r="CE13" s="490"/>
      <c r="CF13" t="str">
        <f>'Hilfswerte Energiepreise'!B12</f>
        <v>Nah-/Fernwärme aus Heizwerken: erneuerbarer Brennstoff</v>
      </c>
      <c r="CG13" s="133">
        <f t="shared" si="46"/>
        <v>0</v>
      </c>
      <c r="CH13" s="133">
        <f t="shared" si="47"/>
        <v>0</v>
      </c>
      <c r="CI13" s="133">
        <f t="shared" si="48"/>
        <v>0</v>
      </c>
      <c r="CJ13" s="133" t="e">
        <f t="shared" si="2"/>
        <v>#N/A</v>
      </c>
      <c r="CK13" s="133" t="e">
        <f t="shared" si="2"/>
        <v>#N/A</v>
      </c>
      <c r="CL13" s="133" t="e">
        <f t="shared" si="2"/>
        <v>#N/A</v>
      </c>
      <c r="CN13" t="str">
        <f>'Hilfswerte Benchmark'!A12</f>
        <v>09. Schulen - Schulen allgemein</v>
      </c>
      <c r="CO13">
        <f t="shared" si="49"/>
        <v>0</v>
      </c>
      <c r="CP13">
        <f t="shared" si="50"/>
        <v>0</v>
      </c>
      <c r="CQ13">
        <f t="shared" si="51"/>
        <v>0</v>
      </c>
      <c r="CS13" t="s">
        <v>221</v>
      </c>
      <c r="CT13">
        <f>SUM(CO56:CO60)</f>
        <v>0</v>
      </c>
      <c r="CU13">
        <f t="shared" ref="CU13:CV13" si="102">SUM(CP56:CP60)</f>
        <v>0</v>
      </c>
      <c r="CV13">
        <f t="shared" si="102"/>
        <v>0</v>
      </c>
      <c r="CX13" t="str">
        <f>'Hilfswerte Benchmark'!A12</f>
        <v>09. Schulen - Schulen allgemein</v>
      </c>
      <c r="CY13">
        <f t="shared" si="53"/>
        <v>0</v>
      </c>
      <c r="CZ13">
        <f t="shared" si="54"/>
        <v>0</v>
      </c>
      <c r="DA13">
        <f t="shared" si="55"/>
        <v>0</v>
      </c>
      <c r="DC13" t="s">
        <v>221</v>
      </c>
      <c r="DD13">
        <f>SUM(CY56:CY60)</f>
        <v>0</v>
      </c>
      <c r="DE13">
        <f t="shared" ref="DE13" si="103">SUM(CZ56:CZ60)</f>
        <v>0</v>
      </c>
      <c r="DF13">
        <f t="shared" ref="DF13" si="104">SUM(DA56:DA60)</f>
        <v>0</v>
      </c>
      <c r="DH13" t="str">
        <f>'Hilfswerte Benchmark'!A12</f>
        <v>09. Schulen - Schulen allgemein</v>
      </c>
      <c r="DI13">
        <f t="shared" si="58"/>
        <v>0</v>
      </c>
      <c r="DJ13">
        <f t="shared" si="59"/>
        <v>0</v>
      </c>
      <c r="DK13">
        <v>0</v>
      </c>
      <c r="DM13" t="s">
        <v>221</v>
      </c>
      <c r="DN13">
        <f>SUM(DI56:DI60)</f>
        <v>0</v>
      </c>
      <c r="DO13">
        <f t="shared" ref="DO13" si="105">SUM(DJ56:DJ60)</f>
        <v>0</v>
      </c>
      <c r="DP13">
        <f t="shared" ref="DP13" si="106">SUM(DK56:DK60)</f>
        <v>0</v>
      </c>
    </row>
    <row r="14" spans="1:120" x14ac:dyDescent="0.2">
      <c r="A14">
        <v>10</v>
      </c>
      <c r="B14" s="47" t="str">
        <f>IF('EINGABE Gebäude'!C20 = "", "", 'EINGABE Gebäude'!C20)</f>
        <v/>
      </c>
      <c r="C14" s="47" t="str">
        <f>IF(OR('EINGABE Gebäude'!D20 = "",'EINGABE Gebäude'!D20 = 0), "",'EINGABE Gebäude'!D20)</f>
        <v/>
      </c>
      <c r="D14" t="str">
        <f>IF(OR('EINGABE Gebäude'!E20 = "",'EINGABE Gebäude'!E20 = 0), "",'EINGABE Gebäude'!E20 )</f>
        <v/>
      </c>
      <c r="E14" t="str">
        <f>IF('EINGABE Gebäude'!F20 = "", "",'EINGABE Gebäude'!F20)</f>
        <v/>
      </c>
      <c r="F14" s="34" t="str">
        <f>IF('EINGABE Gebäude'!H20= "", "",'EINGABE Gebäude'!H20)</f>
        <v/>
      </c>
      <c r="G14" s="34" t="str">
        <f>IF('EINGABE Gebäude'!I20 = "","",'EINGABE Gebäude'!I20)</f>
        <v/>
      </c>
      <c r="H14" s="34" t="str">
        <f>IF('EINGABE Gebäude'!J20="","",'EINGABE Gebäude'!J20)</f>
        <v/>
      </c>
      <c r="I14" s="35" t="str">
        <f t="shared" si="62"/>
        <v/>
      </c>
      <c r="J14" s="35" t="str">
        <f t="shared" si="63"/>
        <v/>
      </c>
      <c r="K14" s="35" t="str">
        <f t="shared" si="64"/>
        <v/>
      </c>
      <c r="L14" s="35" t="str">
        <f ca="1">IF(OR(I14="",K14=""),"",SUM(OFFSET('Hilfswerte Witterung'!$B$5,I14,K14,J14-I14)))</f>
        <v/>
      </c>
      <c r="M14" t="str">
        <f>IF('EINGABE Gebäude'!K20="","",'EINGABE Gebäude'!K20)</f>
        <v/>
      </c>
      <c r="N14" t="str">
        <f ca="1">IFERROR(IF(OR(L14=0, M14="",E14=""),"",(('Hilfswerte Witterung'!$I$1/L14)*M14)),"")</f>
        <v/>
      </c>
      <c r="O14" t="str">
        <f t="shared" ca="1" si="9"/>
        <v/>
      </c>
      <c r="P14" s="62" t="str">
        <f ca="1">IFERROR(IF(OR(L14=0, M14="",E14=""),"",(('Hilfswerte Witterung'!$I$1/L14)*M14)/E14),"")</f>
        <v/>
      </c>
      <c r="Q14" s="62" t="e">
        <f t="shared" ca="1" si="10"/>
        <v>#N/A</v>
      </c>
      <c r="R14" s="52" t="str">
        <f>IF(D14="","",VLOOKUP(D14,'Hilfswerte Benchmark'!$A$4:$H$59,3,0))</f>
        <v/>
      </c>
      <c r="S14" s="52" t="str">
        <f>IF(D14="","",VLOOKUP(D14,'Hilfswerte Benchmark'!$A$4:$H$59,4,0))</f>
        <v/>
      </c>
      <c r="T14" s="52" t="str">
        <f t="shared" si="11"/>
        <v/>
      </c>
      <c r="U14" s="44" t="str">
        <f t="shared" ca="1" si="12"/>
        <v/>
      </c>
      <c r="V14" t="str">
        <f>IF('EINGABE Gebäude'!L20="","",'EINGABE Gebäude'!L20)</f>
        <v/>
      </c>
      <c r="W14" s="62" t="str">
        <f t="shared" si="65"/>
        <v/>
      </c>
      <c r="X14" s="62" t="str">
        <f>IF(H14="","",VLOOKUP(H14,'Hilfswerte Energiepreise'!$B$4:$F$17,2,FALSE))</f>
        <v/>
      </c>
      <c r="Y14" s="62" t="str">
        <f>IF(H14="","",VLOOKUP(H14,'Hilfswerte Energiepreise'!$B$4:$F$17,3,FALSE))</f>
        <v/>
      </c>
      <c r="Z14" s="62" t="str">
        <f>IF(H14="","",VLOOKUP(H14,'Hilfswerte Energiepreise'!$B$4:$F$17,4,FALSE))</f>
        <v/>
      </c>
      <c r="AA14" t="str">
        <f t="shared" si="14"/>
        <v/>
      </c>
      <c r="AB14" t="str">
        <f t="shared" si="15"/>
        <v/>
      </c>
      <c r="AC14" s="35" t="str">
        <f ca="1">IFERROR(IF(OR(C14="",C14=0,L14=0,L14="",V14="",V14=0),"",(HLOOKUP(C14,'Hilfswerte Witterung'!$C$4:$AQ$5,2,FALSE)/L14)*V14),"")</f>
        <v/>
      </c>
      <c r="AD14" s="35" t="str">
        <f t="shared" ca="1" si="16"/>
        <v/>
      </c>
      <c r="AE14" s="35" t="str">
        <f>IFERROR(VLOOKUP(H14,'Hilfswerte Energiepreise'!$B$4:$F$17,5,FALSE),"")</f>
        <v/>
      </c>
      <c r="AF14" s="35" t="str">
        <f t="shared" ca="1" si="17"/>
        <v/>
      </c>
      <c r="AG14" s="35" t="str">
        <f t="shared" ca="1" si="18"/>
        <v/>
      </c>
      <c r="AH14" s="42" t="str">
        <f>IF('EINGABE Gebäude'!N20="","",'EINGABE Gebäude'!N20)</f>
        <v/>
      </c>
      <c r="AI14" s="42" t="str">
        <f>IF('EINGABE Gebäude'!O20="","",'EINGABE Gebäude'!O20)</f>
        <v/>
      </c>
      <c r="AJ14" t="str">
        <f t="shared" si="66"/>
        <v/>
      </c>
      <c r="AK14" t="str">
        <f>IF('EINGABE Gebäude'!P20="","",'EINGABE Gebäude'!P20)</f>
        <v/>
      </c>
      <c r="AL14" s="37" t="str">
        <f t="shared" si="20"/>
        <v/>
      </c>
      <c r="AM14" s="120" t="str">
        <f t="shared" si="21"/>
        <v/>
      </c>
      <c r="AN14" s="62" t="str">
        <f t="shared" si="22"/>
        <v/>
      </c>
      <c r="AO14" s="62" t="e">
        <f t="shared" si="23"/>
        <v>#N/A</v>
      </c>
      <c r="AP14" s="62" t="str">
        <f>IF(D14="","",VLOOKUP(D14,'Hilfswerte Benchmark'!$A$4:$H$58,6,0))</f>
        <v/>
      </c>
      <c r="AQ14" s="62" t="str">
        <f>IF(D14="","",VLOOKUP(D14,'Hilfswerte Benchmark'!$A$4:$H$58,7,0))</f>
        <v/>
      </c>
      <c r="AR14" s="62" t="str">
        <f t="shared" si="24"/>
        <v/>
      </c>
      <c r="AS14" s="62" t="str">
        <f t="shared" si="25"/>
        <v/>
      </c>
      <c r="AT14" t="str">
        <f>IF('EINGABE Gebäude'!Q20="","",'EINGABE Gebäude'!Q20)</f>
        <v/>
      </c>
      <c r="AU14" t="str">
        <f t="shared" si="26"/>
        <v/>
      </c>
      <c r="AV14" s="120" t="str">
        <f t="shared" si="27"/>
        <v/>
      </c>
      <c r="AW14" s="35" t="str">
        <f t="shared" si="67"/>
        <v/>
      </c>
      <c r="AX14" s="62" t="str">
        <f t="shared" si="68"/>
        <v/>
      </c>
      <c r="AY14" s="52" t="str">
        <f t="shared" si="30"/>
        <v/>
      </c>
      <c r="AZ14" s="62">
        <f>'Hilfswerte Energiepreise'!$C$4</f>
        <v>29.29</v>
      </c>
      <c r="BA14" s="62">
        <f>'Hilfswerte Energiepreise'!$D$4</f>
        <v>24.42</v>
      </c>
      <c r="BB14" s="62">
        <f>'Hilfswerte Energiepreise'!$E$4</f>
        <v>17.170000000000002</v>
      </c>
      <c r="BC14" t="str">
        <f t="shared" si="31"/>
        <v/>
      </c>
      <c r="BD14" t="str">
        <f t="shared" si="32"/>
        <v/>
      </c>
      <c r="BE14" s="37">
        <f>'Hilfswerte Energiepreise'!$F$4</f>
        <v>560</v>
      </c>
      <c r="BF14" t="str">
        <f t="shared" si="33"/>
        <v/>
      </c>
      <c r="BG14" s="42" t="str">
        <f>IF('EINGABE Gebäude'!S20="","",'EINGABE Gebäude'!S20)</f>
        <v/>
      </c>
      <c r="BH14" s="42" t="str">
        <f>IF('EINGABE Gebäude'!T20="","",'EINGABE Gebäude'!T20)</f>
        <v/>
      </c>
      <c r="BI14" s="37" t="str">
        <f t="shared" si="69"/>
        <v/>
      </c>
      <c r="BJ14" t="str">
        <f>IF('EINGABE Gebäude'!U20="","",'EINGABE Gebäude'!U20)</f>
        <v/>
      </c>
      <c r="BK14" s="37" t="str">
        <f t="shared" si="35"/>
        <v/>
      </c>
      <c r="BL14" s="120" t="str">
        <f t="shared" si="36"/>
        <v/>
      </c>
      <c r="BM14" s="62" t="str">
        <f t="shared" si="37"/>
        <v/>
      </c>
      <c r="BN14" s="62" t="e">
        <f t="shared" si="38"/>
        <v>#N/A</v>
      </c>
      <c r="BO14" s="62" t="str">
        <f>IF(D14="","",VLOOKUP(D14,'Hilfswerte Benchmark'!$A$4:$H$58,7,0))</f>
        <v/>
      </c>
      <c r="BP14" s="62" t="str">
        <f>IF(D14="","",VLOOKUP(D14,'Hilfswerte Benchmark'!$A$4:$H$58,8,0))</f>
        <v/>
      </c>
      <c r="BQ14" s="62" t="str">
        <f t="shared" si="39"/>
        <v/>
      </c>
      <c r="BR14" s="62" t="str">
        <f t="shared" si="40"/>
        <v/>
      </c>
      <c r="BS14" s="72" t="str">
        <f>IF('EINGABE Gebäude'!V20="","",'EINGABE Gebäude'!V20)</f>
        <v/>
      </c>
      <c r="BT14" s="52" t="str">
        <f t="shared" si="70"/>
        <v/>
      </c>
      <c r="BU14" s="52" t="str">
        <f t="shared" si="41"/>
        <v/>
      </c>
      <c r="BV14" s="120" t="str">
        <f t="shared" si="42"/>
        <v/>
      </c>
      <c r="BW14" s="35" t="str">
        <f t="shared" si="71"/>
        <v/>
      </c>
      <c r="BX14" s="62">
        <f>'Hilfswerte Energiepreise'!$C$20</f>
        <v>7.72</v>
      </c>
      <c r="BY14" s="62">
        <f>'Hilfswerte Energiepreise'!$D$20</f>
        <v>5.6</v>
      </c>
      <c r="BZ14" s="62">
        <f>'Hilfswerte Energiepreise'!$E$20</f>
        <v>3.61</v>
      </c>
      <c r="CA14" t="str">
        <f t="shared" si="44"/>
        <v/>
      </c>
      <c r="CB14" t="str">
        <f t="shared" si="45"/>
        <v/>
      </c>
      <c r="CC14" s="35"/>
      <c r="CE14" s="490"/>
      <c r="CF14" t="str">
        <f>'Hilfswerte Energiepreise'!B13</f>
        <v>Nah-/Fernwärme aus KWK: Brennstoff Stein-/Braunkohle</v>
      </c>
      <c r="CG14" s="133">
        <f t="shared" si="46"/>
        <v>0</v>
      </c>
      <c r="CH14" s="133">
        <f t="shared" si="47"/>
        <v>0</v>
      </c>
      <c r="CI14" s="133">
        <f t="shared" si="48"/>
        <v>0</v>
      </c>
      <c r="CJ14" s="133" t="e">
        <f t="shared" si="2"/>
        <v>#N/A</v>
      </c>
      <c r="CK14" s="133" t="e">
        <f t="shared" si="2"/>
        <v>#N/A</v>
      </c>
      <c r="CL14" s="133" t="e">
        <f t="shared" si="2"/>
        <v>#N/A</v>
      </c>
      <c r="CN14" t="str">
        <f>'Hilfswerte Benchmark'!A13</f>
        <v>10. Schulen - Grundschule/Hauptschule</v>
      </c>
      <c r="CO14">
        <f t="shared" ca="1" si="49"/>
        <v>196210.20717534111</v>
      </c>
      <c r="CP14">
        <f t="shared" ca="1" si="50"/>
        <v>13645.5785750379</v>
      </c>
      <c r="CQ14">
        <f t="shared" ca="1" si="51"/>
        <v>47.090449722081871</v>
      </c>
      <c r="CX14" t="str">
        <f>'Hilfswerte Benchmark'!A13</f>
        <v>10. Schulen - Grundschule/Hauptschule</v>
      </c>
      <c r="CY14">
        <f t="shared" si="53"/>
        <v>154225.35211267605</v>
      </c>
      <c r="CZ14">
        <f t="shared" si="54"/>
        <v>41126.760563380281</v>
      </c>
      <c r="DA14">
        <f t="shared" si="55"/>
        <v>86.366197183098578</v>
      </c>
      <c r="DH14" t="str">
        <f>'Hilfswerte Benchmark'!A13</f>
        <v>10. Schulen - Grundschule/Hauptschule</v>
      </c>
      <c r="DI14">
        <f t="shared" si="58"/>
        <v>0</v>
      </c>
      <c r="DJ14">
        <f t="shared" si="59"/>
        <v>0</v>
      </c>
      <c r="DK14">
        <v>0</v>
      </c>
    </row>
    <row r="15" spans="1:120" x14ac:dyDescent="0.2">
      <c r="A15">
        <v>11</v>
      </c>
      <c r="B15" s="47" t="str">
        <f>IF('EINGABE Gebäude'!C21 = "", "", 'EINGABE Gebäude'!C21)</f>
        <v/>
      </c>
      <c r="C15" s="47" t="str">
        <f>IF(OR('EINGABE Gebäude'!D21 = "",'EINGABE Gebäude'!D21 = 0), "",'EINGABE Gebäude'!D21)</f>
        <v/>
      </c>
      <c r="D15" t="str">
        <f>IF(OR('EINGABE Gebäude'!E21 = "",'EINGABE Gebäude'!E21 = 0), "",'EINGABE Gebäude'!E21 )</f>
        <v/>
      </c>
      <c r="E15" t="str">
        <f>IF('EINGABE Gebäude'!F21 = "", "",'EINGABE Gebäude'!F21)</f>
        <v/>
      </c>
      <c r="F15" s="34" t="str">
        <f>IF('EINGABE Gebäude'!H21= "", "",'EINGABE Gebäude'!H21)</f>
        <v/>
      </c>
      <c r="G15" s="34" t="str">
        <f>IF('EINGABE Gebäude'!I21 = "","",'EINGABE Gebäude'!I21)</f>
        <v/>
      </c>
      <c r="H15" s="34" t="str">
        <f>IF('EINGABE Gebäude'!J21="","",'EINGABE Gebäude'!J21)</f>
        <v/>
      </c>
      <c r="I15" s="35" t="str">
        <f t="shared" si="62"/>
        <v/>
      </c>
      <c r="J15" s="35" t="str">
        <f t="shared" si="63"/>
        <v/>
      </c>
      <c r="K15" s="35" t="str">
        <f t="shared" si="64"/>
        <v/>
      </c>
      <c r="L15" s="35" t="str">
        <f ca="1">IF(OR(I15="",K15=""),"",SUM(OFFSET('Hilfswerte Witterung'!$B$5,I15,K15,J15-I15)))</f>
        <v/>
      </c>
      <c r="M15" t="str">
        <f>IF('EINGABE Gebäude'!K21="","",'EINGABE Gebäude'!K21)</f>
        <v/>
      </c>
      <c r="N15" t="str">
        <f ca="1">IFERROR(IF(OR(L15=0, M15="",E15=""),"",(('Hilfswerte Witterung'!$I$1/L15)*M15)),"")</f>
        <v/>
      </c>
      <c r="O15" t="str">
        <f t="shared" ca="1" si="9"/>
        <v/>
      </c>
      <c r="P15" s="62" t="str">
        <f ca="1">IFERROR(IF(OR(L15=0, M15="",E15=""),"",(('Hilfswerte Witterung'!$I$1/L15)*M15)/E15),"")</f>
        <v/>
      </c>
      <c r="Q15" s="62" t="e">
        <f t="shared" ca="1" si="10"/>
        <v>#N/A</v>
      </c>
      <c r="R15" s="52" t="str">
        <f>IF(D15="","",VLOOKUP(D15,'Hilfswerte Benchmark'!$A$4:$H$59,3,0))</f>
        <v/>
      </c>
      <c r="S15" s="52" t="str">
        <f>IF(D15="","",VLOOKUP(D15,'Hilfswerte Benchmark'!$A$4:$H$59,4,0))</f>
        <v/>
      </c>
      <c r="T15" s="52" t="str">
        <f t="shared" si="11"/>
        <v/>
      </c>
      <c r="U15" s="44" t="str">
        <f t="shared" ca="1" si="12"/>
        <v/>
      </c>
      <c r="V15" t="str">
        <f>IF('EINGABE Gebäude'!L21="","",'EINGABE Gebäude'!L21)</f>
        <v/>
      </c>
      <c r="W15" s="62" t="str">
        <f t="shared" si="65"/>
        <v/>
      </c>
      <c r="X15" s="62" t="str">
        <f>IF(H15="","",VLOOKUP(H15,'Hilfswerte Energiepreise'!$B$4:$F$17,2,FALSE))</f>
        <v/>
      </c>
      <c r="Y15" s="62" t="str">
        <f>IF(H15="","",VLOOKUP(H15,'Hilfswerte Energiepreise'!$B$4:$F$17,3,FALSE))</f>
        <v/>
      </c>
      <c r="Z15" s="62" t="str">
        <f>IF(H15="","",VLOOKUP(H15,'Hilfswerte Energiepreise'!$B$4:$F$17,4,FALSE))</f>
        <v/>
      </c>
      <c r="AA15" t="str">
        <f t="shared" si="14"/>
        <v/>
      </c>
      <c r="AB15" t="str">
        <f t="shared" si="15"/>
        <v/>
      </c>
      <c r="AC15" s="35" t="str">
        <f ca="1">IFERROR(IF(OR(C15="",C15=0,L15=0,L15="",V15="",V15=0),"",(HLOOKUP(C15,'Hilfswerte Witterung'!$C$4:$AQ$5,2,FALSE)/L15)*V15),"")</f>
        <v/>
      </c>
      <c r="AD15" s="35" t="str">
        <f t="shared" ca="1" si="16"/>
        <v/>
      </c>
      <c r="AE15" s="35" t="str">
        <f>IFERROR(VLOOKUP(H15,'Hilfswerte Energiepreise'!$B$4:$F$17,5,FALSE),"")</f>
        <v/>
      </c>
      <c r="AF15" s="35" t="str">
        <f t="shared" ca="1" si="17"/>
        <v/>
      </c>
      <c r="AG15" s="35" t="str">
        <f t="shared" ca="1" si="18"/>
        <v/>
      </c>
      <c r="AH15" s="42" t="str">
        <f>IF('EINGABE Gebäude'!N21="","",'EINGABE Gebäude'!N21)</f>
        <v/>
      </c>
      <c r="AI15" s="42" t="str">
        <f>IF('EINGABE Gebäude'!O21="","",'EINGABE Gebäude'!O21)</f>
        <v/>
      </c>
      <c r="AJ15" t="str">
        <f t="shared" si="66"/>
        <v/>
      </c>
      <c r="AK15" t="str">
        <f>IF('EINGABE Gebäude'!P21="","",'EINGABE Gebäude'!P21)</f>
        <v/>
      </c>
      <c r="AL15" s="37" t="str">
        <f t="shared" si="20"/>
        <v/>
      </c>
      <c r="AM15" s="120" t="str">
        <f t="shared" si="21"/>
        <v/>
      </c>
      <c r="AN15" s="62" t="str">
        <f t="shared" si="22"/>
        <v/>
      </c>
      <c r="AO15" s="62" t="e">
        <f t="shared" si="23"/>
        <v>#N/A</v>
      </c>
      <c r="AP15" s="62" t="str">
        <f>IF(D15="","",VLOOKUP(D15,'Hilfswerte Benchmark'!$A$4:$H$58,6,0))</f>
        <v/>
      </c>
      <c r="AQ15" s="62" t="str">
        <f>IF(D15="","",VLOOKUP(D15,'Hilfswerte Benchmark'!$A$4:$H$58,7,0))</f>
        <v/>
      </c>
      <c r="AR15" s="62" t="str">
        <f t="shared" si="24"/>
        <v/>
      </c>
      <c r="AS15" s="62" t="str">
        <f t="shared" si="25"/>
        <v/>
      </c>
      <c r="AT15" t="str">
        <f>IF('EINGABE Gebäude'!Q21="","",'EINGABE Gebäude'!Q21)</f>
        <v/>
      </c>
      <c r="AU15" t="str">
        <f t="shared" si="26"/>
        <v/>
      </c>
      <c r="AV15" s="120" t="str">
        <f t="shared" si="27"/>
        <v/>
      </c>
      <c r="AW15" s="35" t="str">
        <f t="shared" si="67"/>
        <v/>
      </c>
      <c r="AX15" s="62" t="str">
        <f t="shared" si="68"/>
        <v/>
      </c>
      <c r="AY15" s="52" t="str">
        <f t="shared" si="30"/>
        <v/>
      </c>
      <c r="AZ15" s="62">
        <f>'Hilfswerte Energiepreise'!$C$4</f>
        <v>29.29</v>
      </c>
      <c r="BA15" s="62">
        <f>'Hilfswerte Energiepreise'!$D$4</f>
        <v>24.42</v>
      </c>
      <c r="BB15" s="62">
        <f>'Hilfswerte Energiepreise'!$E$4</f>
        <v>17.170000000000002</v>
      </c>
      <c r="BC15" t="str">
        <f t="shared" si="31"/>
        <v/>
      </c>
      <c r="BD15" t="str">
        <f t="shared" si="32"/>
        <v/>
      </c>
      <c r="BE15" s="37">
        <f>'Hilfswerte Energiepreise'!$F$4</f>
        <v>560</v>
      </c>
      <c r="BF15" t="str">
        <f t="shared" si="33"/>
        <v/>
      </c>
      <c r="BG15" s="42" t="str">
        <f>IF('EINGABE Gebäude'!S21="","",'EINGABE Gebäude'!S21)</f>
        <v/>
      </c>
      <c r="BH15" s="42" t="str">
        <f>IF('EINGABE Gebäude'!T21="","",'EINGABE Gebäude'!T21)</f>
        <v/>
      </c>
      <c r="BI15" s="37" t="str">
        <f t="shared" si="69"/>
        <v/>
      </c>
      <c r="BJ15" t="str">
        <f>IF('EINGABE Gebäude'!U21="","",'EINGABE Gebäude'!U21)</f>
        <v/>
      </c>
      <c r="BK15" s="37" t="str">
        <f t="shared" si="35"/>
        <v/>
      </c>
      <c r="BL15" s="120" t="str">
        <f t="shared" si="36"/>
        <v/>
      </c>
      <c r="BM15" s="62" t="str">
        <f t="shared" si="37"/>
        <v/>
      </c>
      <c r="BN15" s="62" t="e">
        <f t="shared" si="38"/>
        <v>#N/A</v>
      </c>
      <c r="BO15" s="62" t="str">
        <f>IF(D15="","",VLOOKUP(D15,'Hilfswerte Benchmark'!$A$4:$H$58,7,0))</f>
        <v/>
      </c>
      <c r="BP15" s="62" t="str">
        <f>IF(D15="","",VLOOKUP(D15,'Hilfswerte Benchmark'!$A$4:$H$58,8,0))</f>
        <v/>
      </c>
      <c r="BQ15" s="62" t="str">
        <f t="shared" si="39"/>
        <v/>
      </c>
      <c r="BR15" s="62" t="str">
        <f t="shared" si="40"/>
        <v/>
      </c>
      <c r="BS15" s="72" t="str">
        <f>IF('EINGABE Gebäude'!V21="","",'EINGABE Gebäude'!V21)</f>
        <v/>
      </c>
      <c r="BT15" s="52" t="str">
        <f t="shared" si="70"/>
        <v/>
      </c>
      <c r="BU15" s="52" t="str">
        <f t="shared" si="41"/>
        <v/>
      </c>
      <c r="BV15" s="120" t="str">
        <f t="shared" si="42"/>
        <v/>
      </c>
      <c r="BW15" s="35" t="str">
        <f t="shared" si="71"/>
        <v/>
      </c>
      <c r="BX15" s="62">
        <f>'Hilfswerte Energiepreise'!$C$20</f>
        <v>7.72</v>
      </c>
      <c r="BY15" s="62">
        <f>'Hilfswerte Energiepreise'!$D$20</f>
        <v>5.6</v>
      </c>
      <c r="BZ15" s="62">
        <f>'Hilfswerte Energiepreise'!$E$20</f>
        <v>3.61</v>
      </c>
      <c r="CA15" t="str">
        <f t="shared" si="44"/>
        <v/>
      </c>
      <c r="CB15" t="str">
        <f t="shared" si="45"/>
        <v/>
      </c>
      <c r="CC15" s="35"/>
      <c r="CE15" s="490"/>
      <c r="CF15" t="str">
        <f>'Hilfswerte Energiepreise'!B14</f>
        <v>Nah-/Fernwärme aus KWK: gasförmige und flüssige Brennstoffe</v>
      </c>
      <c r="CG15" s="133">
        <f t="shared" si="46"/>
        <v>0</v>
      </c>
      <c r="CH15" s="133">
        <f t="shared" si="47"/>
        <v>0</v>
      </c>
      <c r="CI15" s="133">
        <f t="shared" si="48"/>
        <v>0</v>
      </c>
      <c r="CJ15" s="133" t="e">
        <f t="shared" si="2"/>
        <v>#N/A</v>
      </c>
      <c r="CK15" s="133" t="e">
        <f t="shared" si="2"/>
        <v>#N/A</v>
      </c>
      <c r="CL15" s="133" t="e">
        <f t="shared" si="2"/>
        <v>#N/A</v>
      </c>
      <c r="CN15" t="str">
        <f>'Hilfswerte Benchmark'!A14</f>
        <v>11. Schulen - Gymnasium/Gesamtschulen</v>
      </c>
      <c r="CO15">
        <f t="shared" si="49"/>
        <v>0</v>
      </c>
      <c r="CP15">
        <f t="shared" si="50"/>
        <v>0</v>
      </c>
      <c r="CQ15">
        <f t="shared" si="51"/>
        <v>0</v>
      </c>
      <c r="CS15" s="27" t="s">
        <v>211</v>
      </c>
      <c r="CT15" s="134">
        <f ca="1">SUM(CT5:CT13)</f>
        <v>382609.90399191517</v>
      </c>
      <c r="CU15" s="134">
        <f t="shared" ref="CU15:CV15" ca="1" si="107">SUM(CU5:CU13)</f>
        <v>22905.078322385045</v>
      </c>
      <c r="CV15" s="134">
        <f t="shared" ca="1" si="107"/>
        <v>65.141788782213254</v>
      </c>
      <c r="CX15" t="str">
        <f>'Hilfswerte Benchmark'!A14</f>
        <v>11. Schulen - Gymnasium/Gesamtschulen</v>
      </c>
      <c r="CY15">
        <f t="shared" si="53"/>
        <v>0</v>
      </c>
      <c r="CZ15">
        <f t="shared" si="54"/>
        <v>0</v>
      </c>
      <c r="DA15">
        <f t="shared" si="55"/>
        <v>0</v>
      </c>
      <c r="DC15" s="27" t="s">
        <v>211</v>
      </c>
      <c r="DD15" s="134">
        <f>SUM(DD5:DD13)</f>
        <v>267323.94366197183</v>
      </c>
      <c r="DE15" s="134">
        <f t="shared" ref="DE15:DF15" si="108">SUM(DE5:DE13)</f>
        <v>77112.676056338038</v>
      </c>
      <c r="DF15" s="134">
        <f t="shared" si="108"/>
        <v>149.70140845070421</v>
      </c>
      <c r="DH15" t="str">
        <f>'Hilfswerte Benchmark'!A14</f>
        <v>11. Schulen - Gymnasium/Gesamtschulen</v>
      </c>
      <c r="DI15">
        <f t="shared" si="58"/>
        <v>0</v>
      </c>
      <c r="DJ15">
        <f t="shared" si="59"/>
        <v>0</v>
      </c>
      <c r="DK15">
        <v>0</v>
      </c>
      <c r="DM15" s="27" t="s">
        <v>211</v>
      </c>
      <c r="DN15" s="134">
        <f>SUM(DN5:DN13)</f>
        <v>0</v>
      </c>
      <c r="DO15" s="134">
        <f t="shared" ref="DO15:DP15" si="109">SUM(DO5:DO13)</f>
        <v>0</v>
      </c>
      <c r="DP15" s="134">
        <f t="shared" si="109"/>
        <v>0</v>
      </c>
    </row>
    <row r="16" spans="1:120" x14ac:dyDescent="0.2">
      <c r="A16">
        <v>12</v>
      </c>
      <c r="B16" s="47" t="str">
        <f>IF('EINGABE Gebäude'!C22 = "", "", 'EINGABE Gebäude'!C22)</f>
        <v/>
      </c>
      <c r="C16" s="47" t="str">
        <f>IF(OR('EINGABE Gebäude'!D22 = "",'EINGABE Gebäude'!D22 = 0), "",'EINGABE Gebäude'!D22)</f>
        <v/>
      </c>
      <c r="D16" t="str">
        <f>IF(OR('EINGABE Gebäude'!E22 = "",'EINGABE Gebäude'!E22 = 0), "",'EINGABE Gebäude'!E22 )</f>
        <v/>
      </c>
      <c r="E16" t="str">
        <f>IF('EINGABE Gebäude'!F22 = "", "",'EINGABE Gebäude'!F22)</f>
        <v/>
      </c>
      <c r="F16" s="34" t="str">
        <f>IF('EINGABE Gebäude'!H22= "", "",'EINGABE Gebäude'!H22)</f>
        <v/>
      </c>
      <c r="G16" s="34" t="str">
        <f>IF('EINGABE Gebäude'!I22 = "","",'EINGABE Gebäude'!I22)</f>
        <v/>
      </c>
      <c r="H16" s="34" t="str">
        <f>IF('EINGABE Gebäude'!J22="","",'EINGABE Gebäude'!J22)</f>
        <v/>
      </c>
      <c r="I16" s="35" t="str">
        <f t="shared" si="62"/>
        <v/>
      </c>
      <c r="J16" s="35" t="str">
        <f t="shared" si="63"/>
        <v/>
      </c>
      <c r="K16" s="35" t="str">
        <f t="shared" si="64"/>
        <v/>
      </c>
      <c r="L16" s="35" t="str">
        <f ca="1">IF(OR(I16="",K16=""),"",SUM(OFFSET('Hilfswerte Witterung'!$B$5,I16,K16,J16-I16)))</f>
        <v/>
      </c>
      <c r="M16" t="str">
        <f>IF('EINGABE Gebäude'!K22="","",'EINGABE Gebäude'!K22)</f>
        <v/>
      </c>
      <c r="N16" t="str">
        <f ca="1">IFERROR(IF(OR(L16=0, M16="",E16=""),"",(('Hilfswerte Witterung'!$I$1/L16)*M16)),"")</f>
        <v/>
      </c>
      <c r="O16" t="str">
        <f t="shared" ca="1" si="9"/>
        <v/>
      </c>
      <c r="P16" s="62" t="str">
        <f ca="1">IFERROR(IF(OR(L16=0, M16="",E16=""),"",(('Hilfswerte Witterung'!$I$1/L16)*M16)/E16),"")</f>
        <v/>
      </c>
      <c r="Q16" s="62" t="e">
        <f t="shared" ca="1" si="10"/>
        <v>#N/A</v>
      </c>
      <c r="R16" s="52" t="str">
        <f>IF(D16="","",VLOOKUP(D16,'Hilfswerte Benchmark'!$A$4:$H$59,3,0))</f>
        <v/>
      </c>
      <c r="S16" s="52" t="str">
        <f>IF(D16="","",VLOOKUP(D16,'Hilfswerte Benchmark'!$A$4:$H$59,4,0))</f>
        <v/>
      </c>
      <c r="T16" s="52" t="str">
        <f t="shared" si="11"/>
        <v/>
      </c>
      <c r="U16" s="44" t="str">
        <f t="shared" ca="1" si="12"/>
        <v/>
      </c>
      <c r="V16" t="str">
        <f>IF('EINGABE Gebäude'!L22="","",'EINGABE Gebäude'!L22)</f>
        <v/>
      </c>
      <c r="W16" s="62" t="str">
        <f t="shared" si="65"/>
        <v/>
      </c>
      <c r="X16" s="62" t="str">
        <f>IF(H16="","",VLOOKUP(H16,'Hilfswerte Energiepreise'!$B$4:$F$17,2,FALSE))</f>
        <v/>
      </c>
      <c r="Y16" s="62" t="str">
        <f>IF(H16="","",VLOOKUP(H16,'Hilfswerte Energiepreise'!$B$4:$F$17,3,FALSE))</f>
        <v/>
      </c>
      <c r="Z16" s="62" t="str">
        <f>IF(H16="","",VLOOKUP(H16,'Hilfswerte Energiepreise'!$B$4:$F$17,4,FALSE))</f>
        <v/>
      </c>
      <c r="AA16" t="str">
        <f t="shared" si="14"/>
        <v/>
      </c>
      <c r="AB16" t="str">
        <f t="shared" si="15"/>
        <v/>
      </c>
      <c r="AC16" s="35" t="str">
        <f ca="1">IFERROR(IF(OR(C16="",C16=0,L16=0,L16="",V16="",V16=0),"",(HLOOKUP(C16,'Hilfswerte Witterung'!$C$4:$AQ$5,2,FALSE)/L16)*V16),"")</f>
        <v/>
      </c>
      <c r="AD16" s="35" t="str">
        <f t="shared" ca="1" si="16"/>
        <v/>
      </c>
      <c r="AE16" s="35" t="str">
        <f>IFERROR(VLOOKUP(H16,'Hilfswerte Energiepreise'!$B$4:$F$17,5,FALSE),"")</f>
        <v/>
      </c>
      <c r="AF16" s="35" t="str">
        <f t="shared" ca="1" si="17"/>
        <v/>
      </c>
      <c r="AG16" s="35" t="str">
        <f t="shared" ca="1" si="18"/>
        <v/>
      </c>
      <c r="AH16" s="42" t="str">
        <f>IF('EINGABE Gebäude'!N22="","",'EINGABE Gebäude'!N22)</f>
        <v/>
      </c>
      <c r="AI16" s="42" t="str">
        <f>IF('EINGABE Gebäude'!O22="","",'EINGABE Gebäude'!O22)</f>
        <v/>
      </c>
      <c r="AJ16" t="str">
        <f t="shared" si="66"/>
        <v/>
      </c>
      <c r="AK16" t="str">
        <f>IF('EINGABE Gebäude'!P22="","",'EINGABE Gebäude'!P22)</f>
        <v/>
      </c>
      <c r="AL16" s="37" t="str">
        <f t="shared" si="20"/>
        <v/>
      </c>
      <c r="AM16" s="120" t="str">
        <f t="shared" si="21"/>
        <v/>
      </c>
      <c r="AN16" s="62" t="str">
        <f t="shared" si="22"/>
        <v/>
      </c>
      <c r="AO16" s="62" t="e">
        <f t="shared" si="23"/>
        <v>#N/A</v>
      </c>
      <c r="AP16" s="62" t="str">
        <f>IF(D16="","",VLOOKUP(D16,'Hilfswerte Benchmark'!$A$4:$H$58,6,0))</f>
        <v/>
      </c>
      <c r="AQ16" s="62" t="str">
        <f>IF(D16="","",VLOOKUP(D16,'Hilfswerte Benchmark'!$A$4:$H$58,7,0))</f>
        <v/>
      </c>
      <c r="AR16" s="62" t="str">
        <f t="shared" si="24"/>
        <v/>
      </c>
      <c r="AS16" s="62" t="str">
        <f t="shared" si="25"/>
        <v/>
      </c>
      <c r="AT16" t="str">
        <f>IF('EINGABE Gebäude'!Q22="","",'EINGABE Gebäude'!Q22)</f>
        <v/>
      </c>
      <c r="AU16" t="str">
        <f t="shared" si="26"/>
        <v/>
      </c>
      <c r="AV16" s="120" t="str">
        <f t="shared" si="27"/>
        <v/>
      </c>
      <c r="AW16" s="35" t="str">
        <f t="shared" si="67"/>
        <v/>
      </c>
      <c r="AX16" s="62" t="str">
        <f t="shared" si="68"/>
        <v/>
      </c>
      <c r="AY16" s="52" t="str">
        <f t="shared" si="30"/>
        <v/>
      </c>
      <c r="AZ16" s="62">
        <f>'Hilfswerte Energiepreise'!$C$4</f>
        <v>29.29</v>
      </c>
      <c r="BA16" s="62">
        <f>'Hilfswerte Energiepreise'!$D$4</f>
        <v>24.42</v>
      </c>
      <c r="BB16" s="62">
        <f>'Hilfswerte Energiepreise'!$E$4</f>
        <v>17.170000000000002</v>
      </c>
      <c r="BC16" t="str">
        <f t="shared" si="31"/>
        <v/>
      </c>
      <c r="BD16" t="str">
        <f t="shared" si="32"/>
        <v/>
      </c>
      <c r="BE16" s="37">
        <f>'Hilfswerte Energiepreise'!$F$4</f>
        <v>560</v>
      </c>
      <c r="BF16" t="str">
        <f t="shared" si="33"/>
        <v/>
      </c>
      <c r="BG16" s="42" t="str">
        <f>IF('EINGABE Gebäude'!S22="","",'EINGABE Gebäude'!S22)</f>
        <v/>
      </c>
      <c r="BH16" s="42" t="str">
        <f>IF('EINGABE Gebäude'!T22="","",'EINGABE Gebäude'!T22)</f>
        <v/>
      </c>
      <c r="BI16" s="37" t="str">
        <f t="shared" si="69"/>
        <v/>
      </c>
      <c r="BJ16" t="str">
        <f>IF('EINGABE Gebäude'!U22="","",'EINGABE Gebäude'!U22)</f>
        <v/>
      </c>
      <c r="BK16" s="37" t="str">
        <f t="shared" si="35"/>
        <v/>
      </c>
      <c r="BL16" s="120" t="str">
        <f t="shared" si="36"/>
        <v/>
      </c>
      <c r="BM16" s="62" t="str">
        <f t="shared" si="37"/>
        <v/>
      </c>
      <c r="BN16" s="62" t="e">
        <f t="shared" si="38"/>
        <v>#N/A</v>
      </c>
      <c r="BO16" s="62" t="str">
        <f>IF(D16="","",VLOOKUP(D16,'Hilfswerte Benchmark'!$A$4:$H$58,7,0))</f>
        <v/>
      </c>
      <c r="BP16" s="62" t="str">
        <f>IF(D16="","",VLOOKUP(D16,'Hilfswerte Benchmark'!$A$4:$H$58,8,0))</f>
        <v/>
      </c>
      <c r="BQ16" s="62" t="str">
        <f t="shared" si="39"/>
        <v/>
      </c>
      <c r="BR16" s="62" t="str">
        <f t="shared" si="40"/>
        <v/>
      </c>
      <c r="BS16" s="72" t="str">
        <f>IF('EINGABE Gebäude'!V22="","",'EINGABE Gebäude'!V22)</f>
        <v/>
      </c>
      <c r="BT16" s="52" t="str">
        <f t="shared" si="70"/>
        <v/>
      </c>
      <c r="BU16" s="52" t="str">
        <f t="shared" si="41"/>
        <v/>
      </c>
      <c r="BV16" s="120" t="str">
        <f t="shared" si="42"/>
        <v/>
      </c>
      <c r="BW16" s="35" t="str">
        <f t="shared" si="71"/>
        <v/>
      </c>
      <c r="BX16" s="62">
        <f>'Hilfswerte Energiepreise'!$C$20</f>
        <v>7.72</v>
      </c>
      <c r="BY16" s="62">
        <f>'Hilfswerte Energiepreise'!$D$20</f>
        <v>5.6</v>
      </c>
      <c r="BZ16" s="62">
        <f>'Hilfswerte Energiepreise'!$E$20</f>
        <v>3.61</v>
      </c>
      <c r="CA16" t="str">
        <f t="shared" si="44"/>
        <v/>
      </c>
      <c r="CB16" t="str">
        <f t="shared" si="45"/>
        <v/>
      </c>
      <c r="CC16" s="35"/>
      <c r="CE16" s="490"/>
      <c r="CF16" t="str">
        <f>'Hilfswerte Energiepreise'!B15</f>
        <v>Nah-/Fernwärme aus KWK: erneuerbarer Brennstoff</v>
      </c>
      <c r="CG16" s="133">
        <f t="shared" si="46"/>
        <v>0</v>
      </c>
      <c r="CH16" s="133">
        <f t="shared" si="47"/>
        <v>0</v>
      </c>
      <c r="CI16" s="133">
        <f t="shared" si="48"/>
        <v>0</v>
      </c>
      <c r="CJ16" s="133" t="e">
        <f t="shared" si="2"/>
        <v>#N/A</v>
      </c>
      <c r="CK16" s="133" t="e">
        <f t="shared" si="2"/>
        <v>#N/A</v>
      </c>
      <c r="CL16" s="133" t="e">
        <f t="shared" si="2"/>
        <v>#N/A</v>
      </c>
      <c r="CN16" t="str">
        <f>'Hilfswerte Benchmark'!A15</f>
        <v>12. Schulen - Berufsschulen</v>
      </c>
      <c r="CO16">
        <f t="shared" si="49"/>
        <v>0</v>
      </c>
      <c r="CP16">
        <f t="shared" si="50"/>
        <v>0</v>
      </c>
      <c r="CQ16">
        <f t="shared" si="51"/>
        <v>0</v>
      </c>
      <c r="CX16" t="str">
        <f>'Hilfswerte Benchmark'!A15</f>
        <v>12. Schulen - Berufsschulen</v>
      </c>
      <c r="CY16">
        <f t="shared" si="53"/>
        <v>0</v>
      </c>
      <c r="CZ16">
        <f t="shared" si="54"/>
        <v>0</v>
      </c>
      <c r="DA16">
        <f t="shared" si="55"/>
        <v>0</v>
      </c>
      <c r="DH16" t="str">
        <f>'Hilfswerte Benchmark'!A15</f>
        <v>12. Schulen - Berufsschulen</v>
      </c>
      <c r="DI16">
        <f t="shared" si="58"/>
        <v>0</v>
      </c>
      <c r="DJ16">
        <f t="shared" si="59"/>
        <v>0</v>
      </c>
      <c r="DK16">
        <v>0</v>
      </c>
    </row>
    <row r="17" spans="1:115" x14ac:dyDescent="0.2">
      <c r="A17">
        <v>13</v>
      </c>
      <c r="B17" s="47" t="str">
        <f>IF('EINGABE Gebäude'!C23 = "", "", 'EINGABE Gebäude'!C23)</f>
        <v/>
      </c>
      <c r="C17" s="47" t="str">
        <f>IF(OR('EINGABE Gebäude'!D23 = "",'EINGABE Gebäude'!D23 = 0), "",'EINGABE Gebäude'!D23)</f>
        <v/>
      </c>
      <c r="D17" t="str">
        <f>IF(OR('EINGABE Gebäude'!E23 = "",'EINGABE Gebäude'!E23 = 0), "",'EINGABE Gebäude'!E23 )</f>
        <v/>
      </c>
      <c r="E17" t="str">
        <f>IF('EINGABE Gebäude'!F23 = "", "",'EINGABE Gebäude'!F23)</f>
        <v/>
      </c>
      <c r="F17" s="34" t="str">
        <f>IF('EINGABE Gebäude'!H23= "", "",'EINGABE Gebäude'!H23)</f>
        <v/>
      </c>
      <c r="G17" s="34" t="str">
        <f>IF('EINGABE Gebäude'!I23 = "","",'EINGABE Gebäude'!I23)</f>
        <v/>
      </c>
      <c r="H17" s="34" t="str">
        <f>IF('EINGABE Gebäude'!J23="","",'EINGABE Gebäude'!J23)</f>
        <v/>
      </c>
      <c r="I17" s="35" t="str">
        <f t="shared" si="62"/>
        <v/>
      </c>
      <c r="J17" s="35" t="str">
        <f t="shared" si="63"/>
        <v/>
      </c>
      <c r="K17" s="35" t="str">
        <f t="shared" si="64"/>
        <v/>
      </c>
      <c r="L17" s="35" t="str">
        <f ca="1">IF(OR(I17="",K17=""),"",SUM(OFFSET('Hilfswerte Witterung'!$B$5,I17,K17,J17-I17)))</f>
        <v/>
      </c>
      <c r="M17" t="str">
        <f>IF('EINGABE Gebäude'!K23="","",'EINGABE Gebäude'!K23)</f>
        <v/>
      </c>
      <c r="N17" t="str">
        <f ca="1">IFERROR(IF(OR(L17=0, M17="",E17=""),"",(('Hilfswerte Witterung'!$I$1/L17)*M17)),"")</f>
        <v/>
      </c>
      <c r="O17" t="str">
        <f t="shared" ca="1" si="9"/>
        <v/>
      </c>
      <c r="P17" s="62" t="str">
        <f ca="1">IFERROR(IF(OR(L17=0, M17="",E17=""),"",(('Hilfswerte Witterung'!$I$1/L17)*M17)/E17),"")</f>
        <v/>
      </c>
      <c r="Q17" s="62" t="e">
        <f t="shared" ca="1" si="10"/>
        <v>#N/A</v>
      </c>
      <c r="R17" s="52" t="str">
        <f>IF(D17="","",VLOOKUP(D17,'Hilfswerte Benchmark'!$A$4:$H$59,3,0))</f>
        <v/>
      </c>
      <c r="S17" s="52" t="str">
        <f>IF(D17="","",VLOOKUP(D17,'Hilfswerte Benchmark'!$A$4:$H$59,4,0))</f>
        <v/>
      </c>
      <c r="T17" s="52" t="str">
        <f t="shared" si="11"/>
        <v/>
      </c>
      <c r="U17" s="44" t="str">
        <f t="shared" ca="1" si="12"/>
        <v/>
      </c>
      <c r="V17" t="str">
        <f>IF('EINGABE Gebäude'!L23="","",'EINGABE Gebäude'!L23)</f>
        <v/>
      </c>
      <c r="W17" s="62" t="str">
        <f t="shared" si="65"/>
        <v/>
      </c>
      <c r="X17" s="62" t="str">
        <f>IF(H17="","",VLOOKUP(H17,'Hilfswerte Energiepreise'!$B$4:$F$17,2,FALSE))</f>
        <v/>
      </c>
      <c r="Y17" s="62" t="str">
        <f>IF(H17="","",VLOOKUP(H17,'Hilfswerte Energiepreise'!$B$4:$F$17,3,FALSE))</f>
        <v/>
      </c>
      <c r="Z17" s="62" t="str">
        <f>IF(H17="","",VLOOKUP(H17,'Hilfswerte Energiepreise'!$B$4:$F$17,4,FALSE))</f>
        <v/>
      </c>
      <c r="AA17" t="str">
        <f t="shared" si="14"/>
        <v/>
      </c>
      <c r="AB17" t="str">
        <f t="shared" si="15"/>
        <v/>
      </c>
      <c r="AC17" s="35" t="str">
        <f ca="1">IFERROR(IF(OR(C17="",C17=0,L17=0,L17="",V17="",V17=0),"",(HLOOKUP(C17,'Hilfswerte Witterung'!$C$4:$AQ$5,2,FALSE)/L17)*V17),"")</f>
        <v/>
      </c>
      <c r="AD17" s="35" t="str">
        <f t="shared" ca="1" si="16"/>
        <v/>
      </c>
      <c r="AE17" s="35" t="str">
        <f>IFERROR(VLOOKUP(H17,'Hilfswerte Energiepreise'!$B$4:$F$17,5,FALSE),"")</f>
        <v/>
      </c>
      <c r="AF17" s="35" t="str">
        <f t="shared" ca="1" si="17"/>
        <v/>
      </c>
      <c r="AG17" s="35" t="str">
        <f t="shared" ca="1" si="18"/>
        <v/>
      </c>
      <c r="AH17" s="42" t="str">
        <f>IF('EINGABE Gebäude'!N23="","",'EINGABE Gebäude'!N23)</f>
        <v/>
      </c>
      <c r="AI17" s="42" t="str">
        <f>IF('EINGABE Gebäude'!O23="","",'EINGABE Gebäude'!O23)</f>
        <v/>
      </c>
      <c r="AJ17" t="str">
        <f t="shared" si="66"/>
        <v/>
      </c>
      <c r="AK17" t="str">
        <f>IF('EINGABE Gebäude'!P23="","",'EINGABE Gebäude'!P23)</f>
        <v/>
      </c>
      <c r="AL17" s="37" t="str">
        <f t="shared" si="20"/>
        <v/>
      </c>
      <c r="AM17" s="120" t="str">
        <f t="shared" si="21"/>
        <v/>
      </c>
      <c r="AN17" s="62" t="str">
        <f t="shared" si="22"/>
        <v/>
      </c>
      <c r="AO17" s="62" t="e">
        <f t="shared" si="23"/>
        <v>#N/A</v>
      </c>
      <c r="AP17" s="62" t="str">
        <f>IF(D17="","",VLOOKUP(D17,'Hilfswerte Benchmark'!$A$4:$H$58,6,0))</f>
        <v/>
      </c>
      <c r="AQ17" s="62" t="str">
        <f>IF(D17="","",VLOOKUP(D17,'Hilfswerte Benchmark'!$A$4:$H$58,7,0))</f>
        <v/>
      </c>
      <c r="AR17" s="62" t="str">
        <f t="shared" si="24"/>
        <v/>
      </c>
      <c r="AS17" s="62" t="str">
        <f t="shared" si="25"/>
        <v/>
      </c>
      <c r="AT17" t="str">
        <f>IF('EINGABE Gebäude'!Q23="","",'EINGABE Gebäude'!Q23)</f>
        <v/>
      </c>
      <c r="AU17" t="str">
        <f t="shared" si="26"/>
        <v/>
      </c>
      <c r="AV17" s="120" t="str">
        <f t="shared" si="27"/>
        <v/>
      </c>
      <c r="AW17" s="35" t="str">
        <f t="shared" si="67"/>
        <v/>
      </c>
      <c r="AX17" s="62" t="str">
        <f t="shared" si="68"/>
        <v/>
      </c>
      <c r="AY17" s="52" t="str">
        <f t="shared" si="30"/>
        <v/>
      </c>
      <c r="AZ17" s="62">
        <f>'Hilfswerte Energiepreise'!$C$4</f>
        <v>29.29</v>
      </c>
      <c r="BA17" s="62">
        <f>'Hilfswerte Energiepreise'!$D$4</f>
        <v>24.42</v>
      </c>
      <c r="BB17" s="62">
        <f>'Hilfswerte Energiepreise'!$E$4</f>
        <v>17.170000000000002</v>
      </c>
      <c r="BC17" t="str">
        <f t="shared" si="31"/>
        <v/>
      </c>
      <c r="BD17" t="str">
        <f t="shared" si="32"/>
        <v/>
      </c>
      <c r="BE17" s="37">
        <f>'Hilfswerte Energiepreise'!$F$4</f>
        <v>560</v>
      </c>
      <c r="BF17" t="str">
        <f t="shared" si="33"/>
        <v/>
      </c>
      <c r="BG17" s="42" t="str">
        <f>IF('EINGABE Gebäude'!S23="","",'EINGABE Gebäude'!S23)</f>
        <v/>
      </c>
      <c r="BH17" s="42" t="str">
        <f>IF('EINGABE Gebäude'!T23="","",'EINGABE Gebäude'!T23)</f>
        <v/>
      </c>
      <c r="BI17" s="37" t="str">
        <f t="shared" si="69"/>
        <v/>
      </c>
      <c r="BJ17" t="str">
        <f>IF('EINGABE Gebäude'!U23="","",'EINGABE Gebäude'!U23)</f>
        <v/>
      </c>
      <c r="BK17" s="37" t="str">
        <f t="shared" si="35"/>
        <v/>
      </c>
      <c r="BL17" s="120" t="str">
        <f t="shared" si="36"/>
        <v/>
      </c>
      <c r="BM17" s="62" t="str">
        <f t="shared" si="37"/>
        <v/>
      </c>
      <c r="BN17" s="62" t="e">
        <f t="shared" si="38"/>
        <v>#N/A</v>
      </c>
      <c r="BO17" s="62" t="str">
        <f>IF(D17="","",VLOOKUP(D17,'Hilfswerte Benchmark'!$A$4:$H$58,7,0))</f>
        <v/>
      </c>
      <c r="BP17" s="62" t="str">
        <f>IF(D17="","",VLOOKUP(D17,'Hilfswerte Benchmark'!$A$4:$H$58,8,0))</f>
        <v/>
      </c>
      <c r="BQ17" s="62" t="str">
        <f t="shared" si="39"/>
        <v/>
      </c>
      <c r="BR17" s="62" t="str">
        <f t="shared" si="40"/>
        <v/>
      </c>
      <c r="BS17" s="72" t="str">
        <f>IF('EINGABE Gebäude'!V23="","",'EINGABE Gebäude'!V23)</f>
        <v/>
      </c>
      <c r="BT17" s="52" t="str">
        <f t="shared" si="70"/>
        <v/>
      </c>
      <c r="BU17" s="52" t="str">
        <f t="shared" si="41"/>
        <v/>
      </c>
      <c r="BV17" s="120" t="str">
        <f t="shared" si="42"/>
        <v/>
      </c>
      <c r="BW17" s="35" t="str">
        <f t="shared" si="71"/>
        <v/>
      </c>
      <c r="BX17" s="62">
        <f>'Hilfswerte Energiepreise'!$C$20</f>
        <v>7.72</v>
      </c>
      <c r="BY17" s="62">
        <f>'Hilfswerte Energiepreise'!$D$20</f>
        <v>5.6</v>
      </c>
      <c r="BZ17" s="62">
        <f>'Hilfswerte Energiepreise'!$E$20</f>
        <v>3.61</v>
      </c>
      <c r="CA17" t="str">
        <f t="shared" si="44"/>
        <v/>
      </c>
      <c r="CB17" t="str">
        <f t="shared" si="45"/>
        <v/>
      </c>
      <c r="CC17" s="35"/>
      <c r="CE17" s="490"/>
      <c r="CF17" t="str">
        <f>'Hilfswerte Energiepreise'!B16</f>
        <v>Steinkohle</v>
      </c>
      <c r="CG17" s="133">
        <f t="shared" si="46"/>
        <v>0</v>
      </c>
      <c r="CH17" s="133">
        <f t="shared" si="47"/>
        <v>0</v>
      </c>
      <c r="CI17" s="133">
        <f t="shared" si="48"/>
        <v>0</v>
      </c>
      <c r="CJ17" s="133" t="e">
        <f t="shared" si="2"/>
        <v>#N/A</v>
      </c>
      <c r="CK17" s="133" t="e">
        <f t="shared" si="2"/>
        <v>#N/A</v>
      </c>
      <c r="CL17" s="133" t="e">
        <f t="shared" si="2"/>
        <v>#N/A</v>
      </c>
      <c r="CN17" t="str">
        <f>'Hilfswerte Benchmark'!A16</f>
        <v>13. Schulen - Sonderschulen</v>
      </c>
      <c r="CO17">
        <f t="shared" si="49"/>
        <v>0</v>
      </c>
      <c r="CP17">
        <f t="shared" si="50"/>
        <v>0</v>
      </c>
      <c r="CQ17">
        <f t="shared" si="51"/>
        <v>0</v>
      </c>
      <c r="CX17" t="str">
        <f>'Hilfswerte Benchmark'!A16</f>
        <v>13. Schulen - Sonderschulen</v>
      </c>
      <c r="CY17">
        <f t="shared" si="53"/>
        <v>0</v>
      </c>
      <c r="CZ17">
        <f t="shared" si="54"/>
        <v>0</v>
      </c>
      <c r="DA17">
        <f t="shared" si="55"/>
        <v>0</v>
      </c>
      <c r="DH17" t="str">
        <f>'Hilfswerte Benchmark'!A16</f>
        <v>13. Schulen - Sonderschulen</v>
      </c>
      <c r="DI17">
        <f t="shared" si="58"/>
        <v>0</v>
      </c>
      <c r="DJ17">
        <f t="shared" si="59"/>
        <v>0</v>
      </c>
      <c r="DK17">
        <v>0</v>
      </c>
    </row>
    <row r="18" spans="1:115" x14ac:dyDescent="0.2">
      <c r="A18">
        <v>14</v>
      </c>
      <c r="B18" s="47" t="str">
        <f>IF('EINGABE Gebäude'!C24 = "", "", 'EINGABE Gebäude'!C24)</f>
        <v/>
      </c>
      <c r="C18" s="47" t="str">
        <f>IF(OR('EINGABE Gebäude'!D24 = "",'EINGABE Gebäude'!D24 = 0), "",'EINGABE Gebäude'!D24)</f>
        <v/>
      </c>
      <c r="D18" t="str">
        <f>IF(OR('EINGABE Gebäude'!E24 = "",'EINGABE Gebäude'!E24 = 0), "",'EINGABE Gebäude'!E24 )</f>
        <v/>
      </c>
      <c r="E18" t="str">
        <f>IF('EINGABE Gebäude'!F24 = "", "",'EINGABE Gebäude'!F24)</f>
        <v/>
      </c>
      <c r="F18" s="34" t="str">
        <f>IF('EINGABE Gebäude'!H24= "", "",'EINGABE Gebäude'!H24)</f>
        <v/>
      </c>
      <c r="G18" s="34" t="str">
        <f>IF('EINGABE Gebäude'!I24 = "","",'EINGABE Gebäude'!I24)</f>
        <v/>
      </c>
      <c r="H18" s="34" t="str">
        <f>IF('EINGABE Gebäude'!J24="","",'EINGABE Gebäude'!J24)</f>
        <v/>
      </c>
      <c r="I18" s="35" t="str">
        <f t="shared" si="62"/>
        <v/>
      </c>
      <c r="J18" s="35" t="str">
        <f t="shared" si="63"/>
        <v/>
      </c>
      <c r="K18" s="35" t="str">
        <f t="shared" si="64"/>
        <v/>
      </c>
      <c r="L18" s="35" t="str">
        <f ca="1">IF(OR(I18="",K18=""),"",SUM(OFFSET('Hilfswerte Witterung'!$B$5,I18,K18,J18-I18)))</f>
        <v/>
      </c>
      <c r="M18" t="str">
        <f>IF('EINGABE Gebäude'!K24="","",'EINGABE Gebäude'!K24)</f>
        <v/>
      </c>
      <c r="N18" t="str">
        <f ca="1">IFERROR(IF(OR(L18=0, M18="",E18=""),"",(('Hilfswerte Witterung'!$I$1/L18)*M18)),"")</f>
        <v/>
      </c>
      <c r="O18" t="str">
        <f t="shared" ca="1" si="9"/>
        <v/>
      </c>
      <c r="P18" s="62" t="str">
        <f ca="1">IFERROR(IF(OR(L18=0, M18="",E18=""),"",(('Hilfswerte Witterung'!$I$1/L18)*M18)/E18),"")</f>
        <v/>
      </c>
      <c r="Q18" s="62" t="e">
        <f t="shared" ca="1" si="10"/>
        <v>#N/A</v>
      </c>
      <c r="R18" s="52" t="str">
        <f>IF(D18="","",VLOOKUP(D18,'Hilfswerte Benchmark'!$A$4:$H$59,3,0))</f>
        <v/>
      </c>
      <c r="S18" s="52" t="str">
        <f>IF(D18="","",VLOOKUP(D18,'Hilfswerte Benchmark'!$A$4:$H$59,4,0))</f>
        <v/>
      </c>
      <c r="T18" s="52" t="str">
        <f t="shared" si="11"/>
        <v/>
      </c>
      <c r="U18" s="44" t="str">
        <f t="shared" ca="1" si="12"/>
        <v/>
      </c>
      <c r="V18" t="str">
        <f>IF('EINGABE Gebäude'!L24="","",'EINGABE Gebäude'!L24)</f>
        <v/>
      </c>
      <c r="W18" s="62" t="str">
        <f t="shared" si="65"/>
        <v/>
      </c>
      <c r="X18" s="62" t="str">
        <f>IF(H18="","",VLOOKUP(H18,'Hilfswerte Energiepreise'!$B$4:$F$17,2,FALSE))</f>
        <v/>
      </c>
      <c r="Y18" s="62" t="str">
        <f>IF(H18="","",VLOOKUP(H18,'Hilfswerte Energiepreise'!$B$4:$F$17,3,FALSE))</f>
        <v/>
      </c>
      <c r="Z18" s="62" t="str">
        <f>IF(H18="","",VLOOKUP(H18,'Hilfswerte Energiepreise'!$B$4:$F$17,4,FALSE))</f>
        <v/>
      </c>
      <c r="AA18" t="str">
        <f t="shared" si="14"/>
        <v/>
      </c>
      <c r="AB18" t="str">
        <f t="shared" si="15"/>
        <v/>
      </c>
      <c r="AC18" s="35" t="str">
        <f ca="1">IFERROR(IF(OR(C18="",C18=0,L18=0,L18="",V18="",V18=0),"",(HLOOKUP(C18,'Hilfswerte Witterung'!$C$4:$AQ$5,2,FALSE)/L18)*V18),"")</f>
        <v/>
      </c>
      <c r="AD18" s="35" t="str">
        <f t="shared" ca="1" si="16"/>
        <v/>
      </c>
      <c r="AE18" s="35" t="str">
        <f>IFERROR(VLOOKUP(H18,'Hilfswerte Energiepreise'!$B$4:$F$17,5,FALSE),"")</f>
        <v/>
      </c>
      <c r="AF18" s="35" t="str">
        <f t="shared" ca="1" si="17"/>
        <v/>
      </c>
      <c r="AG18" s="35" t="str">
        <f t="shared" ca="1" si="18"/>
        <v/>
      </c>
      <c r="AH18" s="42" t="str">
        <f>IF('EINGABE Gebäude'!N24="","",'EINGABE Gebäude'!N24)</f>
        <v/>
      </c>
      <c r="AI18" s="42" t="str">
        <f>IF('EINGABE Gebäude'!O24="","",'EINGABE Gebäude'!O24)</f>
        <v/>
      </c>
      <c r="AJ18" t="str">
        <f t="shared" si="66"/>
        <v/>
      </c>
      <c r="AK18" t="str">
        <f>IF('EINGABE Gebäude'!P24="","",'EINGABE Gebäude'!P24)</f>
        <v/>
      </c>
      <c r="AL18" s="37" t="str">
        <f t="shared" si="20"/>
        <v/>
      </c>
      <c r="AM18" s="120" t="str">
        <f t="shared" si="21"/>
        <v/>
      </c>
      <c r="AN18" s="62" t="str">
        <f t="shared" si="22"/>
        <v/>
      </c>
      <c r="AO18" s="62" t="e">
        <f t="shared" si="23"/>
        <v>#N/A</v>
      </c>
      <c r="AP18" s="62" t="str">
        <f>IF(D18="","",VLOOKUP(D18,'Hilfswerte Benchmark'!$A$4:$H$58,6,0))</f>
        <v/>
      </c>
      <c r="AQ18" s="62" t="str">
        <f>IF(D18="","",VLOOKUP(D18,'Hilfswerte Benchmark'!$A$4:$H$58,7,0))</f>
        <v/>
      </c>
      <c r="AR18" s="62" t="str">
        <f t="shared" si="24"/>
        <v/>
      </c>
      <c r="AS18" s="62" t="str">
        <f t="shared" si="25"/>
        <v/>
      </c>
      <c r="AT18" t="str">
        <f>IF('EINGABE Gebäude'!Q24="","",'EINGABE Gebäude'!Q24)</f>
        <v/>
      </c>
      <c r="AU18" t="str">
        <f t="shared" si="26"/>
        <v/>
      </c>
      <c r="AV18" s="120" t="str">
        <f t="shared" si="27"/>
        <v/>
      </c>
      <c r="AW18" s="35" t="str">
        <f t="shared" si="67"/>
        <v/>
      </c>
      <c r="AX18" s="62" t="str">
        <f t="shared" si="68"/>
        <v/>
      </c>
      <c r="AY18" s="52" t="str">
        <f t="shared" si="30"/>
        <v/>
      </c>
      <c r="AZ18" s="62">
        <f>'Hilfswerte Energiepreise'!$C$4</f>
        <v>29.29</v>
      </c>
      <c r="BA18" s="62">
        <f>'Hilfswerte Energiepreise'!$D$4</f>
        <v>24.42</v>
      </c>
      <c r="BB18" s="62">
        <f>'Hilfswerte Energiepreise'!$E$4</f>
        <v>17.170000000000002</v>
      </c>
      <c r="BC18" t="str">
        <f t="shared" si="31"/>
        <v/>
      </c>
      <c r="BD18" t="str">
        <f t="shared" si="32"/>
        <v/>
      </c>
      <c r="BE18" s="37">
        <f>'Hilfswerte Energiepreise'!$F$4</f>
        <v>560</v>
      </c>
      <c r="BF18" t="str">
        <f t="shared" si="33"/>
        <v/>
      </c>
      <c r="BG18" s="42" t="str">
        <f>IF('EINGABE Gebäude'!S24="","",'EINGABE Gebäude'!S24)</f>
        <v/>
      </c>
      <c r="BH18" s="42" t="str">
        <f>IF('EINGABE Gebäude'!T24="","",'EINGABE Gebäude'!T24)</f>
        <v/>
      </c>
      <c r="BI18" s="37" t="str">
        <f t="shared" si="69"/>
        <v/>
      </c>
      <c r="BJ18" t="str">
        <f>IF('EINGABE Gebäude'!U24="","",'EINGABE Gebäude'!U24)</f>
        <v/>
      </c>
      <c r="BK18" s="37" t="str">
        <f t="shared" si="35"/>
        <v/>
      </c>
      <c r="BL18" s="120" t="str">
        <f t="shared" si="36"/>
        <v/>
      </c>
      <c r="BM18" s="62" t="str">
        <f t="shared" si="37"/>
        <v/>
      </c>
      <c r="BN18" s="62" t="e">
        <f t="shared" si="38"/>
        <v>#N/A</v>
      </c>
      <c r="BO18" s="62" t="str">
        <f>IF(D18="","",VLOOKUP(D18,'Hilfswerte Benchmark'!$A$4:$H$58,7,0))</f>
        <v/>
      </c>
      <c r="BP18" s="62" t="str">
        <f>IF(D18="","",VLOOKUP(D18,'Hilfswerte Benchmark'!$A$4:$H$58,8,0))</f>
        <v/>
      </c>
      <c r="BQ18" s="62" t="str">
        <f t="shared" si="39"/>
        <v/>
      </c>
      <c r="BR18" s="62" t="str">
        <f t="shared" si="40"/>
        <v/>
      </c>
      <c r="BS18" s="72" t="str">
        <f>IF('EINGABE Gebäude'!V24="","",'EINGABE Gebäude'!V24)</f>
        <v/>
      </c>
      <c r="BT18" s="52" t="str">
        <f t="shared" si="70"/>
        <v/>
      </c>
      <c r="BU18" s="52" t="str">
        <f t="shared" si="41"/>
        <v/>
      </c>
      <c r="BV18" s="120" t="str">
        <f t="shared" si="42"/>
        <v/>
      </c>
      <c r="BW18" s="35" t="str">
        <f t="shared" si="71"/>
        <v/>
      </c>
      <c r="BX18" s="62">
        <f>'Hilfswerte Energiepreise'!$C$20</f>
        <v>7.72</v>
      </c>
      <c r="BY18" s="62">
        <f>'Hilfswerte Energiepreise'!$D$20</f>
        <v>5.6</v>
      </c>
      <c r="BZ18" s="62">
        <f>'Hilfswerte Energiepreise'!$E$20</f>
        <v>3.61</v>
      </c>
      <c r="CA18" t="str">
        <f t="shared" si="44"/>
        <v/>
      </c>
      <c r="CB18" t="str">
        <f t="shared" si="45"/>
        <v/>
      </c>
      <c r="CC18" s="35"/>
      <c r="CE18" s="490"/>
      <c r="CF18" t="str">
        <f>'Hilfswerte Energiepreise'!B17</f>
        <v>Braunkohle</v>
      </c>
      <c r="CG18" s="133">
        <f t="shared" si="46"/>
        <v>0</v>
      </c>
      <c r="CH18" s="133">
        <f t="shared" si="47"/>
        <v>0</v>
      </c>
      <c r="CI18" s="133">
        <f t="shared" si="48"/>
        <v>0</v>
      </c>
      <c r="CJ18" s="133" t="e">
        <f t="shared" si="2"/>
        <v>#N/A</v>
      </c>
      <c r="CK18" s="133" t="e">
        <f t="shared" si="2"/>
        <v>#N/A</v>
      </c>
      <c r="CL18" s="133" t="e">
        <f t="shared" si="2"/>
        <v>#N/A</v>
      </c>
      <c r="CN18" t="str">
        <f>'Hilfswerte Benchmark'!A17</f>
        <v>14. Schulen - Musikschulen</v>
      </c>
      <c r="CO18">
        <f t="shared" si="49"/>
        <v>0</v>
      </c>
      <c r="CP18">
        <f t="shared" si="50"/>
        <v>0</v>
      </c>
      <c r="CQ18">
        <f t="shared" si="51"/>
        <v>0</v>
      </c>
      <c r="CX18" t="str">
        <f>'Hilfswerte Benchmark'!A17</f>
        <v>14. Schulen - Musikschulen</v>
      </c>
      <c r="CY18">
        <f t="shared" si="53"/>
        <v>0</v>
      </c>
      <c r="CZ18">
        <f t="shared" si="54"/>
        <v>0</v>
      </c>
      <c r="DA18">
        <f t="shared" si="55"/>
        <v>0</v>
      </c>
      <c r="DH18" t="str">
        <f>'Hilfswerte Benchmark'!A17</f>
        <v>14. Schulen - Musikschulen</v>
      </c>
      <c r="DI18">
        <f t="shared" si="58"/>
        <v>0</v>
      </c>
      <c r="DJ18">
        <f t="shared" si="59"/>
        <v>0</v>
      </c>
      <c r="DK18">
        <v>0</v>
      </c>
    </row>
    <row r="19" spans="1:115" x14ac:dyDescent="0.2">
      <c r="A19">
        <v>15</v>
      </c>
      <c r="B19" s="47" t="str">
        <f>IF('EINGABE Gebäude'!C25 = "", "", 'EINGABE Gebäude'!C25)</f>
        <v/>
      </c>
      <c r="C19" s="47" t="str">
        <f>IF(OR('EINGABE Gebäude'!D25 = "",'EINGABE Gebäude'!D25 = 0), "",'EINGABE Gebäude'!D25)</f>
        <v/>
      </c>
      <c r="D19" t="str">
        <f>IF(OR('EINGABE Gebäude'!E25 = "",'EINGABE Gebäude'!E25 = 0), "",'EINGABE Gebäude'!E25 )</f>
        <v/>
      </c>
      <c r="E19" t="str">
        <f>IF('EINGABE Gebäude'!F25 = "", "",'EINGABE Gebäude'!F25)</f>
        <v/>
      </c>
      <c r="F19" s="34" t="str">
        <f>IF('EINGABE Gebäude'!H25= "", "",'EINGABE Gebäude'!H25)</f>
        <v/>
      </c>
      <c r="G19" s="34" t="str">
        <f>IF('EINGABE Gebäude'!I25 = "","",'EINGABE Gebäude'!I25)</f>
        <v/>
      </c>
      <c r="H19" s="34" t="str">
        <f>IF('EINGABE Gebäude'!J25="","",'EINGABE Gebäude'!J25)</f>
        <v/>
      </c>
      <c r="I19" s="35" t="str">
        <f t="shared" si="62"/>
        <v/>
      </c>
      <c r="J19" s="35" t="str">
        <f t="shared" si="63"/>
        <v/>
      </c>
      <c r="K19" s="35" t="str">
        <f t="shared" si="64"/>
        <v/>
      </c>
      <c r="L19" s="35" t="str">
        <f ca="1">IF(OR(I19="",K19=""),"",SUM(OFFSET('Hilfswerte Witterung'!$B$5,I19,K19,J19-I19)))</f>
        <v/>
      </c>
      <c r="M19" t="str">
        <f>IF('EINGABE Gebäude'!K25="","",'EINGABE Gebäude'!K25)</f>
        <v/>
      </c>
      <c r="N19" t="str">
        <f ca="1">IFERROR(IF(OR(L19=0, M19="",E19=""),"",(('Hilfswerte Witterung'!$I$1/L19)*M19)),"")</f>
        <v/>
      </c>
      <c r="O19" t="str">
        <f t="shared" ca="1" si="9"/>
        <v/>
      </c>
      <c r="P19" s="62" t="str">
        <f ca="1">IFERROR(IF(OR(L19=0, M19="",E19=""),"",(('Hilfswerte Witterung'!$I$1/L19)*M19)/E19),"")</f>
        <v/>
      </c>
      <c r="Q19" s="62" t="e">
        <f t="shared" ca="1" si="10"/>
        <v>#N/A</v>
      </c>
      <c r="R19" s="52" t="str">
        <f>IF(D19="","",VLOOKUP(D19,'Hilfswerte Benchmark'!$A$4:$H$59,3,0))</f>
        <v/>
      </c>
      <c r="S19" s="52" t="str">
        <f>IF(D19="","",VLOOKUP(D19,'Hilfswerte Benchmark'!$A$4:$H$59,4,0))</f>
        <v/>
      </c>
      <c r="T19" s="52" t="str">
        <f t="shared" si="11"/>
        <v/>
      </c>
      <c r="U19" s="44" t="str">
        <f t="shared" ca="1" si="12"/>
        <v/>
      </c>
      <c r="V19" t="str">
        <f>IF('EINGABE Gebäude'!L25="","",'EINGABE Gebäude'!L25)</f>
        <v/>
      </c>
      <c r="W19" s="62" t="str">
        <f t="shared" si="65"/>
        <v/>
      </c>
      <c r="X19" s="62" t="str">
        <f>IF(H19="","",VLOOKUP(H19,'Hilfswerte Energiepreise'!$B$4:$F$17,2,FALSE))</f>
        <v/>
      </c>
      <c r="Y19" s="62" t="str">
        <f>IF(H19="","",VLOOKUP(H19,'Hilfswerte Energiepreise'!$B$4:$F$17,3,FALSE))</f>
        <v/>
      </c>
      <c r="Z19" s="62" t="str">
        <f>IF(H19="","",VLOOKUP(H19,'Hilfswerte Energiepreise'!$B$4:$F$17,4,FALSE))</f>
        <v/>
      </c>
      <c r="AA19" t="str">
        <f t="shared" si="14"/>
        <v/>
      </c>
      <c r="AB19" t="str">
        <f t="shared" si="15"/>
        <v/>
      </c>
      <c r="AC19" s="35" t="str">
        <f ca="1">IFERROR(IF(OR(C19="",C19=0,L19=0,L19="",V19="",V19=0),"",(HLOOKUP(C19,'Hilfswerte Witterung'!$C$4:$AQ$5,2,FALSE)/L19)*V19),"")</f>
        <v/>
      </c>
      <c r="AD19" s="35" t="str">
        <f t="shared" ca="1" si="16"/>
        <v/>
      </c>
      <c r="AE19" s="35" t="str">
        <f>IFERROR(VLOOKUP(H19,'Hilfswerte Energiepreise'!$B$4:$F$17,5,FALSE),"")</f>
        <v/>
      </c>
      <c r="AF19" s="35" t="str">
        <f t="shared" ca="1" si="17"/>
        <v/>
      </c>
      <c r="AG19" s="35" t="str">
        <f t="shared" ca="1" si="18"/>
        <v/>
      </c>
      <c r="AH19" s="42" t="str">
        <f>IF('EINGABE Gebäude'!N25="","",'EINGABE Gebäude'!N25)</f>
        <v/>
      </c>
      <c r="AI19" s="42" t="str">
        <f>IF('EINGABE Gebäude'!O25="","",'EINGABE Gebäude'!O25)</f>
        <v/>
      </c>
      <c r="AJ19" t="str">
        <f t="shared" si="66"/>
        <v/>
      </c>
      <c r="AK19" t="str">
        <f>IF('EINGABE Gebäude'!P25="","",'EINGABE Gebäude'!P25)</f>
        <v/>
      </c>
      <c r="AL19" s="37" t="str">
        <f t="shared" si="20"/>
        <v/>
      </c>
      <c r="AM19" s="120" t="str">
        <f t="shared" si="21"/>
        <v/>
      </c>
      <c r="AN19" s="62" t="str">
        <f t="shared" si="22"/>
        <v/>
      </c>
      <c r="AO19" s="62" t="e">
        <f t="shared" si="23"/>
        <v>#N/A</v>
      </c>
      <c r="AP19" s="62" t="str">
        <f>IF(D19="","",VLOOKUP(D19,'Hilfswerte Benchmark'!$A$4:$H$58,6,0))</f>
        <v/>
      </c>
      <c r="AQ19" s="62" t="str">
        <f>IF(D19="","",VLOOKUP(D19,'Hilfswerte Benchmark'!$A$4:$H$58,7,0))</f>
        <v/>
      </c>
      <c r="AR19" s="62" t="str">
        <f t="shared" si="24"/>
        <v/>
      </c>
      <c r="AS19" s="62" t="str">
        <f t="shared" si="25"/>
        <v/>
      </c>
      <c r="AT19" t="str">
        <f>IF('EINGABE Gebäude'!Q25="","",'EINGABE Gebäude'!Q25)</f>
        <v/>
      </c>
      <c r="AU19" t="str">
        <f t="shared" si="26"/>
        <v/>
      </c>
      <c r="AV19" s="120" t="str">
        <f t="shared" si="27"/>
        <v/>
      </c>
      <c r="AW19" s="35" t="str">
        <f t="shared" si="67"/>
        <v/>
      </c>
      <c r="AX19" s="62" t="str">
        <f t="shared" si="68"/>
        <v/>
      </c>
      <c r="AY19" s="52" t="str">
        <f t="shared" si="30"/>
        <v/>
      </c>
      <c r="AZ19" s="62">
        <f>'Hilfswerte Energiepreise'!$C$4</f>
        <v>29.29</v>
      </c>
      <c r="BA19" s="62">
        <f>'Hilfswerte Energiepreise'!$D$4</f>
        <v>24.42</v>
      </c>
      <c r="BB19" s="62">
        <f>'Hilfswerte Energiepreise'!$E$4</f>
        <v>17.170000000000002</v>
      </c>
      <c r="BC19" t="str">
        <f t="shared" si="31"/>
        <v/>
      </c>
      <c r="BD19" t="str">
        <f t="shared" si="32"/>
        <v/>
      </c>
      <c r="BE19" s="37">
        <f>'Hilfswerte Energiepreise'!$F$4</f>
        <v>560</v>
      </c>
      <c r="BF19" t="str">
        <f t="shared" si="33"/>
        <v/>
      </c>
      <c r="BG19" s="42" t="str">
        <f>IF('EINGABE Gebäude'!S25="","",'EINGABE Gebäude'!S25)</f>
        <v/>
      </c>
      <c r="BH19" s="42" t="str">
        <f>IF('EINGABE Gebäude'!T25="","",'EINGABE Gebäude'!T25)</f>
        <v/>
      </c>
      <c r="BI19" s="37" t="str">
        <f t="shared" si="69"/>
        <v/>
      </c>
      <c r="BJ19" t="str">
        <f>IF('EINGABE Gebäude'!U25="","",'EINGABE Gebäude'!U25)</f>
        <v/>
      </c>
      <c r="BK19" s="37" t="str">
        <f t="shared" si="35"/>
        <v/>
      </c>
      <c r="BL19" s="120" t="str">
        <f t="shared" si="36"/>
        <v/>
      </c>
      <c r="BM19" s="62" t="str">
        <f t="shared" si="37"/>
        <v/>
      </c>
      <c r="BN19" s="62" t="e">
        <f t="shared" si="38"/>
        <v>#N/A</v>
      </c>
      <c r="BO19" s="62" t="str">
        <f>IF(D19="","",VLOOKUP(D19,'Hilfswerte Benchmark'!$A$4:$H$58,7,0))</f>
        <v/>
      </c>
      <c r="BP19" s="62" t="str">
        <f>IF(D19="","",VLOOKUP(D19,'Hilfswerte Benchmark'!$A$4:$H$58,8,0))</f>
        <v/>
      </c>
      <c r="BQ19" s="62" t="str">
        <f t="shared" si="39"/>
        <v/>
      </c>
      <c r="BR19" s="62" t="str">
        <f t="shared" si="40"/>
        <v/>
      </c>
      <c r="BS19" s="72" t="str">
        <f>IF('EINGABE Gebäude'!V25="","",'EINGABE Gebäude'!V25)</f>
        <v/>
      </c>
      <c r="BT19" s="52" t="str">
        <f t="shared" si="70"/>
        <v/>
      </c>
      <c r="BU19" s="52" t="str">
        <f t="shared" si="41"/>
        <v/>
      </c>
      <c r="BV19" s="120" t="str">
        <f t="shared" si="42"/>
        <v/>
      </c>
      <c r="BW19" s="35" t="str">
        <f t="shared" si="71"/>
        <v/>
      </c>
      <c r="BX19" s="62">
        <f>'Hilfswerte Energiepreise'!$C$20</f>
        <v>7.72</v>
      </c>
      <c r="BY19" s="62">
        <f>'Hilfswerte Energiepreise'!$D$20</f>
        <v>5.6</v>
      </c>
      <c r="BZ19" s="62">
        <f>'Hilfswerte Energiepreise'!$E$20</f>
        <v>3.61</v>
      </c>
      <c r="CA19" t="str">
        <f t="shared" si="44"/>
        <v/>
      </c>
      <c r="CB19" t="str">
        <f t="shared" si="45"/>
        <v/>
      </c>
      <c r="CC19" s="35"/>
      <c r="CG19" s="133"/>
      <c r="CH19" s="133"/>
      <c r="CI19" s="133"/>
      <c r="CJ19" s="133"/>
      <c r="CK19" s="133"/>
      <c r="CL19" s="133"/>
      <c r="CN19" t="str">
        <f>'Hilfswerte Benchmark'!A18</f>
        <v>15. Schulen - Volkshochschulen</v>
      </c>
      <c r="CO19">
        <f t="shared" si="49"/>
        <v>0</v>
      </c>
      <c r="CP19">
        <f t="shared" si="50"/>
        <v>0</v>
      </c>
      <c r="CQ19">
        <f t="shared" si="51"/>
        <v>0</v>
      </c>
      <c r="CX19" t="str">
        <f>'Hilfswerte Benchmark'!A18</f>
        <v>15. Schulen - Volkshochschulen</v>
      </c>
      <c r="CY19">
        <f t="shared" si="53"/>
        <v>0</v>
      </c>
      <c r="CZ19">
        <f t="shared" si="54"/>
        <v>0</v>
      </c>
      <c r="DA19">
        <f t="shared" si="55"/>
        <v>0</v>
      </c>
      <c r="DH19" t="str">
        <f>'Hilfswerte Benchmark'!A18</f>
        <v>15. Schulen - Volkshochschulen</v>
      </c>
      <c r="DI19">
        <f t="shared" si="58"/>
        <v>0</v>
      </c>
      <c r="DJ19">
        <f t="shared" si="59"/>
        <v>0</v>
      </c>
      <c r="DK19">
        <v>0</v>
      </c>
    </row>
    <row r="20" spans="1:115" x14ac:dyDescent="0.2">
      <c r="A20">
        <v>16</v>
      </c>
      <c r="B20" s="47" t="str">
        <f>IF('EINGABE Gebäude'!C26 = "", "", 'EINGABE Gebäude'!C26)</f>
        <v/>
      </c>
      <c r="C20" s="47" t="str">
        <f>IF(OR('EINGABE Gebäude'!D26 = "",'EINGABE Gebäude'!D26 = 0), "",'EINGABE Gebäude'!D26)</f>
        <v/>
      </c>
      <c r="D20" t="str">
        <f>IF(OR('EINGABE Gebäude'!E26 = "",'EINGABE Gebäude'!E26 = 0), "",'EINGABE Gebäude'!E26 )</f>
        <v/>
      </c>
      <c r="E20" t="str">
        <f>IF('EINGABE Gebäude'!F26 = "", "",'EINGABE Gebäude'!F26)</f>
        <v/>
      </c>
      <c r="F20" s="34" t="str">
        <f>IF('EINGABE Gebäude'!H26= "", "",'EINGABE Gebäude'!H26)</f>
        <v/>
      </c>
      <c r="G20" s="34" t="str">
        <f>IF('EINGABE Gebäude'!I26 = "","",'EINGABE Gebäude'!I26)</f>
        <v/>
      </c>
      <c r="H20" s="34" t="str">
        <f>IF('EINGABE Gebäude'!J26="","",'EINGABE Gebäude'!J26)</f>
        <v/>
      </c>
      <c r="I20" s="35" t="str">
        <f t="shared" si="62"/>
        <v/>
      </c>
      <c r="J20" s="35" t="str">
        <f t="shared" si="63"/>
        <v/>
      </c>
      <c r="K20" s="35" t="str">
        <f t="shared" si="64"/>
        <v/>
      </c>
      <c r="L20" s="35" t="str">
        <f ca="1">IF(OR(I20="",K20=""),"",SUM(OFFSET('Hilfswerte Witterung'!$B$5,I20,K20,J20-I20)))</f>
        <v/>
      </c>
      <c r="M20" t="str">
        <f>IF('EINGABE Gebäude'!K26="","",'EINGABE Gebäude'!K26)</f>
        <v/>
      </c>
      <c r="N20" t="str">
        <f ca="1">IFERROR(IF(OR(L20=0, M20="",E20=""),"",(('Hilfswerte Witterung'!$I$1/L20)*M20)),"")</f>
        <v/>
      </c>
      <c r="O20" t="str">
        <f t="shared" ca="1" si="9"/>
        <v/>
      </c>
      <c r="P20" s="62" t="str">
        <f ca="1">IFERROR(IF(OR(L20=0, M20="",E20=""),"",(('Hilfswerte Witterung'!$I$1/L20)*M20)/E20),"")</f>
        <v/>
      </c>
      <c r="Q20" s="62" t="e">
        <f t="shared" ca="1" si="10"/>
        <v>#N/A</v>
      </c>
      <c r="R20" s="52" t="str">
        <f>IF(D20="","",VLOOKUP(D20,'Hilfswerte Benchmark'!$A$4:$H$59,3,0))</f>
        <v/>
      </c>
      <c r="S20" s="52" t="str">
        <f>IF(D20="","",VLOOKUP(D20,'Hilfswerte Benchmark'!$A$4:$H$59,4,0))</f>
        <v/>
      </c>
      <c r="T20" s="52" t="str">
        <f t="shared" si="11"/>
        <v/>
      </c>
      <c r="U20" s="44" t="str">
        <f t="shared" ca="1" si="12"/>
        <v/>
      </c>
      <c r="V20" t="str">
        <f>IF('EINGABE Gebäude'!L26="","",'EINGABE Gebäude'!L26)</f>
        <v/>
      </c>
      <c r="W20" s="62" t="str">
        <f t="shared" si="65"/>
        <v/>
      </c>
      <c r="X20" s="62" t="str">
        <f>IF(H20="","",VLOOKUP(H20,'Hilfswerte Energiepreise'!$B$4:$F$17,2,FALSE))</f>
        <v/>
      </c>
      <c r="Y20" s="62" t="str">
        <f>IF(H20="","",VLOOKUP(H20,'Hilfswerte Energiepreise'!$B$4:$F$17,3,FALSE))</f>
        <v/>
      </c>
      <c r="Z20" s="62" t="str">
        <f>IF(H20="","",VLOOKUP(H20,'Hilfswerte Energiepreise'!$B$4:$F$17,4,FALSE))</f>
        <v/>
      </c>
      <c r="AA20" t="str">
        <f t="shared" si="14"/>
        <v/>
      </c>
      <c r="AB20" t="str">
        <f t="shared" si="15"/>
        <v/>
      </c>
      <c r="AC20" s="35" t="str">
        <f ca="1">IFERROR(IF(OR(C20="",C20=0,L20=0,L20="",V20="",V20=0),"",(HLOOKUP(C20,'Hilfswerte Witterung'!$C$4:$AQ$5,2,FALSE)/L20)*V20),"")</f>
        <v/>
      </c>
      <c r="AD20" s="35" t="str">
        <f t="shared" ca="1" si="16"/>
        <v/>
      </c>
      <c r="AE20" s="35" t="str">
        <f>IFERROR(VLOOKUP(H20,'Hilfswerte Energiepreise'!$B$4:$F$17,5,FALSE),"")</f>
        <v/>
      </c>
      <c r="AF20" s="35" t="str">
        <f t="shared" ca="1" si="17"/>
        <v/>
      </c>
      <c r="AG20" s="35" t="str">
        <f t="shared" ca="1" si="18"/>
        <v/>
      </c>
      <c r="AH20" s="42" t="str">
        <f>IF('EINGABE Gebäude'!N26="","",'EINGABE Gebäude'!N26)</f>
        <v/>
      </c>
      <c r="AI20" s="42" t="str">
        <f>IF('EINGABE Gebäude'!O26="","",'EINGABE Gebäude'!O26)</f>
        <v/>
      </c>
      <c r="AJ20" t="str">
        <f t="shared" si="66"/>
        <v/>
      </c>
      <c r="AK20" t="str">
        <f>IF('EINGABE Gebäude'!P26="","",'EINGABE Gebäude'!P26)</f>
        <v/>
      </c>
      <c r="AL20" s="37" t="str">
        <f t="shared" si="20"/>
        <v/>
      </c>
      <c r="AM20" s="120" t="str">
        <f t="shared" si="21"/>
        <v/>
      </c>
      <c r="AN20" s="62" t="str">
        <f t="shared" si="22"/>
        <v/>
      </c>
      <c r="AO20" s="62" t="e">
        <f t="shared" si="23"/>
        <v>#N/A</v>
      </c>
      <c r="AP20" s="62" t="str">
        <f>IF(D20="","",VLOOKUP(D20,'Hilfswerte Benchmark'!$A$4:$H$58,6,0))</f>
        <v/>
      </c>
      <c r="AQ20" s="62" t="str">
        <f>IF(D20="","",VLOOKUP(D20,'Hilfswerte Benchmark'!$A$4:$H$58,7,0))</f>
        <v/>
      </c>
      <c r="AR20" s="62" t="str">
        <f t="shared" si="24"/>
        <v/>
      </c>
      <c r="AS20" s="62" t="str">
        <f t="shared" si="25"/>
        <v/>
      </c>
      <c r="AT20" t="str">
        <f>IF('EINGABE Gebäude'!Q26="","",'EINGABE Gebäude'!Q26)</f>
        <v/>
      </c>
      <c r="AU20" t="str">
        <f t="shared" si="26"/>
        <v/>
      </c>
      <c r="AV20" s="120" t="str">
        <f t="shared" si="27"/>
        <v/>
      </c>
      <c r="AW20" s="35" t="str">
        <f t="shared" si="67"/>
        <v/>
      </c>
      <c r="AX20" s="62" t="str">
        <f t="shared" si="68"/>
        <v/>
      </c>
      <c r="AY20" s="52" t="str">
        <f t="shared" si="30"/>
        <v/>
      </c>
      <c r="AZ20" s="62">
        <f>'Hilfswerte Energiepreise'!$C$4</f>
        <v>29.29</v>
      </c>
      <c r="BA20" s="62">
        <f>'Hilfswerte Energiepreise'!$D$4</f>
        <v>24.42</v>
      </c>
      <c r="BB20" s="62">
        <f>'Hilfswerte Energiepreise'!$E$4</f>
        <v>17.170000000000002</v>
      </c>
      <c r="BC20" t="str">
        <f t="shared" si="31"/>
        <v/>
      </c>
      <c r="BD20" t="str">
        <f t="shared" si="32"/>
        <v/>
      </c>
      <c r="BE20" s="37">
        <f>'Hilfswerte Energiepreise'!$F$4</f>
        <v>560</v>
      </c>
      <c r="BF20" t="str">
        <f t="shared" si="33"/>
        <v/>
      </c>
      <c r="BG20" s="42" t="str">
        <f>IF('EINGABE Gebäude'!S26="","",'EINGABE Gebäude'!S26)</f>
        <v/>
      </c>
      <c r="BH20" s="42" t="str">
        <f>IF('EINGABE Gebäude'!T26="","",'EINGABE Gebäude'!T26)</f>
        <v/>
      </c>
      <c r="BI20" s="37" t="str">
        <f t="shared" si="69"/>
        <v/>
      </c>
      <c r="BJ20" t="str">
        <f>IF('EINGABE Gebäude'!U26="","",'EINGABE Gebäude'!U26)</f>
        <v/>
      </c>
      <c r="BK20" s="37" t="str">
        <f t="shared" si="35"/>
        <v/>
      </c>
      <c r="BL20" s="120" t="str">
        <f t="shared" si="36"/>
        <v/>
      </c>
      <c r="BM20" s="62" t="str">
        <f t="shared" si="37"/>
        <v/>
      </c>
      <c r="BN20" s="62" t="e">
        <f t="shared" si="38"/>
        <v>#N/A</v>
      </c>
      <c r="BO20" s="62" t="str">
        <f>IF(D20="","",VLOOKUP(D20,'Hilfswerte Benchmark'!$A$4:$H$58,7,0))</f>
        <v/>
      </c>
      <c r="BP20" s="62" t="str">
        <f>IF(D20="","",VLOOKUP(D20,'Hilfswerte Benchmark'!$A$4:$H$58,8,0))</f>
        <v/>
      </c>
      <c r="BQ20" s="62" t="str">
        <f t="shared" si="39"/>
        <v/>
      </c>
      <c r="BR20" s="62" t="str">
        <f t="shared" si="40"/>
        <v/>
      </c>
      <c r="BS20" s="72" t="str">
        <f>IF('EINGABE Gebäude'!V26="","",'EINGABE Gebäude'!V26)</f>
        <v/>
      </c>
      <c r="BT20" s="52" t="str">
        <f t="shared" si="70"/>
        <v/>
      </c>
      <c r="BU20" s="52" t="str">
        <f t="shared" si="41"/>
        <v/>
      </c>
      <c r="BV20" s="120" t="str">
        <f t="shared" si="42"/>
        <v/>
      </c>
      <c r="BW20" s="35" t="str">
        <f t="shared" si="71"/>
        <v/>
      </c>
      <c r="BX20" s="62">
        <f>'Hilfswerte Energiepreise'!$C$20</f>
        <v>7.72</v>
      </c>
      <c r="BY20" s="62">
        <f>'Hilfswerte Energiepreise'!$D$20</f>
        <v>5.6</v>
      </c>
      <c r="BZ20" s="62">
        <f>'Hilfswerte Energiepreise'!$E$20</f>
        <v>3.61</v>
      </c>
      <c r="CA20" t="str">
        <f t="shared" si="44"/>
        <v/>
      </c>
      <c r="CB20" t="str">
        <f t="shared" si="45"/>
        <v/>
      </c>
      <c r="CC20" s="35"/>
      <c r="CF20" s="27" t="s">
        <v>184</v>
      </c>
      <c r="CG20" s="133">
        <f ca="1">SUM(N5:N154)</f>
        <v>382609.90399191517</v>
      </c>
      <c r="CH20" s="133">
        <f ca="1">SUM(AC5:AC154)</f>
        <v>22905.078322385045</v>
      </c>
      <c r="CI20" s="133">
        <f ca="1">SUM(AF5:AF154)</f>
        <v>65.141788782213254</v>
      </c>
      <c r="CJ20" s="133"/>
      <c r="CK20" s="133"/>
      <c r="CL20" s="133"/>
      <c r="CN20" t="str">
        <f>'Hilfswerte Benchmark'!A19</f>
        <v>16. Schulen - Landw. Fach- &amp; Berufsschulen</v>
      </c>
      <c r="CO20">
        <f t="shared" si="49"/>
        <v>0</v>
      </c>
      <c r="CP20">
        <f t="shared" si="50"/>
        <v>0</v>
      </c>
      <c r="CQ20">
        <f t="shared" si="51"/>
        <v>0</v>
      </c>
      <c r="CX20" t="str">
        <f>'Hilfswerte Benchmark'!A19</f>
        <v>16. Schulen - Landw. Fach- &amp; Berufsschulen</v>
      </c>
      <c r="CY20">
        <f t="shared" si="53"/>
        <v>0</v>
      </c>
      <c r="CZ20">
        <f t="shared" si="54"/>
        <v>0</v>
      </c>
      <c r="DA20">
        <f t="shared" si="55"/>
        <v>0</v>
      </c>
      <c r="DH20" t="str">
        <f>'Hilfswerte Benchmark'!A19</f>
        <v>16. Schulen - Landw. Fach- &amp; Berufsschulen</v>
      </c>
      <c r="DI20">
        <f t="shared" si="58"/>
        <v>0</v>
      </c>
      <c r="DJ20">
        <f t="shared" si="59"/>
        <v>0</v>
      </c>
      <c r="DK20">
        <v>0</v>
      </c>
    </row>
    <row r="21" spans="1:115" x14ac:dyDescent="0.2">
      <c r="A21">
        <v>17</v>
      </c>
      <c r="B21" s="47" t="str">
        <f>IF('EINGABE Gebäude'!C27 = "", "", 'EINGABE Gebäude'!C27)</f>
        <v/>
      </c>
      <c r="C21" s="47" t="str">
        <f>IF(OR('EINGABE Gebäude'!D27 = "",'EINGABE Gebäude'!D27 = 0), "",'EINGABE Gebäude'!D27)</f>
        <v/>
      </c>
      <c r="D21" t="str">
        <f>IF(OR('EINGABE Gebäude'!E27 = "",'EINGABE Gebäude'!E27 = 0), "",'EINGABE Gebäude'!E27 )</f>
        <v/>
      </c>
      <c r="E21" t="str">
        <f>IF('EINGABE Gebäude'!F27 = "", "",'EINGABE Gebäude'!F27)</f>
        <v/>
      </c>
      <c r="F21" s="34" t="str">
        <f>IF('EINGABE Gebäude'!H27= "", "",'EINGABE Gebäude'!H27)</f>
        <v/>
      </c>
      <c r="G21" s="34" t="str">
        <f>IF('EINGABE Gebäude'!I27 = "","",'EINGABE Gebäude'!I27)</f>
        <v/>
      </c>
      <c r="H21" s="34" t="str">
        <f>IF('EINGABE Gebäude'!J27="","",'EINGABE Gebäude'!J27)</f>
        <v/>
      </c>
      <c r="I21" s="35" t="str">
        <f t="shared" si="62"/>
        <v/>
      </c>
      <c r="J21" s="35" t="str">
        <f t="shared" si="63"/>
        <v/>
      </c>
      <c r="K21" s="35" t="str">
        <f t="shared" si="64"/>
        <v/>
      </c>
      <c r="L21" s="35" t="str">
        <f ca="1">IF(OR(I21="",K21=""),"",SUM(OFFSET('Hilfswerte Witterung'!$B$5,I21,K21,J21-I21)))</f>
        <v/>
      </c>
      <c r="M21" t="str">
        <f>IF('EINGABE Gebäude'!K27="","",'EINGABE Gebäude'!K27)</f>
        <v/>
      </c>
      <c r="N21" t="str">
        <f ca="1">IFERROR(IF(OR(L21=0, M21="",E21=""),"",(('Hilfswerte Witterung'!$I$1/L21)*M21)),"")</f>
        <v/>
      </c>
      <c r="O21" t="str">
        <f t="shared" ca="1" si="9"/>
        <v/>
      </c>
      <c r="P21" s="62" t="str">
        <f ca="1">IFERROR(IF(OR(L21=0, M21="",E21=""),"",(('Hilfswerte Witterung'!$I$1/L21)*M21)/E21),"")</f>
        <v/>
      </c>
      <c r="Q21" s="62" t="e">
        <f t="shared" ca="1" si="10"/>
        <v>#N/A</v>
      </c>
      <c r="R21" s="52" t="str">
        <f>IF(D21="","",VLOOKUP(D21,'Hilfswerte Benchmark'!$A$4:$H$59,3,0))</f>
        <v/>
      </c>
      <c r="S21" s="52" t="str">
        <f>IF(D21="","",VLOOKUP(D21,'Hilfswerte Benchmark'!$A$4:$H$59,4,0))</f>
        <v/>
      </c>
      <c r="T21" s="52" t="str">
        <f t="shared" si="11"/>
        <v/>
      </c>
      <c r="U21" s="44" t="str">
        <f t="shared" ca="1" si="12"/>
        <v/>
      </c>
      <c r="V21" t="str">
        <f>IF('EINGABE Gebäude'!L27="","",'EINGABE Gebäude'!L27)</f>
        <v/>
      </c>
      <c r="W21" s="62" t="str">
        <f t="shared" si="65"/>
        <v/>
      </c>
      <c r="X21" s="62" t="str">
        <f>IF(H21="","",VLOOKUP(H21,'Hilfswerte Energiepreise'!$B$4:$F$17,2,FALSE))</f>
        <v/>
      </c>
      <c r="Y21" s="62" t="str">
        <f>IF(H21="","",VLOOKUP(H21,'Hilfswerte Energiepreise'!$B$4:$F$17,3,FALSE))</f>
        <v/>
      </c>
      <c r="Z21" s="62" t="str">
        <f>IF(H21="","",VLOOKUP(H21,'Hilfswerte Energiepreise'!$B$4:$F$17,4,FALSE))</f>
        <v/>
      </c>
      <c r="AA21" t="str">
        <f t="shared" si="14"/>
        <v/>
      </c>
      <c r="AB21" t="str">
        <f t="shared" si="15"/>
        <v/>
      </c>
      <c r="AC21" s="35" t="str">
        <f ca="1">IFERROR(IF(OR(C21="",C21=0,L21=0,L21="",V21="",V21=0),"",(HLOOKUP(C21,'Hilfswerte Witterung'!$C$4:$AQ$5,2,FALSE)/L21)*V21),"")</f>
        <v/>
      </c>
      <c r="AD21" s="35" t="str">
        <f t="shared" ca="1" si="16"/>
        <v/>
      </c>
      <c r="AE21" s="35" t="str">
        <f>IFERROR(VLOOKUP(H21,'Hilfswerte Energiepreise'!$B$4:$F$17,5,FALSE),"")</f>
        <v/>
      </c>
      <c r="AF21" s="35" t="str">
        <f t="shared" ca="1" si="17"/>
        <v/>
      </c>
      <c r="AG21" s="35" t="str">
        <f t="shared" ca="1" si="18"/>
        <v/>
      </c>
      <c r="AH21" s="42" t="str">
        <f>IF('EINGABE Gebäude'!N27="","",'EINGABE Gebäude'!N27)</f>
        <v/>
      </c>
      <c r="AI21" s="42" t="str">
        <f>IF('EINGABE Gebäude'!O27="","",'EINGABE Gebäude'!O27)</f>
        <v/>
      </c>
      <c r="AJ21" t="str">
        <f t="shared" si="66"/>
        <v/>
      </c>
      <c r="AK21" t="str">
        <f>IF('EINGABE Gebäude'!P27="","",'EINGABE Gebäude'!P27)</f>
        <v/>
      </c>
      <c r="AL21" s="37" t="str">
        <f t="shared" si="20"/>
        <v/>
      </c>
      <c r="AM21" s="120" t="str">
        <f t="shared" si="21"/>
        <v/>
      </c>
      <c r="AN21" s="62" t="str">
        <f t="shared" si="22"/>
        <v/>
      </c>
      <c r="AO21" s="62" t="e">
        <f t="shared" si="23"/>
        <v>#N/A</v>
      </c>
      <c r="AP21" s="62" t="str">
        <f>IF(D21="","",VLOOKUP(D21,'Hilfswerte Benchmark'!$A$4:$H$58,6,0))</f>
        <v/>
      </c>
      <c r="AQ21" s="62" t="str">
        <f>IF(D21="","",VLOOKUP(D21,'Hilfswerte Benchmark'!$A$4:$H$58,7,0))</f>
        <v/>
      </c>
      <c r="AR21" s="62" t="str">
        <f t="shared" si="24"/>
        <v/>
      </c>
      <c r="AS21" s="62" t="str">
        <f t="shared" si="25"/>
        <v/>
      </c>
      <c r="AT21" t="str">
        <f>IF('EINGABE Gebäude'!Q27="","",'EINGABE Gebäude'!Q27)</f>
        <v/>
      </c>
      <c r="AU21" t="str">
        <f t="shared" si="26"/>
        <v/>
      </c>
      <c r="AV21" s="120" t="str">
        <f t="shared" si="27"/>
        <v/>
      </c>
      <c r="AW21" s="35" t="str">
        <f t="shared" si="67"/>
        <v/>
      </c>
      <c r="AX21" s="62" t="str">
        <f t="shared" si="68"/>
        <v/>
      </c>
      <c r="AY21" s="52" t="str">
        <f t="shared" si="30"/>
        <v/>
      </c>
      <c r="AZ21" s="62">
        <f>'Hilfswerte Energiepreise'!$C$4</f>
        <v>29.29</v>
      </c>
      <c r="BA21" s="62">
        <f>'Hilfswerte Energiepreise'!$D$4</f>
        <v>24.42</v>
      </c>
      <c r="BB21" s="62">
        <f>'Hilfswerte Energiepreise'!$E$4</f>
        <v>17.170000000000002</v>
      </c>
      <c r="BC21" t="str">
        <f t="shared" si="31"/>
        <v/>
      </c>
      <c r="BD21" t="str">
        <f t="shared" si="32"/>
        <v/>
      </c>
      <c r="BE21" s="37">
        <f>'Hilfswerte Energiepreise'!$F$4</f>
        <v>560</v>
      </c>
      <c r="BF21" t="str">
        <f t="shared" si="33"/>
        <v/>
      </c>
      <c r="BG21" s="42" t="str">
        <f>IF('EINGABE Gebäude'!S27="","",'EINGABE Gebäude'!S27)</f>
        <v/>
      </c>
      <c r="BH21" s="42" t="str">
        <f>IF('EINGABE Gebäude'!T27="","",'EINGABE Gebäude'!T27)</f>
        <v/>
      </c>
      <c r="BI21" s="37" t="str">
        <f t="shared" si="69"/>
        <v/>
      </c>
      <c r="BJ21" t="str">
        <f>IF('EINGABE Gebäude'!U27="","",'EINGABE Gebäude'!U27)</f>
        <v/>
      </c>
      <c r="BK21" s="37" t="str">
        <f t="shared" si="35"/>
        <v/>
      </c>
      <c r="BL21" s="120" t="str">
        <f t="shared" si="36"/>
        <v/>
      </c>
      <c r="BM21" s="62" t="str">
        <f t="shared" si="37"/>
        <v/>
      </c>
      <c r="BN21" s="62" t="e">
        <f t="shared" si="38"/>
        <v>#N/A</v>
      </c>
      <c r="BO21" s="62" t="str">
        <f>IF(D21="","",VLOOKUP(D21,'Hilfswerte Benchmark'!$A$4:$H$58,7,0))</f>
        <v/>
      </c>
      <c r="BP21" s="62" t="str">
        <f>IF(D21="","",VLOOKUP(D21,'Hilfswerte Benchmark'!$A$4:$H$58,8,0))</f>
        <v/>
      </c>
      <c r="BQ21" s="62" t="str">
        <f t="shared" si="39"/>
        <v/>
      </c>
      <c r="BR21" s="62" t="str">
        <f t="shared" si="40"/>
        <v/>
      </c>
      <c r="BS21" s="72" t="str">
        <f>IF('EINGABE Gebäude'!V27="","",'EINGABE Gebäude'!V27)</f>
        <v/>
      </c>
      <c r="BT21" s="52" t="str">
        <f t="shared" si="70"/>
        <v/>
      </c>
      <c r="BU21" s="52" t="str">
        <f t="shared" si="41"/>
        <v/>
      </c>
      <c r="BV21" s="120" t="str">
        <f t="shared" si="42"/>
        <v/>
      </c>
      <c r="BW21" s="35" t="str">
        <f t="shared" si="71"/>
        <v/>
      </c>
      <c r="BX21" s="62">
        <f>'Hilfswerte Energiepreise'!$C$20</f>
        <v>7.72</v>
      </c>
      <c r="BY21" s="62">
        <f>'Hilfswerte Energiepreise'!$D$20</f>
        <v>5.6</v>
      </c>
      <c r="BZ21" s="62">
        <f>'Hilfswerte Energiepreise'!$E$20</f>
        <v>3.61</v>
      </c>
      <c r="CA21" t="str">
        <f t="shared" si="44"/>
        <v/>
      </c>
      <c r="CB21" t="str">
        <f t="shared" si="45"/>
        <v/>
      </c>
      <c r="CC21" s="35"/>
      <c r="CF21" s="27" t="s">
        <v>45</v>
      </c>
      <c r="CG21" s="133">
        <f>SUM(AL5:AL154)</f>
        <v>267323.94366197183</v>
      </c>
      <c r="CH21" s="133">
        <f>SUM(AU5:AU154)</f>
        <v>77112.676056338038</v>
      </c>
      <c r="CI21" s="133">
        <f>SUM(BF5:BF154)</f>
        <v>149.70140845070421</v>
      </c>
      <c r="CJ21" s="133"/>
      <c r="CK21" s="133"/>
      <c r="CL21" s="133"/>
      <c r="CN21" t="str">
        <f>'Hilfswerte Benchmark'!A20</f>
        <v>17. Schulen - Wissenschaftl. Lehr- &amp; Forschungsgebäude</v>
      </c>
      <c r="CO21">
        <f t="shared" si="49"/>
        <v>0</v>
      </c>
      <c r="CP21">
        <f t="shared" si="50"/>
        <v>0</v>
      </c>
      <c r="CQ21">
        <f t="shared" si="51"/>
        <v>0</v>
      </c>
      <c r="CX21" t="str">
        <f>'Hilfswerte Benchmark'!A20</f>
        <v>17. Schulen - Wissenschaftl. Lehr- &amp; Forschungsgebäude</v>
      </c>
      <c r="CY21">
        <f t="shared" si="53"/>
        <v>0</v>
      </c>
      <c r="CZ21">
        <f t="shared" si="54"/>
        <v>0</v>
      </c>
      <c r="DA21">
        <f t="shared" si="55"/>
        <v>0</v>
      </c>
      <c r="DH21" t="str">
        <f>'Hilfswerte Benchmark'!A20</f>
        <v>17. Schulen - Wissenschaftl. Lehr- &amp; Forschungsgebäude</v>
      </c>
      <c r="DI21">
        <f t="shared" si="58"/>
        <v>0</v>
      </c>
      <c r="DJ21">
        <f t="shared" si="59"/>
        <v>0</v>
      </c>
      <c r="DK21">
        <v>0</v>
      </c>
    </row>
    <row r="22" spans="1:115" x14ac:dyDescent="0.2">
      <c r="A22">
        <v>18</v>
      </c>
      <c r="B22" s="47" t="str">
        <f>IF('EINGABE Gebäude'!C28 = "", "", 'EINGABE Gebäude'!C28)</f>
        <v/>
      </c>
      <c r="C22" s="47" t="str">
        <f>IF(OR('EINGABE Gebäude'!D28 = "",'EINGABE Gebäude'!D28 = 0), "",'EINGABE Gebäude'!D28)</f>
        <v/>
      </c>
      <c r="D22" t="str">
        <f>IF(OR('EINGABE Gebäude'!E28 = "",'EINGABE Gebäude'!E28 = 0), "",'EINGABE Gebäude'!E28 )</f>
        <v/>
      </c>
      <c r="E22" t="str">
        <f>IF('EINGABE Gebäude'!F28 = "", "",'EINGABE Gebäude'!F28)</f>
        <v/>
      </c>
      <c r="F22" s="34" t="str">
        <f>IF('EINGABE Gebäude'!H28= "", "",'EINGABE Gebäude'!H28)</f>
        <v/>
      </c>
      <c r="G22" s="34" t="str">
        <f>IF('EINGABE Gebäude'!I28 = "","",'EINGABE Gebäude'!I28)</f>
        <v/>
      </c>
      <c r="H22" s="34" t="str">
        <f>IF('EINGABE Gebäude'!J28="","",'EINGABE Gebäude'!J28)</f>
        <v/>
      </c>
      <c r="I22" s="35" t="str">
        <f t="shared" si="62"/>
        <v/>
      </c>
      <c r="J22" s="35" t="str">
        <f t="shared" si="63"/>
        <v/>
      </c>
      <c r="K22" s="35" t="str">
        <f t="shared" si="64"/>
        <v/>
      </c>
      <c r="L22" s="35" t="str">
        <f ca="1">IF(OR(I22="",K22=""),"",SUM(OFFSET('Hilfswerte Witterung'!$B$5,I22,K22,J22-I22)))</f>
        <v/>
      </c>
      <c r="M22" t="str">
        <f>IF('EINGABE Gebäude'!K28="","",'EINGABE Gebäude'!K28)</f>
        <v/>
      </c>
      <c r="N22" t="str">
        <f ca="1">IFERROR(IF(OR(L22=0, M22="",E22=""),"",(('Hilfswerte Witterung'!$I$1/L22)*M22)),"")</f>
        <v/>
      </c>
      <c r="O22" t="str">
        <f t="shared" ca="1" si="9"/>
        <v/>
      </c>
      <c r="P22" s="62" t="str">
        <f ca="1">IFERROR(IF(OR(L22=0, M22="",E22=""),"",(('Hilfswerte Witterung'!$I$1/L22)*M22)/E22),"")</f>
        <v/>
      </c>
      <c r="Q22" s="62" t="e">
        <f t="shared" ca="1" si="10"/>
        <v>#N/A</v>
      </c>
      <c r="R22" s="52" t="str">
        <f>IF(D22="","",VLOOKUP(D22,'Hilfswerte Benchmark'!$A$4:$H$59,3,0))</f>
        <v/>
      </c>
      <c r="S22" s="52" t="str">
        <f>IF(D22="","",VLOOKUP(D22,'Hilfswerte Benchmark'!$A$4:$H$59,4,0))</f>
        <v/>
      </c>
      <c r="T22" s="52" t="str">
        <f t="shared" si="11"/>
        <v/>
      </c>
      <c r="U22" s="44" t="str">
        <f t="shared" ca="1" si="12"/>
        <v/>
      </c>
      <c r="V22" t="str">
        <f>IF('EINGABE Gebäude'!L28="","",'EINGABE Gebäude'!L28)</f>
        <v/>
      </c>
      <c r="W22" s="62" t="str">
        <f t="shared" si="65"/>
        <v/>
      </c>
      <c r="X22" s="62" t="str">
        <f>IF(H22="","",VLOOKUP(H22,'Hilfswerte Energiepreise'!$B$4:$F$17,2,FALSE))</f>
        <v/>
      </c>
      <c r="Y22" s="62" t="str">
        <f>IF(H22="","",VLOOKUP(H22,'Hilfswerte Energiepreise'!$B$4:$F$17,3,FALSE))</f>
        <v/>
      </c>
      <c r="Z22" s="62" t="str">
        <f>IF(H22="","",VLOOKUP(H22,'Hilfswerte Energiepreise'!$B$4:$F$17,4,FALSE))</f>
        <v/>
      </c>
      <c r="AA22" t="str">
        <f t="shared" si="14"/>
        <v/>
      </c>
      <c r="AB22" t="str">
        <f t="shared" si="15"/>
        <v/>
      </c>
      <c r="AC22" s="35" t="str">
        <f ca="1">IFERROR(IF(OR(C22="",C22=0,L22=0,L22="",V22="",V22=0),"",(HLOOKUP(C22,'Hilfswerte Witterung'!$C$4:$AQ$5,2,FALSE)/L22)*V22),"")</f>
        <v/>
      </c>
      <c r="AD22" s="35" t="str">
        <f t="shared" ca="1" si="16"/>
        <v/>
      </c>
      <c r="AE22" s="35" t="str">
        <f>IFERROR(VLOOKUP(H22,'Hilfswerte Energiepreise'!$B$4:$F$17,5,FALSE),"")</f>
        <v/>
      </c>
      <c r="AF22" s="35" t="str">
        <f t="shared" ca="1" si="17"/>
        <v/>
      </c>
      <c r="AG22" s="35" t="str">
        <f t="shared" ca="1" si="18"/>
        <v/>
      </c>
      <c r="AH22" s="42" t="str">
        <f>IF('EINGABE Gebäude'!N28="","",'EINGABE Gebäude'!N28)</f>
        <v/>
      </c>
      <c r="AI22" s="42" t="str">
        <f>IF('EINGABE Gebäude'!O28="","",'EINGABE Gebäude'!O28)</f>
        <v/>
      </c>
      <c r="AJ22" t="str">
        <f t="shared" si="66"/>
        <v/>
      </c>
      <c r="AK22" t="str">
        <f>IF('EINGABE Gebäude'!P28="","",'EINGABE Gebäude'!P28)</f>
        <v/>
      </c>
      <c r="AL22" s="37" t="str">
        <f t="shared" si="20"/>
        <v/>
      </c>
      <c r="AM22" s="120" t="str">
        <f t="shared" si="21"/>
        <v/>
      </c>
      <c r="AN22" s="62" t="str">
        <f t="shared" si="22"/>
        <v/>
      </c>
      <c r="AO22" s="62" t="e">
        <f t="shared" si="23"/>
        <v>#N/A</v>
      </c>
      <c r="AP22" s="62" t="str">
        <f>IF(D22="","",VLOOKUP(D22,'Hilfswerte Benchmark'!$A$4:$H$58,6,0))</f>
        <v/>
      </c>
      <c r="AQ22" s="62" t="str">
        <f>IF(D22="","",VLOOKUP(D22,'Hilfswerte Benchmark'!$A$4:$H$58,7,0))</f>
        <v/>
      </c>
      <c r="AR22" s="62" t="str">
        <f t="shared" si="24"/>
        <v/>
      </c>
      <c r="AS22" s="62" t="str">
        <f t="shared" si="25"/>
        <v/>
      </c>
      <c r="AT22" t="str">
        <f>IF('EINGABE Gebäude'!Q28="","",'EINGABE Gebäude'!Q28)</f>
        <v/>
      </c>
      <c r="AU22" t="str">
        <f t="shared" si="26"/>
        <v/>
      </c>
      <c r="AV22" s="120" t="str">
        <f t="shared" si="27"/>
        <v/>
      </c>
      <c r="AW22" s="35" t="str">
        <f t="shared" si="67"/>
        <v/>
      </c>
      <c r="AX22" s="62" t="str">
        <f t="shared" si="68"/>
        <v/>
      </c>
      <c r="AY22" s="52" t="str">
        <f t="shared" si="30"/>
        <v/>
      </c>
      <c r="AZ22" s="62">
        <f>'Hilfswerte Energiepreise'!$C$4</f>
        <v>29.29</v>
      </c>
      <c r="BA22" s="62">
        <f>'Hilfswerte Energiepreise'!$D$4</f>
        <v>24.42</v>
      </c>
      <c r="BB22" s="62">
        <f>'Hilfswerte Energiepreise'!$E$4</f>
        <v>17.170000000000002</v>
      </c>
      <c r="BC22" t="str">
        <f t="shared" si="31"/>
        <v/>
      </c>
      <c r="BD22" t="str">
        <f t="shared" si="32"/>
        <v/>
      </c>
      <c r="BE22" s="37">
        <f>'Hilfswerte Energiepreise'!$F$4</f>
        <v>560</v>
      </c>
      <c r="BF22" t="str">
        <f t="shared" si="33"/>
        <v/>
      </c>
      <c r="BG22" s="42" t="str">
        <f>IF('EINGABE Gebäude'!S28="","",'EINGABE Gebäude'!S28)</f>
        <v/>
      </c>
      <c r="BH22" s="42" t="str">
        <f>IF('EINGABE Gebäude'!T28="","",'EINGABE Gebäude'!T28)</f>
        <v/>
      </c>
      <c r="BI22" s="37" t="str">
        <f t="shared" si="69"/>
        <v/>
      </c>
      <c r="BJ22" t="str">
        <f>IF('EINGABE Gebäude'!U28="","",'EINGABE Gebäude'!U28)</f>
        <v/>
      </c>
      <c r="BK22" s="37" t="str">
        <f t="shared" si="35"/>
        <v/>
      </c>
      <c r="BL22" s="120" t="str">
        <f t="shared" si="36"/>
        <v/>
      </c>
      <c r="BM22" s="62" t="str">
        <f t="shared" si="37"/>
        <v/>
      </c>
      <c r="BN22" s="62" t="e">
        <f t="shared" si="38"/>
        <v>#N/A</v>
      </c>
      <c r="BO22" s="62" t="str">
        <f>IF(D22="","",VLOOKUP(D22,'Hilfswerte Benchmark'!$A$4:$H$58,7,0))</f>
        <v/>
      </c>
      <c r="BP22" s="62" t="str">
        <f>IF(D22="","",VLOOKUP(D22,'Hilfswerte Benchmark'!$A$4:$H$58,8,0))</f>
        <v/>
      </c>
      <c r="BQ22" s="62" t="str">
        <f t="shared" si="39"/>
        <v/>
      </c>
      <c r="BR22" s="62" t="str">
        <f t="shared" si="40"/>
        <v/>
      </c>
      <c r="BS22" s="72" t="str">
        <f>IF('EINGABE Gebäude'!V28="","",'EINGABE Gebäude'!V28)</f>
        <v/>
      </c>
      <c r="BT22" s="52" t="str">
        <f t="shared" si="70"/>
        <v/>
      </c>
      <c r="BU22" s="52" t="str">
        <f t="shared" si="41"/>
        <v/>
      </c>
      <c r="BV22" s="120" t="str">
        <f t="shared" si="42"/>
        <v/>
      </c>
      <c r="BW22" s="35" t="str">
        <f t="shared" si="71"/>
        <v/>
      </c>
      <c r="BX22" s="62">
        <f>'Hilfswerte Energiepreise'!$C$20</f>
        <v>7.72</v>
      </c>
      <c r="BY22" s="62">
        <f>'Hilfswerte Energiepreise'!$D$20</f>
        <v>5.6</v>
      </c>
      <c r="BZ22" s="62">
        <f>'Hilfswerte Energiepreise'!$E$20</f>
        <v>3.61</v>
      </c>
      <c r="CA22" t="str">
        <f t="shared" si="44"/>
        <v/>
      </c>
      <c r="CB22" t="str">
        <f t="shared" si="45"/>
        <v/>
      </c>
      <c r="CC22" s="35"/>
      <c r="CF22" s="27" t="s">
        <v>185</v>
      </c>
      <c r="CG22" s="133">
        <f>SUM(BK5:BK154)</f>
        <v>0</v>
      </c>
      <c r="CH22" s="133">
        <f>SUM(BU5:BU154)</f>
        <v>0</v>
      </c>
      <c r="CI22" s="133">
        <v>0</v>
      </c>
      <c r="CJ22" s="133"/>
      <c r="CK22" s="133"/>
      <c r="CL22" s="133"/>
      <c r="CN22" t="str">
        <f>'Hilfswerte Benchmark'!A21</f>
        <v>18. Schulen - Fortbildungs- &amp; Weiterbildungsstätten</v>
      </c>
      <c r="CO22">
        <f t="shared" si="49"/>
        <v>0</v>
      </c>
      <c r="CP22">
        <f t="shared" si="50"/>
        <v>0</v>
      </c>
      <c r="CQ22">
        <f t="shared" si="51"/>
        <v>0</v>
      </c>
      <c r="CX22" t="str">
        <f>'Hilfswerte Benchmark'!A21</f>
        <v>18. Schulen - Fortbildungs- &amp; Weiterbildungsstätten</v>
      </c>
      <c r="CY22">
        <f t="shared" si="53"/>
        <v>0</v>
      </c>
      <c r="CZ22">
        <f t="shared" si="54"/>
        <v>0</v>
      </c>
      <c r="DA22">
        <f t="shared" si="55"/>
        <v>0</v>
      </c>
      <c r="DH22" t="str">
        <f>'Hilfswerte Benchmark'!A21</f>
        <v>18. Schulen - Fortbildungs- &amp; Weiterbildungsstätten</v>
      </c>
      <c r="DI22">
        <f t="shared" si="58"/>
        <v>0</v>
      </c>
      <c r="DJ22">
        <f t="shared" si="59"/>
        <v>0</v>
      </c>
      <c r="DK22">
        <v>0</v>
      </c>
    </row>
    <row r="23" spans="1:115" x14ac:dyDescent="0.2">
      <c r="A23">
        <v>19</v>
      </c>
      <c r="B23" s="47" t="str">
        <f>IF('EINGABE Gebäude'!C29 = "", "", 'EINGABE Gebäude'!C29)</f>
        <v/>
      </c>
      <c r="C23" s="47" t="str">
        <f>IF(OR('EINGABE Gebäude'!D29 = "",'EINGABE Gebäude'!D29 = 0), "",'EINGABE Gebäude'!D29)</f>
        <v/>
      </c>
      <c r="D23" t="str">
        <f>IF(OR('EINGABE Gebäude'!E29 = "",'EINGABE Gebäude'!E29 = 0), "",'EINGABE Gebäude'!E29 )</f>
        <v/>
      </c>
      <c r="E23" t="str">
        <f>IF('EINGABE Gebäude'!F29 = "", "",'EINGABE Gebäude'!F29)</f>
        <v/>
      </c>
      <c r="F23" s="34" t="str">
        <f>IF('EINGABE Gebäude'!H29= "", "",'EINGABE Gebäude'!H29)</f>
        <v/>
      </c>
      <c r="G23" s="34" t="str">
        <f>IF('EINGABE Gebäude'!I29 = "","",'EINGABE Gebäude'!I29)</f>
        <v/>
      </c>
      <c r="H23" s="34" t="str">
        <f>IF('EINGABE Gebäude'!J29="","",'EINGABE Gebäude'!J29)</f>
        <v/>
      </c>
      <c r="I23" s="35" t="str">
        <f t="shared" si="62"/>
        <v/>
      </c>
      <c r="J23" s="35" t="str">
        <f t="shared" si="63"/>
        <v/>
      </c>
      <c r="K23" s="35" t="str">
        <f t="shared" si="64"/>
        <v/>
      </c>
      <c r="L23" s="35" t="str">
        <f ca="1">IF(OR(I23="",K23=""),"",SUM(OFFSET('Hilfswerte Witterung'!$B$5,I23,K23,J23-I23)))</f>
        <v/>
      </c>
      <c r="M23" t="str">
        <f>IF('EINGABE Gebäude'!K29="","",'EINGABE Gebäude'!K29)</f>
        <v/>
      </c>
      <c r="N23" t="str">
        <f ca="1">IFERROR(IF(OR(L23=0, M23="",E23=""),"",(('Hilfswerte Witterung'!$I$1/L23)*M23)),"")</f>
        <v/>
      </c>
      <c r="O23" t="str">
        <f t="shared" ca="1" si="9"/>
        <v/>
      </c>
      <c r="P23" s="62" t="str">
        <f ca="1">IFERROR(IF(OR(L23=0, M23="",E23=""),"",(('Hilfswerte Witterung'!$I$1/L23)*M23)/E23),"")</f>
        <v/>
      </c>
      <c r="Q23" s="62" t="e">
        <f t="shared" ca="1" si="10"/>
        <v>#N/A</v>
      </c>
      <c r="R23" s="52" t="str">
        <f>IF(D23="","",VLOOKUP(D23,'Hilfswerte Benchmark'!$A$4:$H$59,3,0))</f>
        <v/>
      </c>
      <c r="S23" s="52" t="str">
        <f>IF(D23="","",VLOOKUP(D23,'Hilfswerte Benchmark'!$A$4:$H$59,4,0))</f>
        <v/>
      </c>
      <c r="T23" s="52" t="str">
        <f t="shared" si="11"/>
        <v/>
      </c>
      <c r="U23" s="44" t="str">
        <f t="shared" ca="1" si="12"/>
        <v/>
      </c>
      <c r="V23" t="str">
        <f>IF('EINGABE Gebäude'!L29="","",'EINGABE Gebäude'!L29)</f>
        <v/>
      </c>
      <c r="W23" s="62" t="str">
        <f t="shared" si="65"/>
        <v/>
      </c>
      <c r="X23" s="62" t="str">
        <f>IF(H23="","",VLOOKUP(H23,'Hilfswerte Energiepreise'!$B$4:$F$17,2,FALSE))</f>
        <v/>
      </c>
      <c r="Y23" s="62" t="str">
        <f>IF(H23="","",VLOOKUP(H23,'Hilfswerte Energiepreise'!$B$4:$F$17,3,FALSE))</f>
        <v/>
      </c>
      <c r="Z23" s="62" t="str">
        <f>IF(H23="","",VLOOKUP(H23,'Hilfswerte Energiepreise'!$B$4:$F$17,4,FALSE))</f>
        <v/>
      </c>
      <c r="AA23" t="str">
        <f t="shared" si="14"/>
        <v/>
      </c>
      <c r="AB23" t="str">
        <f t="shared" si="15"/>
        <v/>
      </c>
      <c r="AC23" s="35" t="str">
        <f ca="1">IFERROR(IF(OR(C23="",C23=0,L23=0,L23="",V23="",V23=0),"",(HLOOKUP(C23,'Hilfswerte Witterung'!$C$4:$AQ$5,2,FALSE)/L23)*V23),"")</f>
        <v/>
      </c>
      <c r="AD23" s="35" t="str">
        <f t="shared" ca="1" si="16"/>
        <v/>
      </c>
      <c r="AE23" s="35" t="str">
        <f>IFERROR(VLOOKUP(H23,'Hilfswerte Energiepreise'!$B$4:$F$17,5,FALSE),"")</f>
        <v/>
      </c>
      <c r="AF23" s="35" t="str">
        <f t="shared" ca="1" si="17"/>
        <v/>
      </c>
      <c r="AG23" s="35" t="str">
        <f t="shared" ca="1" si="18"/>
        <v/>
      </c>
      <c r="AH23" s="42" t="str">
        <f>IF('EINGABE Gebäude'!N29="","",'EINGABE Gebäude'!N29)</f>
        <v/>
      </c>
      <c r="AI23" s="42" t="str">
        <f>IF('EINGABE Gebäude'!O29="","",'EINGABE Gebäude'!O29)</f>
        <v/>
      </c>
      <c r="AJ23" t="str">
        <f t="shared" si="66"/>
        <v/>
      </c>
      <c r="AK23" t="str">
        <f>IF('EINGABE Gebäude'!P29="","",'EINGABE Gebäude'!P29)</f>
        <v/>
      </c>
      <c r="AL23" s="37" t="str">
        <f t="shared" si="20"/>
        <v/>
      </c>
      <c r="AM23" s="120" t="str">
        <f t="shared" si="21"/>
        <v/>
      </c>
      <c r="AN23" s="62" t="str">
        <f t="shared" si="22"/>
        <v/>
      </c>
      <c r="AO23" s="62" t="e">
        <f t="shared" si="23"/>
        <v>#N/A</v>
      </c>
      <c r="AP23" s="62" t="str">
        <f>IF(D23="","",VLOOKUP(D23,'Hilfswerte Benchmark'!$A$4:$H$58,6,0))</f>
        <v/>
      </c>
      <c r="AQ23" s="62" t="str">
        <f>IF(D23="","",VLOOKUP(D23,'Hilfswerte Benchmark'!$A$4:$H$58,7,0))</f>
        <v/>
      </c>
      <c r="AR23" s="62" t="str">
        <f t="shared" si="24"/>
        <v/>
      </c>
      <c r="AS23" s="62" t="str">
        <f t="shared" si="25"/>
        <v/>
      </c>
      <c r="AT23" t="str">
        <f>IF('EINGABE Gebäude'!Q29="","",'EINGABE Gebäude'!Q29)</f>
        <v/>
      </c>
      <c r="AU23" t="str">
        <f t="shared" si="26"/>
        <v/>
      </c>
      <c r="AV23" s="120" t="str">
        <f t="shared" si="27"/>
        <v/>
      </c>
      <c r="AW23" s="35" t="str">
        <f t="shared" si="67"/>
        <v/>
      </c>
      <c r="AX23" s="62" t="str">
        <f t="shared" si="68"/>
        <v/>
      </c>
      <c r="AY23" s="52" t="str">
        <f t="shared" si="30"/>
        <v/>
      </c>
      <c r="AZ23" s="62">
        <f>'Hilfswerte Energiepreise'!$C$4</f>
        <v>29.29</v>
      </c>
      <c r="BA23" s="62">
        <f>'Hilfswerte Energiepreise'!$D$4</f>
        <v>24.42</v>
      </c>
      <c r="BB23" s="62">
        <f>'Hilfswerte Energiepreise'!$E$4</f>
        <v>17.170000000000002</v>
      </c>
      <c r="BC23" t="str">
        <f t="shared" si="31"/>
        <v/>
      </c>
      <c r="BD23" t="str">
        <f t="shared" si="32"/>
        <v/>
      </c>
      <c r="BE23" s="37">
        <f>'Hilfswerte Energiepreise'!$F$4</f>
        <v>560</v>
      </c>
      <c r="BF23" t="str">
        <f t="shared" si="33"/>
        <v/>
      </c>
      <c r="BG23" s="42" t="str">
        <f>IF('EINGABE Gebäude'!S29="","",'EINGABE Gebäude'!S29)</f>
        <v/>
      </c>
      <c r="BH23" s="42" t="str">
        <f>IF('EINGABE Gebäude'!T29="","",'EINGABE Gebäude'!T29)</f>
        <v/>
      </c>
      <c r="BI23" s="37" t="str">
        <f t="shared" si="69"/>
        <v/>
      </c>
      <c r="BJ23" t="str">
        <f>IF('EINGABE Gebäude'!U29="","",'EINGABE Gebäude'!U29)</f>
        <v/>
      </c>
      <c r="BK23" s="37" t="str">
        <f t="shared" si="35"/>
        <v/>
      </c>
      <c r="BL23" s="120" t="str">
        <f t="shared" si="36"/>
        <v/>
      </c>
      <c r="BM23" s="62" t="str">
        <f t="shared" si="37"/>
        <v/>
      </c>
      <c r="BN23" s="62" t="e">
        <f t="shared" si="38"/>
        <v>#N/A</v>
      </c>
      <c r="BO23" s="62" t="str">
        <f>IF(D23="","",VLOOKUP(D23,'Hilfswerte Benchmark'!$A$4:$H$58,7,0))</f>
        <v/>
      </c>
      <c r="BP23" s="62" t="str">
        <f>IF(D23="","",VLOOKUP(D23,'Hilfswerte Benchmark'!$A$4:$H$58,8,0))</f>
        <v/>
      </c>
      <c r="BQ23" s="62" t="str">
        <f t="shared" si="39"/>
        <v/>
      </c>
      <c r="BR23" s="62" t="str">
        <f t="shared" si="40"/>
        <v/>
      </c>
      <c r="BS23" s="72" t="str">
        <f>IF('EINGABE Gebäude'!V29="","",'EINGABE Gebäude'!V29)</f>
        <v/>
      </c>
      <c r="BT23" s="52" t="str">
        <f t="shared" si="70"/>
        <v/>
      </c>
      <c r="BU23" s="52" t="str">
        <f t="shared" si="41"/>
        <v/>
      </c>
      <c r="BV23" s="120" t="str">
        <f t="shared" si="42"/>
        <v/>
      </c>
      <c r="BW23" s="35" t="str">
        <f t="shared" si="71"/>
        <v/>
      </c>
      <c r="BX23" s="62">
        <f>'Hilfswerte Energiepreise'!$C$20</f>
        <v>7.72</v>
      </c>
      <c r="BY23" s="62">
        <f>'Hilfswerte Energiepreise'!$D$20</f>
        <v>5.6</v>
      </c>
      <c r="BZ23" s="62">
        <f>'Hilfswerte Energiepreise'!$E$20</f>
        <v>3.61</v>
      </c>
      <c r="CA23" t="str">
        <f t="shared" si="44"/>
        <v/>
      </c>
      <c r="CB23" t="str">
        <f t="shared" si="45"/>
        <v/>
      </c>
      <c r="CC23" s="35"/>
      <c r="CF23" s="27"/>
      <c r="CN23" t="str">
        <f>'Hilfswerte Benchmark'!A22</f>
        <v>19. Schulen - Kindergärten</v>
      </c>
      <c r="CO23">
        <f t="shared" ca="1" si="49"/>
        <v>39242.041435068219</v>
      </c>
      <c r="CP23">
        <f t="shared" ca="1" si="50"/>
        <v>3411.394643759475</v>
      </c>
      <c r="CQ23">
        <f t="shared" ca="1" si="51"/>
        <v>12.165032844871149</v>
      </c>
      <c r="CX23" t="str">
        <f>'Hilfswerte Benchmark'!A22</f>
        <v>19. Schulen - Kindergärten</v>
      </c>
      <c r="CY23">
        <f t="shared" si="53"/>
        <v>30845.070422535209</v>
      </c>
      <c r="CZ23">
        <f t="shared" si="54"/>
        <v>10281.69014084507</v>
      </c>
      <c r="DA23">
        <f t="shared" si="55"/>
        <v>17.273239436619718</v>
      </c>
      <c r="DH23" t="str">
        <f>'Hilfswerte Benchmark'!A22</f>
        <v>19. Schulen - Kindergärten</v>
      </c>
      <c r="DI23">
        <f t="shared" si="58"/>
        <v>0</v>
      </c>
      <c r="DJ23">
        <f t="shared" si="59"/>
        <v>0</v>
      </c>
      <c r="DK23">
        <v>0</v>
      </c>
    </row>
    <row r="24" spans="1:115" x14ac:dyDescent="0.2">
      <c r="A24">
        <v>20</v>
      </c>
      <c r="B24" s="47" t="str">
        <f>IF('EINGABE Gebäude'!C30 = "", "", 'EINGABE Gebäude'!C30)</f>
        <v/>
      </c>
      <c r="C24" s="47" t="str">
        <f>IF(OR('EINGABE Gebäude'!D30 = "",'EINGABE Gebäude'!D30 = 0), "",'EINGABE Gebäude'!D30)</f>
        <v/>
      </c>
      <c r="D24" t="str">
        <f>IF(OR('EINGABE Gebäude'!E30 = "",'EINGABE Gebäude'!E30 = 0), "",'EINGABE Gebäude'!E30 )</f>
        <v/>
      </c>
      <c r="E24" t="str">
        <f>IF('EINGABE Gebäude'!F30 = "", "",'EINGABE Gebäude'!F30)</f>
        <v/>
      </c>
      <c r="F24" s="34" t="str">
        <f>IF('EINGABE Gebäude'!H30= "", "",'EINGABE Gebäude'!H30)</f>
        <v/>
      </c>
      <c r="G24" s="34" t="str">
        <f>IF('EINGABE Gebäude'!I30 = "","",'EINGABE Gebäude'!I30)</f>
        <v/>
      </c>
      <c r="H24" s="34" t="str">
        <f>IF('EINGABE Gebäude'!J30="","",'EINGABE Gebäude'!J30)</f>
        <v/>
      </c>
      <c r="I24" s="35" t="str">
        <f t="shared" si="62"/>
        <v/>
      </c>
      <c r="J24" s="35" t="str">
        <f t="shared" si="63"/>
        <v/>
      </c>
      <c r="K24" s="35" t="str">
        <f t="shared" si="64"/>
        <v/>
      </c>
      <c r="L24" s="35" t="str">
        <f ca="1">IF(OR(I24="",K24=""),"",SUM(OFFSET('Hilfswerte Witterung'!$B$5,I24,K24,J24-I24)))</f>
        <v/>
      </c>
      <c r="M24" t="str">
        <f>IF('EINGABE Gebäude'!K30="","",'EINGABE Gebäude'!K30)</f>
        <v/>
      </c>
      <c r="N24" t="str">
        <f ca="1">IFERROR(IF(OR(L24=0, M24="",E24=""),"",(('Hilfswerte Witterung'!$I$1/L24)*M24)),"")</f>
        <v/>
      </c>
      <c r="O24" t="str">
        <f t="shared" ca="1" si="9"/>
        <v/>
      </c>
      <c r="P24" s="62" t="str">
        <f ca="1">IFERROR(IF(OR(L24=0, M24="",E24=""),"",(('Hilfswerte Witterung'!$I$1/L24)*M24)/E24),"")</f>
        <v/>
      </c>
      <c r="Q24" s="62" t="e">
        <f t="shared" ca="1" si="10"/>
        <v>#N/A</v>
      </c>
      <c r="R24" s="52" t="str">
        <f>IF(D24="","",VLOOKUP(D24,'Hilfswerte Benchmark'!$A$4:$H$59,3,0))</f>
        <v/>
      </c>
      <c r="S24" s="52" t="str">
        <f>IF(D24="","",VLOOKUP(D24,'Hilfswerte Benchmark'!$A$4:$H$59,4,0))</f>
        <v/>
      </c>
      <c r="T24" s="52" t="str">
        <f t="shared" si="11"/>
        <v/>
      </c>
      <c r="U24" s="44" t="str">
        <f t="shared" ca="1" si="12"/>
        <v/>
      </c>
      <c r="V24" t="str">
        <f>IF('EINGABE Gebäude'!L30="","",'EINGABE Gebäude'!L30)</f>
        <v/>
      </c>
      <c r="W24" s="62" t="str">
        <f t="shared" si="65"/>
        <v/>
      </c>
      <c r="X24" s="62" t="str">
        <f>IF(H24="","",VLOOKUP(H24,'Hilfswerte Energiepreise'!$B$4:$F$17,2,FALSE))</f>
        <v/>
      </c>
      <c r="Y24" s="62" t="str">
        <f>IF(H24="","",VLOOKUP(H24,'Hilfswerte Energiepreise'!$B$4:$F$17,3,FALSE))</f>
        <v/>
      </c>
      <c r="Z24" s="62" t="str">
        <f>IF(H24="","",VLOOKUP(H24,'Hilfswerte Energiepreise'!$B$4:$F$17,4,FALSE))</f>
        <v/>
      </c>
      <c r="AA24" t="str">
        <f t="shared" si="14"/>
        <v/>
      </c>
      <c r="AB24" t="str">
        <f t="shared" si="15"/>
        <v/>
      </c>
      <c r="AC24" s="35" t="str">
        <f ca="1">IFERROR(IF(OR(C24="",C24=0,L24=0,L24="",V24="",V24=0),"",(HLOOKUP(C24,'Hilfswerte Witterung'!$C$4:$AQ$5,2,FALSE)/L24)*V24),"")</f>
        <v/>
      </c>
      <c r="AD24" s="35" t="str">
        <f t="shared" ca="1" si="16"/>
        <v/>
      </c>
      <c r="AE24" s="35" t="str">
        <f>IFERROR(VLOOKUP(H24,'Hilfswerte Energiepreise'!$B$4:$F$17,5,FALSE),"")</f>
        <v/>
      </c>
      <c r="AF24" s="35" t="str">
        <f t="shared" ca="1" si="17"/>
        <v/>
      </c>
      <c r="AG24" s="35" t="str">
        <f t="shared" ca="1" si="18"/>
        <v/>
      </c>
      <c r="AH24" s="42" t="str">
        <f>IF('EINGABE Gebäude'!N30="","",'EINGABE Gebäude'!N30)</f>
        <v/>
      </c>
      <c r="AI24" s="42" t="str">
        <f>IF('EINGABE Gebäude'!O30="","",'EINGABE Gebäude'!O30)</f>
        <v/>
      </c>
      <c r="AJ24" t="str">
        <f t="shared" si="66"/>
        <v/>
      </c>
      <c r="AK24" t="str">
        <f>IF('EINGABE Gebäude'!P30="","",'EINGABE Gebäude'!P30)</f>
        <v/>
      </c>
      <c r="AL24" s="37" t="str">
        <f t="shared" si="20"/>
        <v/>
      </c>
      <c r="AM24" s="120" t="str">
        <f t="shared" si="21"/>
        <v/>
      </c>
      <c r="AN24" s="62" t="str">
        <f t="shared" si="22"/>
        <v/>
      </c>
      <c r="AO24" s="62" t="e">
        <f t="shared" si="23"/>
        <v>#N/A</v>
      </c>
      <c r="AP24" s="62" t="str">
        <f>IF(D24="","",VLOOKUP(D24,'Hilfswerte Benchmark'!$A$4:$H$58,6,0))</f>
        <v/>
      </c>
      <c r="AQ24" s="62" t="str">
        <f>IF(D24="","",VLOOKUP(D24,'Hilfswerte Benchmark'!$A$4:$H$58,7,0))</f>
        <v/>
      </c>
      <c r="AR24" s="62" t="str">
        <f t="shared" si="24"/>
        <v/>
      </c>
      <c r="AS24" s="62" t="str">
        <f t="shared" si="25"/>
        <v/>
      </c>
      <c r="AT24" t="str">
        <f>IF('EINGABE Gebäude'!Q30="","",'EINGABE Gebäude'!Q30)</f>
        <v/>
      </c>
      <c r="AU24" t="str">
        <f t="shared" si="26"/>
        <v/>
      </c>
      <c r="AV24" s="120" t="str">
        <f t="shared" si="27"/>
        <v/>
      </c>
      <c r="AW24" s="35" t="str">
        <f t="shared" si="67"/>
        <v/>
      </c>
      <c r="AX24" s="62" t="str">
        <f t="shared" si="68"/>
        <v/>
      </c>
      <c r="AY24" s="52" t="str">
        <f t="shared" si="30"/>
        <v/>
      </c>
      <c r="AZ24" s="62">
        <f>'Hilfswerte Energiepreise'!$C$4</f>
        <v>29.29</v>
      </c>
      <c r="BA24" s="62">
        <f>'Hilfswerte Energiepreise'!$D$4</f>
        <v>24.42</v>
      </c>
      <c r="BB24" s="62">
        <f>'Hilfswerte Energiepreise'!$E$4</f>
        <v>17.170000000000002</v>
      </c>
      <c r="BC24" t="str">
        <f t="shared" si="31"/>
        <v/>
      </c>
      <c r="BD24" t="str">
        <f t="shared" si="32"/>
        <v/>
      </c>
      <c r="BE24" s="37">
        <f>'Hilfswerte Energiepreise'!$F$4</f>
        <v>560</v>
      </c>
      <c r="BF24" t="str">
        <f t="shared" si="33"/>
        <v/>
      </c>
      <c r="BG24" s="42" t="str">
        <f>IF('EINGABE Gebäude'!S30="","",'EINGABE Gebäude'!S30)</f>
        <v/>
      </c>
      <c r="BH24" s="42" t="str">
        <f>IF('EINGABE Gebäude'!T30="","",'EINGABE Gebäude'!T30)</f>
        <v/>
      </c>
      <c r="BI24" s="37" t="str">
        <f t="shared" si="69"/>
        <v/>
      </c>
      <c r="BJ24" t="str">
        <f>IF('EINGABE Gebäude'!U30="","",'EINGABE Gebäude'!U30)</f>
        <v/>
      </c>
      <c r="BK24" s="37" t="str">
        <f t="shared" si="35"/>
        <v/>
      </c>
      <c r="BL24" s="120" t="str">
        <f t="shared" si="36"/>
        <v/>
      </c>
      <c r="BM24" s="62" t="str">
        <f t="shared" si="37"/>
        <v/>
      </c>
      <c r="BN24" s="62" t="e">
        <f t="shared" si="38"/>
        <v>#N/A</v>
      </c>
      <c r="BO24" s="62" t="str">
        <f>IF(D24="","",VLOOKUP(D24,'Hilfswerte Benchmark'!$A$4:$H$58,7,0))</f>
        <v/>
      </c>
      <c r="BP24" s="62" t="str">
        <f>IF(D24="","",VLOOKUP(D24,'Hilfswerte Benchmark'!$A$4:$H$58,8,0))</f>
        <v/>
      </c>
      <c r="BQ24" s="62" t="str">
        <f t="shared" si="39"/>
        <v/>
      </c>
      <c r="BR24" s="62" t="str">
        <f t="shared" si="40"/>
        <v/>
      </c>
      <c r="BS24" s="72" t="str">
        <f>IF('EINGABE Gebäude'!V30="","",'EINGABE Gebäude'!V30)</f>
        <v/>
      </c>
      <c r="BT24" s="52" t="str">
        <f t="shared" si="70"/>
        <v/>
      </c>
      <c r="BU24" s="52" t="str">
        <f t="shared" si="41"/>
        <v/>
      </c>
      <c r="BV24" s="120" t="str">
        <f t="shared" si="42"/>
        <v/>
      </c>
      <c r="BW24" s="35" t="str">
        <f t="shared" si="71"/>
        <v/>
      </c>
      <c r="BX24" s="62">
        <f>'Hilfswerte Energiepreise'!$C$20</f>
        <v>7.72</v>
      </c>
      <c r="BY24" s="62">
        <f>'Hilfswerte Energiepreise'!$D$20</f>
        <v>5.6</v>
      </c>
      <c r="BZ24" s="62">
        <f>'Hilfswerte Energiepreise'!$E$20</f>
        <v>3.61</v>
      </c>
      <c r="CA24" t="str">
        <f t="shared" si="44"/>
        <v/>
      </c>
      <c r="CB24" t="str">
        <f t="shared" si="45"/>
        <v/>
      </c>
      <c r="CC24" s="35"/>
      <c r="CN24" t="str">
        <f>'Hilfswerte Benchmark'!A23</f>
        <v>20. Schulen - Kindertagesstätten</v>
      </c>
      <c r="CO24">
        <f t="shared" si="49"/>
        <v>0</v>
      </c>
      <c r="CP24">
        <f t="shared" si="50"/>
        <v>0</v>
      </c>
      <c r="CQ24">
        <f t="shared" si="51"/>
        <v>0</v>
      </c>
      <c r="CX24" t="str">
        <f>'Hilfswerte Benchmark'!A23</f>
        <v>20. Schulen - Kindertagesstätten</v>
      </c>
      <c r="CY24">
        <f t="shared" si="53"/>
        <v>0</v>
      </c>
      <c r="CZ24">
        <f t="shared" si="54"/>
        <v>0</v>
      </c>
      <c r="DA24">
        <f t="shared" si="55"/>
        <v>0</v>
      </c>
      <c r="DH24" t="str">
        <f>'Hilfswerte Benchmark'!A23</f>
        <v>20. Schulen - Kindertagesstätten</v>
      </c>
      <c r="DI24">
        <f t="shared" si="58"/>
        <v>0</v>
      </c>
      <c r="DJ24">
        <f t="shared" si="59"/>
        <v>0</v>
      </c>
      <c r="DK24">
        <v>0</v>
      </c>
    </row>
    <row r="25" spans="1:115" x14ac:dyDescent="0.2">
      <c r="A25">
        <v>21</v>
      </c>
      <c r="B25" s="47" t="str">
        <f>IF('EINGABE Gebäude'!C31 = "", "", 'EINGABE Gebäude'!C31)</f>
        <v/>
      </c>
      <c r="C25" s="47" t="str">
        <f>IF(OR('EINGABE Gebäude'!D31 = "",'EINGABE Gebäude'!D31 = 0), "",'EINGABE Gebäude'!D31)</f>
        <v/>
      </c>
      <c r="D25" t="str">
        <f>IF(OR('EINGABE Gebäude'!E31 = "",'EINGABE Gebäude'!E31 = 0), "",'EINGABE Gebäude'!E31 )</f>
        <v/>
      </c>
      <c r="E25" t="str">
        <f>IF('EINGABE Gebäude'!F31 = "", "",'EINGABE Gebäude'!F31)</f>
        <v/>
      </c>
      <c r="F25" s="34" t="str">
        <f>IF('EINGABE Gebäude'!H31= "", "",'EINGABE Gebäude'!H31)</f>
        <v/>
      </c>
      <c r="G25" s="34" t="str">
        <f>IF('EINGABE Gebäude'!I31 = "","",'EINGABE Gebäude'!I31)</f>
        <v/>
      </c>
      <c r="H25" s="34" t="str">
        <f>IF('EINGABE Gebäude'!J31="","",'EINGABE Gebäude'!J31)</f>
        <v/>
      </c>
      <c r="I25" s="35" t="str">
        <f t="shared" si="62"/>
        <v/>
      </c>
      <c r="J25" s="35" t="str">
        <f t="shared" si="63"/>
        <v/>
      </c>
      <c r="K25" s="35" t="str">
        <f t="shared" si="64"/>
        <v/>
      </c>
      <c r="L25" s="35" t="str">
        <f ca="1">IF(OR(I25="",K25=""),"",SUM(OFFSET('Hilfswerte Witterung'!$B$5,I25,K25,J25-I25)))</f>
        <v/>
      </c>
      <c r="M25" t="str">
        <f>IF('EINGABE Gebäude'!K31="","",'EINGABE Gebäude'!K31)</f>
        <v/>
      </c>
      <c r="N25" t="str">
        <f ca="1">IFERROR(IF(OR(L25=0, M25="",E25=""),"",(('Hilfswerte Witterung'!$I$1/L25)*M25)),"")</f>
        <v/>
      </c>
      <c r="O25" t="str">
        <f t="shared" ca="1" si="9"/>
        <v/>
      </c>
      <c r="P25" s="62" t="str">
        <f ca="1">IFERROR(IF(OR(L25=0, M25="",E25=""),"",(('Hilfswerte Witterung'!$I$1/L25)*M25)/E25),"")</f>
        <v/>
      </c>
      <c r="Q25" s="62" t="e">
        <f t="shared" ca="1" si="10"/>
        <v>#N/A</v>
      </c>
      <c r="R25" s="52" t="str">
        <f>IF(D25="","",VLOOKUP(D25,'Hilfswerte Benchmark'!$A$4:$H$59,3,0))</f>
        <v/>
      </c>
      <c r="S25" s="52" t="str">
        <f>IF(D25="","",VLOOKUP(D25,'Hilfswerte Benchmark'!$A$4:$H$59,4,0))</f>
        <v/>
      </c>
      <c r="T25" s="52" t="str">
        <f t="shared" si="11"/>
        <v/>
      </c>
      <c r="U25" s="44" t="str">
        <f t="shared" ca="1" si="12"/>
        <v/>
      </c>
      <c r="V25" t="str">
        <f>IF('EINGABE Gebäude'!L31="","",'EINGABE Gebäude'!L31)</f>
        <v/>
      </c>
      <c r="W25" s="62" t="str">
        <f t="shared" si="65"/>
        <v/>
      </c>
      <c r="X25" s="62" t="str">
        <f>IF(H25="","",VLOOKUP(H25,'Hilfswerte Energiepreise'!$B$4:$F$17,2,FALSE))</f>
        <v/>
      </c>
      <c r="Y25" s="62" t="str">
        <f>IF(H25="","",VLOOKUP(H25,'Hilfswerte Energiepreise'!$B$4:$F$17,3,FALSE))</f>
        <v/>
      </c>
      <c r="Z25" s="62" t="str">
        <f>IF(H25="","",VLOOKUP(H25,'Hilfswerte Energiepreise'!$B$4:$F$17,4,FALSE))</f>
        <v/>
      </c>
      <c r="AA25" t="str">
        <f t="shared" si="14"/>
        <v/>
      </c>
      <c r="AB25" t="str">
        <f t="shared" si="15"/>
        <v/>
      </c>
      <c r="AC25" s="35" t="str">
        <f ca="1">IFERROR(IF(OR(C25="",C25=0,L25=0,L25="",V25="",V25=0),"",(HLOOKUP(C25,'Hilfswerte Witterung'!$C$4:$AQ$5,2,FALSE)/L25)*V25),"")</f>
        <v/>
      </c>
      <c r="AD25" s="35" t="str">
        <f t="shared" ca="1" si="16"/>
        <v/>
      </c>
      <c r="AE25" s="35" t="str">
        <f>IFERROR(VLOOKUP(H25,'Hilfswerte Energiepreise'!$B$4:$F$17,5,FALSE),"")</f>
        <v/>
      </c>
      <c r="AF25" s="35" t="str">
        <f t="shared" ca="1" si="17"/>
        <v/>
      </c>
      <c r="AG25" s="35" t="str">
        <f t="shared" ca="1" si="18"/>
        <v/>
      </c>
      <c r="AH25" s="42" t="str">
        <f>IF('EINGABE Gebäude'!N31="","",'EINGABE Gebäude'!N31)</f>
        <v/>
      </c>
      <c r="AI25" s="42" t="str">
        <f>IF('EINGABE Gebäude'!O31="","",'EINGABE Gebäude'!O31)</f>
        <v/>
      </c>
      <c r="AJ25" t="str">
        <f t="shared" si="66"/>
        <v/>
      </c>
      <c r="AK25" t="str">
        <f>IF('EINGABE Gebäude'!P31="","",'EINGABE Gebäude'!P31)</f>
        <v/>
      </c>
      <c r="AL25" s="37" t="str">
        <f t="shared" si="20"/>
        <v/>
      </c>
      <c r="AM25" s="120" t="str">
        <f t="shared" si="21"/>
        <v/>
      </c>
      <c r="AN25" s="62" t="str">
        <f t="shared" si="22"/>
        <v/>
      </c>
      <c r="AO25" s="62" t="e">
        <f t="shared" si="23"/>
        <v>#N/A</v>
      </c>
      <c r="AP25" s="62" t="str">
        <f>IF(D25="","",VLOOKUP(D25,'Hilfswerte Benchmark'!$A$4:$H$58,6,0))</f>
        <v/>
      </c>
      <c r="AQ25" s="62" t="str">
        <f>IF(D25="","",VLOOKUP(D25,'Hilfswerte Benchmark'!$A$4:$H$58,7,0))</f>
        <v/>
      </c>
      <c r="AR25" s="62" t="str">
        <f t="shared" si="24"/>
        <v/>
      </c>
      <c r="AS25" s="62" t="str">
        <f t="shared" si="25"/>
        <v/>
      </c>
      <c r="AT25" t="str">
        <f>IF('EINGABE Gebäude'!Q31="","",'EINGABE Gebäude'!Q31)</f>
        <v/>
      </c>
      <c r="AU25" t="str">
        <f t="shared" si="26"/>
        <v/>
      </c>
      <c r="AV25" s="120" t="str">
        <f t="shared" si="27"/>
        <v/>
      </c>
      <c r="AW25" s="35" t="str">
        <f t="shared" si="67"/>
        <v/>
      </c>
      <c r="AX25" s="62" t="str">
        <f t="shared" si="68"/>
        <v/>
      </c>
      <c r="AY25" s="52" t="str">
        <f t="shared" si="30"/>
        <v/>
      </c>
      <c r="AZ25" s="62">
        <f>'Hilfswerte Energiepreise'!$C$4</f>
        <v>29.29</v>
      </c>
      <c r="BA25" s="62">
        <f>'Hilfswerte Energiepreise'!$D$4</f>
        <v>24.42</v>
      </c>
      <c r="BB25" s="62">
        <f>'Hilfswerte Energiepreise'!$E$4</f>
        <v>17.170000000000002</v>
      </c>
      <c r="BC25" t="str">
        <f t="shared" si="31"/>
        <v/>
      </c>
      <c r="BD25" t="str">
        <f t="shared" si="32"/>
        <v/>
      </c>
      <c r="BE25" s="37">
        <f>'Hilfswerte Energiepreise'!$F$4</f>
        <v>560</v>
      </c>
      <c r="BF25" t="str">
        <f t="shared" si="33"/>
        <v/>
      </c>
      <c r="BG25" s="42" t="str">
        <f>IF('EINGABE Gebäude'!S31="","",'EINGABE Gebäude'!S31)</f>
        <v/>
      </c>
      <c r="BH25" s="42" t="str">
        <f>IF('EINGABE Gebäude'!T31="","",'EINGABE Gebäude'!T31)</f>
        <v/>
      </c>
      <c r="BI25" s="37" t="str">
        <f t="shared" si="69"/>
        <v/>
      </c>
      <c r="BJ25" t="str">
        <f>IF('EINGABE Gebäude'!U31="","",'EINGABE Gebäude'!U31)</f>
        <v/>
      </c>
      <c r="BK25" s="37" t="str">
        <f t="shared" si="35"/>
        <v/>
      </c>
      <c r="BL25" s="120" t="str">
        <f t="shared" si="36"/>
        <v/>
      </c>
      <c r="BM25" s="62" t="str">
        <f t="shared" si="37"/>
        <v/>
      </c>
      <c r="BN25" s="62" t="e">
        <f t="shared" si="38"/>
        <v>#N/A</v>
      </c>
      <c r="BO25" s="62" t="str">
        <f>IF(D25="","",VLOOKUP(D25,'Hilfswerte Benchmark'!$A$4:$H$58,7,0))</f>
        <v/>
      </c>
      <c r="BP25" s="62" t="str">
        <f>IF(D25="","",VLOOKUP(D25,'Hilfswerte Benchmark'!$A$4:$H$58,8,0))</f>
        <v/>
      </c>
      <c r="BQ25" s="62" t="str">
        <f t="shared" si="39"/>
        <v/>
      </c>
      <c r="BR25" s="62" t="str">
        <f t="shared" si="40"/>
        <v/>
      </c>
      <c r="BS25" s="72" t="str">
        <f>IF('EINGABE Gebäude'!V31="","",'EINGABE Gebäude'!V31)</f>
        <v/>
      </c>
      <c r="BT25" s="52" t="str">
        <f t="shared" si="70"/>
        <v/>
      </c>
      <c r="BU25" s="52" t="str">
        <f t="shared" si="41"/>
        <v/>
      </c>
      <c r="BV25" s="120" t="str">
        <f t="shared" si="42"/>
        <v/>
      </c>
      <c r="BW25" s="35" t="str">
        <f t="shared" si="71"/>
        <v/>
      </c>
      <c r="BX25" s="62">
        <f>'Hilfswerte Energiepreise'!$C$20</f>
        <v>7.72</v>
      </c>
      <c r="BY25" s="62">
        <f>'Hilfswerte Energiepreise'!$D$20</f>
        <v>5.6</v>
      </c>
      <c r="BZ25" s="62">
        <f>'Hilfswerte Energiepreise'!$E$20</f>
        <v>3.61</v>
      </c>
      <c r="CA25" t="str">
        <f t="shared" si="44"/>
        <v/>
      </c>
      <c r="CB25" t="str">
        <f t="shared" si="45"/>
        <v/>
      </c>
      <c r="CC25" s="35"/>
      <c r="CN25" t="str">
        <f>'Hilfswerte Benchmark'!A24</f>
        <v>21. Sport - Sportbauten</v>
      </c>
      <c r="CO25">
        <f t="shared" si="49"/>
        <v>0</v>
      </c>
      <c r="CP25">
        <f t="shared" si="50"/>
        <v>0</v>
      </c>
      <c r="CQ25">
        <f t="shared" si="51"/>
        <v>0</v>
      </c>
      <c r="CX25" t="str">
        <f>'Hilfswerte Benchmark'!A24</f>
        <v>21. Sport - Sportbauten</v>
      </c>
      <c r="CY25">
        <f t="shared" si="53"/>
        <v>0</v>
      </c>
      <c r="CZ25">
        <f t="shared" si="54"/>
        <v>0</v>
      </c>
      <c r="DA25">
        <f t="shared" si="55"/>
        <v>0</v>
      </c>
      <c r="DH25" t="str">
        <f>'Hilfswerte Benchmark'!A24</f>
        <v>21. Sport - Sportbauten</v>
      </c>
      <c r="DI25">
        <f t="shared" si="58"/>
        <v>0</v>
      </c>
      <c r="DJ25">
        <f t="shared" si="59"/>
        <v>0</v>
      </c>
      <c r="DK25">
        <v>0</v>
      </c>
    </row>
    <row r="26" spans="1:115" x14ac:dyDescent="0.2">
      <c r="A26">
        <v>22</v>
      </c>
      <c r="B26" s="47" t="str">
        <f>IF('EINGABE Gebäude'!C32 = "", "", 'EINGABE Gebäude'!C32)</f>
        <v/>
      </c>
      <c r="C26" s="47" t="str">
        <f>IF(OR('EINGABE Gebäude'!D32 = "",'EINGABE Gebäude'!D32 = 0), "",'EINGABE Gebäude'!D32)</f>
        <v/>
      </c>
      <c r="D26" t="str">
        <f>IF(OR('EINGABE Gebäude'!E32 = "",'EINGABE Gebäude'!E32 = 0), "",'EINGABE Gebäude'!E32 )</f>
        <v/>
      </c>
      <c r="E26" t="str">
        <f>IF('EINGABE Gebäude'!F32 = "", "",'EINGABE Gebäude'!F32)</f>
        <v/>
      </c>
      <c r="F26" s="34" t="str">
        <f>IF('EINGABE Gebäude'!H32= "", "",'EINGABE Gebäude'!H32)</f>
        <v/>
      </c>
      <c r="G26" s="34" t="str">
        <f>IF('EINGABE Gebäude'!I32 = "","",'EINGABE Gebäude'!I32)</f>
        <v/>
      </c>
      <c r="H26" s="34" t="str">
        <f>IF('EINGABE Gebäude'!J32="","",'EINGABE Gebäude'!J32)</f>
        <v/>
      </c>
      <c r="I26" s="35" t="str">
        <f t="shared" si="62"/>
        <v/>
      </c>
      <c r="J26" s="35" t="str">
        <f t="shared" si="63"/>
        <v/>
      </c>
      <c r="K26" s="35" t="str">
        <f t="shared" si="64"/>
        <v/>
      </c>
      <c r="L26" s="35" t="str">
        <f ca="1">IF(OR(I26="",K26=""),"",SUM(OFFSET('Hilfswerte Witterung'!$B$5,I26,K26,J26-I26)))</f>
        <v/>
      </c>
      <c r="M26" t="str">
        <f>IF('EINGABE Gebäude'!K32="","",'EINGABE Gebäude'!K32)</f>
        <v/>
      </c>
      <c r="N26" t="str">
        <f ca="1">IFERROR(IF(OR(L26=0, M26="",E26=""),"",(('Hilfswerte Witterung'!$I$1/L26)*M26)),"")</f>
        <v/>
      </c>
      <c r="O26" t="str">
        <f t="shared" ca="1" si="9"/>
        <v/>
      </c>
      <c r="P26" s="62" t="str">
        <f ca="1">IFERROR(IF(OR(L26=0, M26="",E26=""),"",(('Hilfswerte Witterung'!$I$1/L26)*M26)/E26),"")</f>
        <v/>
      </c>
      <c r="Q26" s="62" t="e">
        <f t="shared" ca="1" si="10"/>
        <v>#N/A</v>
      </c>
      <c r="R26" s="52" t="str">
        <f>IF(D26="","",VLOOKUP(D26,'Hilfswerte Benchmark'!$A$4:$H$59,3,0))</f>
        <v/>
      </c>
      <c r="S26" s="52" t="str">
        <f>IF(D26="","",VLOOKUP(D26,'Hilfswerte Benchmark'!$A$4:$H$59,4,0))</f>
        <v/>
      </c>
      <c r="T26" s="52" t="str">
        <f t="shared" si="11"/>
        <v/>
      </c>
      <c r="U26" s="44" t="str">
        <f t="shared" ca="1" si="12"/>
        <v/>
      </c>
      <c r="V26" t="str">
        <f>IF('EINGABE Gebäude'!L32="","",'EINGABE Gebäude'!L32)</f>
        <v/>
      </c>
      <c r="W26" s="62" t="str">
        <f t="shared" si="65"/>
        <v/>
      </c>
      <c r="X26" s="62" t="str">
        <f>IF(H26="","",VLOOKUP(H26,'Hilfswerte Energiepreise'!$B$4:$F$17,2,FALSE))</f>
        <v/>
      </c>
      <c r="Y26" s="62" t="str">
        <f>IF(H26="","",VLOOKUP(H26,'Hilfswerte Energiepreise'!$B$4:$F$17,3,FALSE))</f>
        <v/>
      </c>
      <c r="Z26" s="62" t="str">
        <f>IF(H26="","",VLOOKUP(H26,'Hilfswerte Energiepreise'!$B$4:$F$17,4,FALSE))</f>
        <v/>
      </c>
      <c r="AA26" t="str">
        <f t="shared" si="14"/>
        <v/>
      </c>
      <c r="AB26" t="str">
        <f t="shared" si="15"/>
        <v/>
      </c>
      <c r="AC26" s="35" t="str">
        <f ca="1">IFERROR(IF(OR(C26="",C26=0,L26=0,L26="",V26="",V26=0),"",(HLOOKUP(C26,'Hilfswerte Witterung'!$C$4:$AQ$5,2,FALSE)/L26)*V26),"")</f>
        <v/>
      </c>
      <c r="AD26" s="35" t="str">
        <f t="shared" ca="1" si="16"/>
        <v/>
      </c>
      <c r="AE26" s="35" t="str">
        <f>IFERROR(VLOOKUP(H26,'Hilfswerte Energiepreise'!$B$4:$F$17,5,FALSE),"")</f>
        <v/>
      </c>
      <c r="AF26" s="35" t="str">
        <f t="shared" ca="1" si="17"/>
        <v/>
      </c>
      <c r="AG26" s="35" t="str">
        <f t="shared" ca="1" si="18"/>
        <v/>
      </c>
      <c r="AH26" s="42" t="str">
        <f>IF('EINGABE Gebäude'!N32="","",'EINGABE Gebäude'!N32)</f>
        <v/>
      </c>
      <c r="AI26" s="42" t="str">
        <f>IF('EINGABE Gebäude'!O32="","",'EINGABE Gebäude'!O32)</f>
        <v/>
      </c>
      <c r="AJ26" t="str">
        <f t="shared" si="66"/>
        <v/>
      </c>
      <c r="AK26" t="str">
        <f>IF('EINGABE Gebäude'!P32="","",'EINGABE Gebäude'!P32)</f>
        <v/>
      </c>
      <c r="AL26" s="37" t="str">
        <f t="shared" si="20"/>
        <v/>
      </c>
      <c r="AM26" s="120" t="str">
        <f t="shared" si="21"/>
        <v/>
      </c>
      <c r="AN26" s="62" t="str">
        <f t="shared" si="22"/>
        <v/>
      </c>
      <c r="AO26" s="62" t="e">
        <f t="shared" si="23"/>
        <v>#N/A</v>
      </c>
      <c r="AP26" s="62" t="str">
        <f>IF(D26="","",VLOOKUP(D26,'Hilfswerte Benchmark'!$A$4:$H$58,6,0))</f>
        <v/>
      </c>
      <c r="AQ26" s="62" t="str">
        <f>IF(D26="","",VLOOKUP(D26,'Hilfswerte Benchmark'!$A$4:$H$58,7,0))</f>
        <v/>
      </c>
      <c r="AR26" s="62" t="str">
        <f t="shared" si="24"/>
        <v/>
      </c>
      <c r="AS26" s="62" t="str">
        <f t="shared" si="25"/>
        <v/>
      </c>
      <c r="AT26" t="str">
        <f>IF('EINGABE Gebäude'!Q32="","",'EINGABE Gebäude'!Q32)</f>
        <v/>
      </c>
      <c r="AU26" t="str">
        <f t="shared" si="26"/>
        <v/>
      </c>
      <c r="AV26" s="120" t="str">
        <f t="shared" si="27"/>
        <v/>
      </c>
      <c r="AW26" s="35" t="str">
        <f t="shared" si="67"/>
        <v/>
      </c>
      <c r="AX26" s="62" t="str">
        <f t="shared" si="68"/>
        <v/>
      </c>
      <c r="AY26" s="52" t="str">
        <f t="shared" si="30"/>
        <v/>
      </c>
      <c r="AZ26" s="62">
        <f>'Hilfswerte Energiepreise'!$C$4</f>
        <v>29.29</v>
      </c>
      <c r="BA26" s="62">
        <f>'Hilfswerte Energiepreise'!$D$4</f>
        <v>24.42</v>
      </c>
      <c r="BB26" s="62">
        <f>'Hilfswerte Energiepreise'!$E$4</f>
        <v>17.170000000000002</v>
      </c>
      <c r="BC26" t="str">
        <f t="shared" si="31"/>
        <v/>
      </c>
      <c r="BD26" t="str">
        <f t="shared" si="32"/>
        <v/>
      </c>
      <c r="BE26" s="37">
        <f>'Hilfswerte Energiepreise'!$F$4</f>
        <v>560</v>
      </c>
      <c r="BF26" t="str">
        <f t="shared" si="33"/>
        <v/>
      </c>
      <c r="BG26" s="42" t="str">
        <f>IF('EINGABE Gebäude'!S32="","",'EINGABE Gebäude'!S32)</f>
        <v/>
      </c>
      <c r="BH26" s="42" t="str">
        <f>IF('EINGABE Gebäude'!T32="","",'EINGABE Gebäude'!T32)</f>
        <v/>
      </c>
      <c r="BI26" s="37" t="str">
        <f t="shared" si="69"/>
        <v/>
      </c>
      <c r="BJ26" t="str">
        <f>IF('EINGABE Gebäude'!U32="","",'EINGABE Gebäude'!U32)</f>
        <v/>
      </c>
      <c r="BK26" s="37" t="str">
        <f t="shared" si="35"/>
        <v/>
      </c>
      <c r="BL26" s="120" t="str">
        <f t="shared" si="36"/>
        <v/>
      </c>
      <c r="BM26" s="62" t="str">
        <f t="shared" si="37"/>
        <v/>
      </c>
      <c r="BN26" s="62" t="e">
        <f t="shared" si="38"/>
        <v>#N/A</v>
      </c>
      <c r="BO26" s="62" t="str">
        <f>IF(D26="","",VLOOKUP(D26,'Hilfswerte Benchmark'!$A$4:$H$58,7,0))</f>
        <v/>
      </c>
      <c r="BP26" s="62" t="str">
        <f>IF(D26="","",VLOOKUP(D26,'Hilfswerte Benchmark'!$A$4:$H$58,8,0))</f>
        <v/>
      </c>
      <c r="BQ26" s="62" t="str">
        <f t="shared" si="39"/>
        <v/>
      </c>
      <c r="BR26" s="62" t="str">
        <f t="shared" si="40"/>
        <v/>
      </c>
      <c r="BS26" s="72" t="str">
        <f>IF('EINGABE Gebäude'!V32="","",'EINGABE Gebäude'!V32)</f>
        <v/>
      </c>
      <c r="BT26" s="52" t="str">
        <f t="shared" si="70"/>
        <v/>
      </c>
      <c r="BU26" s="52" t="str">
        <f t="shared" si="41"/>
        <v/>
      </c>
      <c r="BV26" s="120" t="str">
        <f t="shared" si="42"/>
        <v/>
      </c>
      <c r="BW26" s="35" t="str">
        <f t="shared" si="71"/>
        <v/>
      </c>
      <c r="BX26" s="62">
        <f>'Hilfswerte Energiepreise'!$C$20</f>
        <v>7.72</v>
      </c>
      <c r="BY26" s="62">
        <f>'Hilfswerte Energiepreise'!$D$20</f>
        <v>5.6</v>
      </c>
      <c r="BZ26" s="62">
        <f>'Hilfswerte Energiepreise'!$E$20</f>
        <v>3.61</v>
      </c>
      <c r="CA26" t="str">
        <f t="shared" si="44"/>
        <v/>
      </c>
      <c r="CB26" t="str">
        <f t="shared" si="45"/>
        <v/>
      </c>
      <c r="CC26" s="35"/>
      <c r="CN26" t="str">
        <f>'Hilfswerte Benchmark'!A25</f>
        <v>22. Sport - Sportplatzgebäude</v>
      </c>
      <c r="CO26">
        <f t="shared" si="49"/>
        <v>0</v>
      </c>
      <c r="CP26">
        <f t="shared" si="50"/>
        <v>0</v>
      </c>
      <c r="CQ26">
        <f t="shared" si="51"/>
        <v>0</v>
      </c>
      <c r="CX26" t="str">
        <f>'Hilfswerte Benchmark'!A25</f>
        <v>22. Sport - Sportplatzgebäude</v>
      </c>
      <c r="CY26">
        <f t="shared" si="53"/>
        <v>0</v>
      </c>
      <c r="CZ26">
        <f t="shared" si="54"/>
        <v>0</v>
      </c>
      <c r="DA26">
        <f t="shared" si="55"/>
        <v>0</v>
      </c>
      <c r="DH26" t="str">
        <f>'Hilfswerte Benchmark'!A25</f>
        <v>22. Sport - Sportplatzgebäude</v>
      </c>
      <c r="DI26">
        <f t="shared" si="58"/>
        <v>0</v>
      </c>
      <c r="DJ26">
        <f t="shared" si="59"/>
        <v>0</v>
      </c>
      <c r="DK26">
        <v>0</v>
      </c>
    </row>
    <row r="27" spans="1:115" x14ac:dyDescent="0.2">
      <c r="A27">
        <v>23</v>
      </c>
      <c r="B27" s="47" t="str">
        <f>IF('EINGABE Gebäude'!C33 = "", "", 'EINGABE Gebäude'!C33)</f>
        <v/>
      </c>
      <c r="C27" s="47" t="str">
        <f>IF(OR('EINGABE Gebäude'!D33 = "",'EINGABE Gebäude'!D33 = 0), "",'EINGABE Gebäude'!D33)</f>
        <v/>
      </c>
      <c r="D27" t="str">
        <f>IF(OR('EINGABE Gebäude'!E33 = "",'EINGABE Gebäude'!E33 = 0), "",'EINGABE Gebäude'!E33 )</f>
        <v/>
      </c>
      <c r="E27" t="str">
        <f>IF('EINGABE Gebäude'!F33 = "", "",'EINGABE Gebäude'!F33)</f>
        <v/>
      </c>
      <c r="F27" s="34" t="str">
        <f>IF('EINGABE Gebäude'!H33= "", "",'EINGABE Gebäude'!H33)</f>
        <v/>
      </c>
      <c r="G27" s="34" t="str">
        <f>IF('EINGABE Gebäude'!I33 = "","",'EINGABE Gebäude'!I33)</f>
        <v/>
      </c>
      <c r="H27" s="34" t="str">
        <f>IF('EINGABE Gebäude'!J33="","",'EINGABE Gebäude'!J33)</f>
        <v/>
      </c>
      <c r="I27" s="35" t="str">
        <f t="shared" si="62"/>
        <v/>
      </c>
      <c r="J27" s="35" t="str">
        <f t="shared" si="63"/>
        <v/>
      </c>
      <c r="K27" s="35" t="str">
        <f t="shared" si="64"/>
        <v/>
      </c>
      <c r="L27" s="35" t="str">
        <f ca="1">IF(OR(I27="",K27=""),"",SUM(OFFSET('Hilfswerte Witterung'!$B$5,I27,K27,J27-I27)))</f>
        <v/>
      </c>
      <c r="M27" t="str">
        <f>IF('EINGABE Gebäude'!K33="","",'EINGABE Gebäude'!K33)</f>
        <v/>
      </c>
      <c r="N27" t="str">
        <f ca="1">IFERROR(IF(OR(L27=0, M27="",E27=""),"",(('Hilfswerte Witterung'!$I$1/L27)*M27)),"")</f>
        <v/>
      </c>
      <c r="O27" t="str">
        <f t="shared" ca="1" si="9"/>
        <v/>
      </c>
      <c r="P27" s="62" t="str">
        <f ca="1">IFERROR(IF(OR(L27=0, M27="",E27=""),"",(('Hilfswerte Witterung'!$I$1/L27)*M27)/E27),"")</f>
        <v/>
      </c>
      <c r="Q27" s="62" t="e">
        <f t="shared" ca="1" si="10"/>
        <v>#N/A</v>
      </c>
      <c r="R27" s="52" t="str">
        <f>IF(D27="","",VLOOKUP(D27,'Hilfswerte Benchmark'!$A$4:$H$59,3,0))</f>
        <v/>
      </c>
      <c r="S27" s="52" t="str">
        <f>IF(D27="","",VLOOKUP(D27,'Hilfswerte Benchmark'!$A$4:$H$59,4,0))</f>
        <v/>
      </c>
      <c r="T27" s="52" t="str">
        <f t="shared" si="11"/>
        <v/>
      </c>
      <c r="U27" s="44" t="str">
        <f t="shared" ca="1" si="12"/>
        <v/>
      </c>
      <c r="V27" t="str">
        <f>IF('EINGABE Gebäude'!L33="","",'EINGABE Gebäude'!L33)</f>
        <v/>
      </c>
      <c r="W27" s="62" t="str">
        <f t="shared" si="65"/>
        <v/>
      </c>
      <c r="X27" s="62" t="str">
        <f>IF(H27="","",VLOOKUP(H27,'Hilfswerte Energiepreise'!$B$4:$F$17,2,FALSE))</f>
        <v/>
      </c>
      <c r="Y27" s="62" t="str">
        <f>IF(H27="","",VLOOKUP(H27,'Hilfswerte Energiepreise'!$B$4:$F$17,3,FALSE))</f>
        <v/>
      </c>
      <c r="Z27" s="62" t="str">
        <f>IF(H27="","",VLOOKUP(H27,'Hilfswerte Energiepreise'!$B$4:$F$17,4,FALSE))</f>
        <v/>
      </c>
      <c r="AA27" t="str">
        <f t="shared" si="14"/>
        <v/>
      </c>
      <c r="AB27" t="str">
        <f t="shared" si="15"/>
        <v/>
      </c>
      <c r="AC27" s="35" t="str">
        <f ca="1">IFERROR(IF(OR(C27="",C27=0,L27=0,L27="",V27="",V27=0),"",(HLOOKUP(C27,'Hilfswerte Witterung'!$C$4:$AQ$5,2,FALSE)/L27)*V27),"")</f>
        <v/>
      </c>
      <c r="AD27" s="35" t="str">
        <f t="shared" ca="1" si="16"/>
        <v/>
      </c>
      <c r="AE27" s="35" t="str">
        <f>IFERROR(VLOOKUP(H27,'Hilfswerte Energiepreise'!$B$4:$F$17,5,FALSE),"")</f>
        <v/>
      </c>
      <c r="AF27" s="35" t="str">
        <f t="shared" ca="1" si="17"/>
        <v/>
      </c>
      <c r="AG27" s="35" t="str">
        <f t="shared" ca="1" si="18"/>
        <v/>
      </c>
      <c r="AH27" s="42" t="str">
        <f>IF('EINGABE Gebäude'!N33="","",'EINGABE Gebäude'!N33)</f>
        <v/>
      </c>
      <c r="AI27" s="42" t="str">
        <f>IF('EINGABE Gebäude'!O33="","",'EINGABE Gebäude'!O33)</f>
        <v/>
      </c>
      <c r="AJ27" t="str">
        <f t="shared" si="66"/>
        <v/>
      </c>
      <c r="AK27" t="str">
        <f>IF('EINGABE Gebäude'!P33="","",'EINGABE Gebäude'!P33)</f>
        <v/>
      </c>
      <c r="AL27" s="37" t="str">
        <f t="shared" si="20"/>
        <v/>
      </c>
      <c r="AM27" s="120" t="str">
        <f t="shared" si="21"/>
        <v/>
      </c>
      <c r="AN27" s="62" t="str">
        <f t="shared" si="22"/>
        <v/>
      </c>
      <c r="AO27" s="62" t="e">
        <f t="shared" si="23"/>
        <v>#N/A</v>
      </c>
      <c r="AP27" s="62" t="str">
        <f>IF(D27="","",VLOOKUP(D27,'Hilfswerte Benchmark'!$A$4:$H$58,6,0))</f>
        <v/>
      </c>
      <c r="AQ27" s="62" t="str">
        <f>IF(D27="","",VLOOKUP(D27,'Hilfswerte Benchmark'!$A$4:$H$58,7,0))</f>
        <v/>
      </c>
      <c r="AR27" s="62" t="str">
        <f t="shared" si="24"/>
        <v/>
      </c>
      <c r="AS27" s="62" t="str">
        <f t="shared" si="25"/>
        <v/>
      </c>
      <c r="AT27" t="str">
        <f>IF('EINGABE Gebäude'!Q33="","",'EINGABE Gebäude'!Q33)</f>
        <v/>
      </c>
      <c r="AU27" t="str">
        <f t="shared" si="26"/>
        <v/>
      </c>
      <c r="AV27" s="120" t="str">
        <f t="shared" si="27"/>
        <v/>
      </c>
      <c r="AW27" s="35" t="str">
        <f t="shared" si="67"/>
        <v/>
      </c>
      <c r="AX27" s="62" t="str">
        <f t="shared" si="68"/>
        <v/>
      </c>
      <c r="AY27" s="52" t="str">
        <f t="shared" si="30"/>
        <v/>
      </c>
      <c r="AZ27" s="62">
        <f>'Hilfswerte Energiepreise'!$C$4</f>
        <v>29.29</v>
      </c>
      <c r="BA27" s="62">
        <f>'Hilfswerte Energiepreise'!$D$4</f>
        <v>24.42</v>
      </c>
      <c r="BB27" s="62">
        <f>'Hilfswerte Energiepreise'!$E$4</f>
        <v>17.170000000000002</v>
      </c>
      <c r="BC27" t="str">
        <f t="shared" si="31"/>
        <v/>
      </c>
      <c r="BD27" t="str">
        <f t="shared" si="32"/>
        <v/>
      </c>
      <c r="BE27" s="37">
        <f>'Hilfswerte Energiepreise'!$F$4</f>
        <v>560</v>
      </c>
      <c r="BF27" t="str">
        <f t="shared" si="33"/>
        <v/>
      </c>
      <c r="BG27" s="42" t="str">
        <f>IF('EINGABE Gebäude'!S33="","",'EINGABE Gebäude'!S33)</f>
        <v/>
      </c>
      <c r="BH27" s="42" t="str">
        <f>IF('EINGABE Gebäude'!T33="","",'EINGABE Gebäude'!T33)</f>
        <v/>
      </c>
      <c r="BI27" s="37" t="str">
        <f t="shared" si="69"/>
        <v/>
      </c>
      <c r="BJ27" t="str">
        <f>IF('EINGABE Gebäude'!U33="","",'EINGABE Gebäude'!U33)</f>
        <v/>
      </c>
      <c r="BK27" s="37" t="str">
        <f t="shared" si="35"/>
        <v/>
      </c>
      <c r="BL27" s="120" t="str">
        <f t="shared" si="36"/>
        <v/>
      </c>
      <c r="BM27" s="62" t="str">
        <f t="shared" si="37"/>
        <v/>
      </c>
      <c r="BN27" s="62" t="e">
        <f t="shared" si="38"/>
        <v>#N/A</v>
      </c>
      <c r="BO27" s="62" t="str">
        <f>IF(D27="","",VLOOKUP(D27,'Hilfswerte Benchmark'!$A$4:$H$58,7,0))</f>
        <v/>
      </c>
      <c r="BP27" s="62" t="str">
        <f>IF(D27="","",VLOOKUP(D27,'Hilfswerte Benchmark'!$A$4:$H$58,8,0))</f>
        <v/>
      </c>
      <c r="BQ27" s="62" t="str">
        <f t="shared" si="39"/>
        <v/>
      </c>
      <c r="BR27" s="62" t="str">
        <f t="shared" si="40"/>
        <v/>
      </c>
      <c r="BS27" s="72" t="str">
        <f>IF('EINGABE Gebäude'!V33="","",'EINGABE Gebäude'!V33)</f>
        <v/>
      </c>
      <c r="BT27" s="52" t="str">
        <f t="shared" si="70"/>
        <v/>
      </c>
      <c r="BU27" s="52" t="str">
        <f t="shared" si="41"/>
        <v/>
      </c>
      <c r="BV27" s="120" t="str">
        <f t="shared" si="42"/>
        <v/>
      </c>
      <c r="BW27" s="35" t="str">
        <f t="shared" si="71"/>
        <v/>
      </c>
      <c r="BX27" s="62">
        <f>'Hilfswerte Energiepreise'!$C$20</f>
        <v>7.72</v>
      </c>
      <c r="BY27" s="62">
        <f>'Hilfswerte Energiepreise'!$D$20</f>
        <v>5.6</v>
      </c>
      <c r="BZ27" s="62">
        <f>'Hilfswerte Energiepreise'!$E$20</f>
        <v>3.61</v>
      </c>
      <c r="CA27" t="str">
        <f t="shared" si="44"/>
        <v/>
      </c>
      <c r="CB27" t="str">
        <f t="shared" si="45"/>
        <v/>
      </c>
      <c r="CC27" s="35"/>
      <c r="CN27" t="str">
        <f>'Hilfswerte Benchmark'!A26</f>
        <v>23. Sport - Turnhallen/Sporthallen</v>
      </c>
      <c r="CO27">
        <f t="shared" si="49"/>
        <v>0</v>
      </c>
      <c r="CP27">
        <f t="shared" si="50"/>
        <v>0</v>
      </c>
      <c r="CQ27">
        <f t="shared" si="51"/>
        <v>0</v>
      </c>
      <c r="CX27" t="str">
        <f>'Hilfswerte Benchmark'!A26</f>
        <v>23. Sport - Turnhallen/Sporthallen</v>
      </c>
      <c r="CY27">
        <f t="shared" si="53"/>
        <v>0</v>
      </c>
      <c r="CZ27">
        <f t="shared" si="54"/>
        <v>0</v>
      </c>
      <c r="DA27">
        <f t="shared" si="55"/>
        <v>0</v>
      </c>
      <c r="DH27" t="str">
        <f>'Hilfswerte Benchmark'!A26</f>
        <v>23. Sport - Turnhallen/Sporthallen</v>
      </c>
      <c r="DI27">
        <f t="shared" si="58"/>
        <v>0</v>
      </c>
      <c r="DJ27">
        <f t="shared" si="59"/>
        <v>0</v>
      </c>
      <c r="DK27">
        <v>0</v>
      </c>
    </row>
    <row r="28" spans="1:115" x14ac:dyDescent="0.2">
      <c r="A28">
        <v>24</v>
      </c>
      <c r="B28" s="47" t="str">
        <f>IF('EINGABE Gebäude'!C34 = "", "", 'EINGABE Gebäude'!C34)</f>
        <v/>
      </c>
      <c r="C28" s="47" t="str">
        <f>IF(OR('EINGABE Gebäude'!D34 = "",'EINGABE Gebäude'!D34 = 0), "",'EINGABE Gebäude'!D34)</f>
        <v/>
      </c>
      <c r="D28" t="str">
        <f>IF(OR('EINGABE Gebäude'!E34 = "",'EINGABE Gebäude'!E34 = 0), "",'EINGABE Gebäude'!E34 )</f>
        <v/>
      </c>
      <c r="E28" t="str">
        <f>IF('EINGABE Gebäude'!F34 = "", "",'EINGABE Gebäude'!F34)</f>
        <v/>
      </c>
      <c r="F28" s="34" t="str">
        <f>IF('EINGABE Gebäude'!H34= "", "",'EINGABE Gebäude'!H34)</f>
        <v/>
      </c>
      <c r="G28" s="34" t="str">
        <f>IF('EINGABE Gebäude'!I34 = "","",'EINGABE Gebäude'!I34)</f>
        <v/>
      </c>
      <c r="H28" s="34" t="str">
        <f>IF('EINGABE Gebäude'!J34="","",'EINGABE Gebäude'!J34)</f>
        <v/>
      </c>
      <c r="I28" s="35" t="str">
        <f t="shared" si="62"/>
        <v/>
      </c>
      <c r="J28" s="35" t="str">
        <f t="shared" si="63"/>
        <v/>
      </c>
      <c r="K28" s="35" t="str">
        <f t="shared" si="64"/>
        <v/>
      </c>
      <c r="L28" s="35" t="str">
        <f ca="1">IF(OR(I28="",K28=""),"",SUM(OFFSET('Hilfswerte Witterung'!$B$5,I28,K28,J28-I28)))</f>
        <v/>
      </c>
      <c r="M28" t="str">
        <f>IF('EINGABE Gebäude'!K34="","",'EINGABE Gebäude'!K34)</f>
        <v/>
      </c>
      <c r="N28" t="str">
        <f ca="1">IFERROR(IF(OR(L28=0, M28="",E28=""),"",(('Hilfswerte Witterung'!$I$1/L28)*M28)),"")</f>
        <v/>
      </c>
      <c r="O28" t="str">
        <f t="shared" ca="1" si="9"/>
        <v/>
      </c>
      <c r="P28" s="62" t="str">
        <f ca="1">IFERROR(IF(OR(L28=0, M28="",E28=""),"",(('Hilfswerte Witterung'!$I$1/L28)*M28)/E28),"")</f>
        <v/>
      </c>
      <c r="Q28" s="62" t="e">
        <f t="shared" ca="1" si="10"/>
        <v>#N/A</v>
      </c>
      <c r="R28" s="52" t="str">
        <f>IF(D28="","",VLOOKUP(D28,'Hilfswerte Benchmark'!$A$4:$H$59,3,0))</f>
        <v/>
      </c>
      <c r="S28" s="52" t="str">
        <f>IF(D28="","",VLOOKUP(D28,'Hilfswerte Benchmark'!$A$4:$H$59,4,0))</f>
        <v/>
      </c>
      <c r="T28" s="52" t="str">
        <f t="shared" si="11"/>
        <v/>
      </c>
      <c r="U28" s="44" t="str">
        <f t="shared" ca="1" si="12"/>
        <v/>
      </c>
      <c r="V28" t="str">
        <f>IF('EINGABE Gebäude'!L34="","",'EINGABE Gebäude'!L34)</f>
        <v/>
      </c>
      <c r="W28" s="62" t="str">
        <f t="shared" si="65"/>
        <v/>
      </c>
      <c r="X28" s="62" t="str">
        <f>IF(H28="","",VLOOKUP(H28,'Hilfswerte Energiepreise'!$B$4:$F$17,2,FALSE))</f>
        <v/>
      </c>
      <c r="Y28" s="62" t="str">
        <f>IF(H28="","",VLOOKUP(H28,'Hilfswerte Energiepreise'!$B$4:$F$17,3,FALSE))</f>
        <v/>
      </c>
      <c r="Z28" s="62" t="str">
        <f>IF(H28="","",VLOOKUP(H28,'Hilfswerte Energiepreise'!$B$4:$F$17,4,FALSE))</f>
        <v/>
      </c>
      <c r="AA28" t="str">
        <f t="shared" si="14"/>
        <v/>
      </c>
      <c r="AB28" t="str">
        <f t="shared" si="15"/>
        <v/>
      </c>
      <c r="AC28" s="35" t="str">
        <f ca="1">IFERROR(IF(OR(C28="",C28=0,L28=0,L28="",V28="",V28=0),"",(HLOOKUP(C28,'Hilfswerte Witterung'!$C$4:$AQ$5,2,FALSE)/L28)*V28),"")</f>
        <v/>
      </c>
      <c r="AD28" s="35" t="str">
        <f t="shared" ca="1" si="16"/>
        <v/>
      </c>
      <c r="AE28" s="35" t="str">
        <f>IFERROR(VLOOKUP(H28,'Hilfswerte Energiepreise'!$B$4:$F$17,5,FALSE),"")</f>
        <v/>
      </c>
      <c r="AF28" s="35" t="str">
        <f t="shared" ca="1" si="17"/>
        <v/>
      </c>
      <c r="AG28" s="35" t="str">
        <f t="shared" ca="1" si="18"/>
        <v/>
      </c>
      <c r="AH28" s="42" t="str">
        <f>IF('EINGABE Gebäude'!N34="","",'EINGABE Gebäude'!N34)</f>
        <v/>
      </c>
      <c r="AI28" s="42" t="str">
        <f>IF('EINGABE Gebäude'!O34="","",'EINGABE Gebäude'!O34)</f>
        <v/>
      </c>
      <c r="AJ28" t="str">
        <f t="shared" si="66"/>
        <v/>
      </c>
      <c r="AK28" t="str">
        <f>IF('EINGABE Gebäude'!P34="","",'EINGABE Gebäude'!P34)</f>
        <v/>
      </c>
      <c r="AL28" s="37" t="str">
        <f t="shared" si="20"/>
        <v/>
      </c>
      <c r="AM28" s="120" t="str">
        <f t="shared" si="21"/>
        <v/>
      </c>
      <c r="AN28" s="62" t="str">
        <f t="shared" si="22"/>
        <v/>
      </c>
      <c r="AO28" s="62" t="e">
        <f t="shared" si="23"/>
        <v>#N/A</v>
      </c>
      <c r="AP28" s="62" t="str">
        <f>IF(D28="","",VLOOKUP(D28,'Hilfswerte Benchmark'!$A$4:$H$58,6,0))</f>
        <v/>
      </c>
      <c r="AQ28" s="62" t="str">
        <f>IF(D28="","",VLOOKUP(D28,'Hilfswerte Benchmark'!$A$4:$H$58,7,0))</f>
        <v/>
      </c>
      <c r="AR28" s="62" t="str">
        <f t="shared" si="24"/>
        <v/>
      </c>
      <c r="AS28" s="62" t="str">
        <f t="shared" si="25"/>
        <v/>
      </c>
      <c r="AT28" t="str">
        <f>IF('EINGABE Gebäude'!Q34="","",'EINGABE Gebäude'!Q34)</f>
        <v/>
      </c>
      <c r="AU28" t="str">
        <f t="shared" si="26"/>
        <v/>
      </c>
      <c r="AV28" s="120" t="str">
        <f t="shared" si="27"/>
        <v/>
      </c>
      <c r="AW28" s="35" t="str">
        <f t="shared" si="67"/>
        <v/>
      </c>
      <c r="AX28" s="62" t="str">
        <f t="shared" si="68"/>
        <v/>
      </c>
      <c r="AY28" s="52" t="str">
        <f t="shared" si="30"/>
        <v/>
      </c>
      <c r="AZ28" s="62">
        <f>'Hilfswerte Energiepreise'!$C$4</f>
        <v>29.29</v>
      </c>
      <c r="BA28" s="62">
        <f>'Hilfswerte Energiepreise'!$D$4</f>
        <v>24.42</v>
      </c>
      <c r="BB28" s="62">
        <f>'Hilfswerte Energiepreise'!$E$4</f>
        <v>17.170000000000002</v>
      </c>
      <c r="BC28" t="str">
        <f t="shared" si="31"/>
        <v/>
      </c>
      <c r="BD28" t="str">
        <f t="shared" si="32"/>
        <v/>
      </c>
      <c r="BE28" s="37">
        <f>'Hilfswerte Energiepreise'!$F$4</f>
        <v>560</v>
      </c>
      <c r="BF28" t="str">
        <f t="shared" si="33"/>
        <v/>
      </c>
      <c r="BG28" s="42" t="str">
        <f>IF('EINGABE Gebäude'!S34="","",'EINGABE Gebäude'!S34)</f>
        <v/>
      </c>
      <c r="BH28" s="42" t="str">
        <f>IF('EINGABE Gebäude'!T34="","",'EINGABE Gebäude'!T34)</f>
        <v/>
      </c>
      <c r="BI28" s="37" t="str">
        <f t="shared" si="69"/>
        <v/>
      </c>
      <c r="BJ28" t="str">
        <f>IF('EINGABE Gebäude'!U34="","",'EINGABE Gebäude'!U34)</f>
        <v/>
      </c>
      <c r="BK28" s="37" t="str">
        <f t="shared" si="35"/>
        <v/>
      </c>
      <c r="BL28" s="120" t="str">
        <f t="shared" si="36"/>
        <v/>
      </c>
      <c r="BM28" s="62" t="str">
        <f t="shared" si="37"/>
        <v/>
      </c>
      <c r="BN28" s="62" t="e">
        <f t="shared" si="38"/>
        <v>#N/A</v>
      </c>
      <c r="BO28" s="62" t="str">
        <f>IF(D28="","",VLOOKUP(D28,'Hilfswerte Benchmark'!$A$4:$H$58,7,0))</f>
        <v/>
      </c>
      <c r="BP28" s="62" t="str">
        <f>IF(D28="","",VLOOKUP(D28,'Hilfswerte Benchmark'!$A$4:$H$58,8,0))</f>
        <v/>
      </c>
      <c r="BQ28" s="62" t="str">
        <f t="shared" si="39"/>
        <v/>
      </c>
      <c r="BR28" s="62" t="str">
        <f t="shared" si="40"/>
        <v/>
      </c>
      <c r="BS28" s="72" t="str">
        <f>IF('EINGABE Gebäude'!V34="","",'EINGABE Gebäude'!V34)</f>
        <v/>
      </c>
      <c r="BT28" s="52" t="str">
        <f t="shared" si="70"/>
        <v/>
      </c>
      <c r="BU28" s="52" t="str">
        <f t="shared" si="41"/>
        <v/>
      </c>
      <c r="BV28" s="120" t="str">
        <f t="shared" si="42"/>
        <v/>
      </c>
      <c r="BW28" s="35" t="str">
        <f t="shared" si="71"/>
        <v/>
      </c>
      <c r="BX28" s="62">
        <f>'Hilfswerte Energiepreise'!$C$20</f>
        <v>7.72</v>
      </c>
      <c r="BY28" s="62">
        <f>'Hilfswerte Energiepreise'!$D$20</f>
        <v>5.6</v>
      </c>
      <c r="BZ28" s="62">
        <f>'Hilfswerte Energiepreise'!$E$20</f>
        <v>3.61</v>
      </c>
      <c r="CA28" t="str">
        <f t="shared" si="44"/>
        <v/>
      </c>
      <c r="CB28" t="str">
        <f t="shared" si="45"/>
        <v/>
      </c>
      <c r="CC28" s="35"/>
      <c r="CN28" t="str">
        <f>'Hilfswerte Benchmark'!A27</f>
        <v>24. Bad - Freibäder</v>
      </c>
      <c r="CO28">
        <f t="shared" si="49"/>
        <v>0</v>
      </c>
      <c r="CP28">
        <f t="shared" si="50"/>
        <v>0</v>
      </c>
      <c r="CQ28">
        <f t="shared" si="51"/>
        <v>0</v>
      </c>
      <c r="CX28" t="str">
        <f>'Hilfswerte Benchmark'!A27</f>
        <v>24. Bad - Freibäder</v>
      </c>
      <c r="CY28">
        <f t="shared" si="53"/>
        <v>0</v>
      </c>
      <c r="CZ28">
        <f t="shared" si="54"/>
        <v>0</v>
      </c>
      <c r="DA28">
        <f t="shared" si="55"/>
        <v>0</v>
      </c>
      <c r="DH28" t="str">
        <f>'Hilfswerte Benchmark'!A27</f>
        <v>24. Bad - Freibäder</v>
      </c>
      <c r="DI28">
        <f t="shared" si="58"/>
        <v>0</v>
      </c>
      <c r="DJ28">
        <f t="shared" si="59"/>
        <v>0</v>
      </c>
      <c r="DK28">
        <v>0</v>
      </c>
    </row>
    <row r="29" spans="1:115" x14ac:dyDescent="0.2">
      <c r="A29">
        <v>25</v>
      </c>
      <c r="B29" s="47" t="str">
        <f>IF('EINGABE Gebäude'!C35 = "", "", 'EINGABE Gebäude'!C35)</f>
        <v/>
      </c>
      <c r="C29" s="47" t="str">
        <f>IF(OR('EINGABE Gebäude'!D35 = "",'EINGABE Gebäude'!D35 = 0), "",'EINGABE Gebäude'!D35)</f>
        <v/>
      </c>
      <c r="D29" t="str">
        <f>IF(OR('EINGABE Gebäude'!E35 = "",'EINGABE Gebäude'!E35 = 0), "",'EINGABE Gebäude'!E35 )</f>
        <v/>
      </c>
      <c r="E29" t="str">
        <f>IF('EINGABE Gebäude'!F35 = "", "",'EINGABE Gebäude'!F35)</f>
        <v/>
      </c>
      <c r="F29" s="34" t="str">
        <f>IF('EINGABE Gebäude'!H35= "", "",'EINGABE Gebäude'!H35)</f>
        <v/>
      </c>
      <c r="G29" s="34" t="str">
        <f>IF('EINGABE Gebäude'!I35 = "","",'EINGABE Gebäude'!I35)</f>
        <v/>
      </c>
      <c r="H29" s="34" t="str">
        <f>IF('EINGABE Gebäude'!J35="","",'EINGABE Gebäude'!J35)</f>
        <v/>
      </c>
      <c r="I29" s="35" t="str">
        <f t="shared" si="62"/>
        <v/>
      </c>
      <c r="J29" s="35" t="str">
        <f t="shared" si="63"/>
        <v/>
      </c>
      <c r="K29" s="35" t="str">
        <f t="shared" si="64"/>
        <v/>
      </c>
      <c r="L29" s="35" t="str">
        <f ca="1">IF(OR(I29="",K29=""),"",SUM(OFFSET('Hilfswerte Witterung'!$B$5,I29,K29,J29-I29)))</f>
        <v/>
      </c>
      <c r="M29" t="str">
        <f>IF('EINGABE Gebäude'!K35="","",'EINGABE Gebäude'!K35)</f>
        <v/>
      </c>
      <c r="N29" t="str">
        <f ca="1">IFERROR(IF(OR(L29=0, M29="",E29=""),"",(('Hilfswerte Witterung'!$I$1/L29)*M29)),"")</f>
        <v/>
      </c>
      <c r="O29" t="str">
        <f t="shared" ca="1" si="9"/>
        <v/>
      </c>
      <c r="P29" s="62" t="str">
        <f ca="1">IFERROR(IF(OR(L29=0, M29="",E29=""),"",(('Hilfswerte Witterung'!$I$1/L29)*M29)/E29),"")</f>
        <v/>
      </c>
      <c r="Q29" s="62" t="e">
        <f t="shared" ca="1" si="10"/>
        <v>#N/A</v>
      </c>
      <c r="R29" s="52" t="str">
        <f>IF(D29="","",VLOOKUP(D29,'Hilfswerte Benchmark'!$A$4:$H$59,3,0))</f>
        <v/>
      </c>
      <c r="S29" s="52" t="str">
        <f>IF(D29="","",VLOOKUP(D29,'Hilfswerte Benchmark'!$A$4:$H$59,4,0))</f>
        <v/>
      </c>
      <c r="T29" s="52" t="str">
        <f t="shared" si="11"/>
        <v/>
      </c>
      <c r="U29" s="44" t="str">
        <f t="shared" ca="1" si="12"/>
        <v/>
      </c>
      <c r="V29" t="str">
        <f>IF('EINGABE Gebäude'!L35="","",'EINGABE Gebäude'!L35)</f>
        <v/>
      </c>
      <c r="W29" s="62" t="str">
        <f t="shared" si="65"/>
        <v/>
      </c>
      <c r="X29" s="62" t="str">
        <f>IF(H29="","",VLOOKUP(H29,'Hilfswerte Energiepreise'!$B$4:$F$17,2,FALSE))</f>
        <v/>
      </c>
      <c r="Y29" s="62" t="str">
        <f>IF(H29="","",VLOOKUP(H29,'Hilfswerte Energiepreise'!$B$4:$F$17,3,FALSE))</f>
        <v/>
      </c>
      <c r="Z29" s="62" t="str">
        <f>IF(H29="","",VLOOKUP(H29,'Hilfswerte Energiepreise'!$B$4:$F$17,4,FALSE))</f>
        <v/>
      </c>
      <c r="AA29" t="str">
        <f t="shared" si="14"/>
        <v/>
      </c>
      <c r="AB29" t="str">
        <f t="shared" si="15"/>
        <v/>
      </c>
      <c r="AC29" s="35" t="str">
        <f ca="1">IFERROR(IF(OR(C29="",C29=0,L29=0,L29="",V29="",V29=0),"",(HLOOKUP(C29,'Hilfswerte Witterung'!$C$4:$AQ$5,2,FALSE)/L29)*V29),"")</f>
        <v/>
      </c>
      <c r="AD29" s="35" t="str">
        <f t="shared" ca="1" si="16"/>
        <v/>
      </c>
      <c r="AE29" s="35" t="str">
        <f>IFERROR(VLOOKUP(H29,'Hilfswerte Energiepreise'!$B$4:$F$17,5,FALSE),"")</f>
        <v/>
      </c>
      <c r="AF29" s="35" t="str">
        <f t="shared" ca="1" si="17"/>
        <v/>
      </c>
      <c r="AG29" s="35" t="str">
        <f t="shared" ca="1" si="18"/>
        <v/>
      </c>
      <c r="AH29" s="42" t="str">
        <f>IF('EINGABE Gebäude'!N35="","",'EINGABE Gebäude'!N35)</f>
        <v/>
      </c>
      <c r="AI29" s="42" t="str">
        <f>IF('EINGABE Gebäude'!O35="","",'EINGABE Gebäude'!O35)</f>
        <v/>
      </c>
      <c r="AJ29" t="str">
        <f t="shared" si="66"/>
        <v/>
      </c>
      <c r="AK29" t="str">
        <f>IF('EINGABE Gebäude'!P35="","",'EINGABE Gebäude'!P35)</f>
        <v/>
      </c>
      <c r="AL29" s="37" t="str">
        <f t="shared" si="20"/>
        <v/>
      </c>
      <c r="AM29" s="120" t="str">
        <f t="shared" si="21"/>
        <v/>
      </c>
      <c r="AN29" s="62" t="str">
        <f t="shared" si="22"/>
        <v/>
      </c>
      <c r="AO29" s="62" t="e">
        <f t="shared" si="23"/>
        <v>#N/A</v>
      </c>
      <c r="AP29" s="62" t="str">
        <f>IF(D29="","",VLOOKUP(D29,'Hilfswerte Benchmark'!$A$4:$H$58,6,0))</f>
        <v/>
      </c>
      <c r="AQ29" s="62" t="str">
        <f>IF(D29="","",VLOOKUP(D29,'Hilfswerte Benchmark'!$A$4:$H$58,7,0))</f>
        <v/>
      </c>
      <c r="AR29" s="62" t="str">
        <f t="shared" si="24"/>
        <v/>
      </c>
      <c r="AS29" s="62" t="str">
        <f t="shared" si="25"/>
        <v/>
      </c>
      <c r="AT29" t="str">
        <f>IF('EINGABE Gebäude'!Q35="","",'EINGABE Gebäude'!Q35)</f>
        <v/>
      </c>
      <c r="AU29" t="str">
        <f t="shared" si="26"/>
        <v/>
      </c>
      <c r="AV29" s="120" t="str">
        <f t="shared" si="27"/>
        <v/>
      </c>
      <c r="AW29" s="35" t="str">
        <f t="shared" si="67"/>
        <v/>
      </c>
      <c r="AX29" s="62" t="str">
        <f t="shared" si="68"/>
        <v/>
      </c>
      <c r="AY29" s="52" t="str">
        <f t="shared" si="30"/>
        <v/>
      </c>
      <c r="AZ29" s="62">
        <f>'Hilfswerte Energiepreise'!$C$4</f>
        <v>29.29</v>
      </c>
      <c r="BA29" s="62">
        <f>'Hilfswerte Energiepreise'!$D$4</f>
        <v>24.42</v>
      </c>
      <c r="BB29" s="62">
        <f>'Hilfswerte Energiepreise'!$E$4</f>
        <v>17.170000000000002</v>
      </c>
      <c r="BC29" t="str">
        <f t="shared" si="31"/>
        <v/>
      </c>
      <c r="BD29" t="str">
        <f t="shared" si="32"/>
        <v/>
      </c>
      <c r="BE29" s="37">
        <f>'Hilfswerte Energiepreise'!$F$4</f>
        <v>560</v>
      </c>
      <c r="BF29" t="str">
        <f t="shared" si="33"/>
        <v/>
      </c>
      <c r="BG29" s="42" t="str">
        <f>IF('EINGABE Gebäude'!S35="","",'EINGABE Gebäude'!S35)</f>
        <v/>
      </c>
      <c r="BH29" s="42" t="str">
        <f>IF('EINGABE Gebäude'!T35="","",'EINGABE Gebäude'!T35)</f>
        <v/>
      </c>
      <c r="BI29" s="37" t="str">
        <f t="shared" si="69"/>
        <v/>
      </c>
      <c r="BJ29" t="str">
        <f>IF('EINGABE Gebäude'!U35="","",'EINGABE Gebäude'!U35)</f>
        <v/>
      </c>
      <c r="BK29" s="37" t="str">
        <f t="shared" si="35"/>
        <v/>
      </c>
      <c r="BL29" s="120" t="str">
        <f t="shared" si="36"/>
        <v/>
      </c>
      <c r="BM29" s="62" t="str">
        <f t="shared" si="37"/>
        <v/>
      </c>
      <c r="BN29" s="62" t="e">
        <f t="shared" si="38"/>
        <v>#N/A</v>
      </c>
      <c r="BO29" s="62" t="str">
        <f>IF(D29="","",VLOOKUP(D29,'Hilfswerte Benchmark'!$A$4:$H$58,7,0))</f>
        <v/>
      </c>
      <c r="BP29" s="62" t="str">
        <f>IF(D29="","",VLOOKUP(D29,'Hilfswerte Benchmark'!$A$4:$H$58,8,0))</f>
        <v/>
      </c>
      <c r="BQ29" s="62" t="str">
        <f t="shared" si="39"/>
        <v/>
      </c>
      <c r="BR29" s="62" t="str">
        <f t="shared" si="40"/>
        <v/>
      </c>
      <c r="BS29" s="72" t="str">
        <f>IF('EINGABE Gebäude'!V35="","",'EINGABE Gebäude'!V35)</f>
        <v/>
      </c>
      <c r="BT29" s="52" t="str">
        <f t="shared" si="70"/>
        <v/>
      </c>
      <c r="BU29" s="52" t="str">
        <f t="shared" si="41"/>
        <v/>
      </c>
      <c r="BV29" s="120" t="str">
        <f t="shared" si="42"/>
        <v/>
      </c>
      <c r="BW29" s="35" t="str">
        <f t="shared" si="71"/>
        <v/>
      </c>
      <c r="BX29" s="62">
        <f>'Hilfswerte Energiepreise'!$C$20</f>
        <v>7.72</v>
      </c>
      <c r="BY29" s="62">
        <f>'Hilfswerte Energiepreise'!$D$20</f>
        <v>5.6</v>
      </c>
      <c r="BZ29" s="62">
        <f>'Hilfswerte Energiepreise'!$E$20</f>
        <v>3.61</v>
      </c>
      <c r="CA29" t="str">
        <f t="shared" si="44"/>
        <v/>
      </c>
      <c r="CB29" t="str">
        <f t="shared" si="45"/>
        <v/>
      </c>
      <c r="CC29" s="35"/>
      <c r="CN29" t="str">
        <f>'Hilfswerte Benchmark'!A28</f>
        <v>25. Bad - Freibäder beheizt</v>
      </c>
      <c r="CO29">
        <f t="shared" si="49"/>
        <v>0</v>
      </c>
      <c r="CP29">
        <f t="shared" si="50"/>
        <v>0</v>
      </c>
      <c r="CQ29">
        <f t="shared" si="51"/>
        <v>0</v>
      </c>
      <c r="CX29" t="str">
        <f>'Hilfswerte Benchmark'!A28</f>
        <v>25. Bad - Freibäder beheizt</v>
      </c>
      <c r="CY29">
        <f t="shared" si="53"/>
        <v>0</v>
      </c>
      <c r="CZ29">
        <f t="shared" si="54"/>
        <v>0</v>
      </c>
      <c r="DA29">
        <f t="shared" si="55"/>
        <v>0</v>
      </c>
      <c r="DH29" t="str">
        <f>'Hilfswerte Benchmark'!A28</f>
        <v>25. Bad - Freibäder beheizt</v>
      </c>
      <c r="DI29">
        <f t="shared" si="58"/>
        <v>0</v>
      </c>
      <c r="DJ29">
        <f t="shared" si="59"/>
        <v>0</v>
      </c>
      <c r="DK29">
        <v>0</v>
      </c>
    </row>
    <row r="30" spans="1:115" x14ac:dyDescent="0.2">
      <c r="A30">
        <v>26</v>
      </c>
      <c r="B30" s="47" t="str">
        <f>IF('EINGABE Gebäude'!C36 = "", "", 'EINGABE Gebäude'!C36)</f>
        <v/>
      </c>
      <c r="C30" s="47" t="str">
        <f>IF(OR('EINGABE Gebäude'!D36 = "",'EINGABE Gebäude'!D36 = 0), "",'EINGABE Gebäude'!D36)</f>
        <v/>
      </c>
      <c r="D30" t="str">
        <f>IF(OR('EINGABE Gebäude'!E36 = "",'EINGABE Gebäude'!E36 = 0), "",'EINGABE Gebäude'!E36 )</f>
        <v/>
      </c>
      <c r="E30" t="str">
        <f>IF('EINGABE Gebäude'!F36 = "", "",'EINGABE Gebäude'!F36)</f>
        <v/>
      </c>
      <c r="F30" s="34" t="str">
        <f>IF('EINGABE Gebäude'!H36= "", "",'EINGABE Gebäude'!H36)</f>
        <v/>
      </c>
      <c r="G30" s="34" t="str">
        <f>IF('EINGABE Gebäude'!I36 = "","",'EINGABE Gebäude'!I36)</f>
        <v/>
      </c>
      <c r="H30" s="34" t="str">
        <f>IF('EINGABE Gebäude'!J36="","",'EINGABE Gebäude'!J36)</f>
        <v/>
      </c>
      <c r="I30" s="35" t="str">
        <f t="shared" si="62"/>
        <v/>
      </c>
      <c r="J30" s="35" t="str">
        <f t="shared" si="63"/>
        <v/>
      </c>
      <c r="K30" s="35" t="str">
        <f t="shared" si="64"/>
        <v/>
      </c>
      <c r="L30" s="35" t="str">
        <f ca="1">IF(OR(I30="",K30=""),"",SUM(OFFSET('Hilfswerte Witterung'!$B$5,I30,K30,J30-I30)))</f>
        <v/>
      </c>
      <c r="M30" t="str">
        <f>IF('EINGABE Gebäude'!K36="","",'EINGABE Gebäude'!K36)</f>
        <v/>
      </c>
      <c r="N30" t="str">
        <f ca="1">IFERROR(IF(OR(L30=0, M30="",E30=""),"",(('Hilfswerte Witterung'!$I$1/L30)*M30)),"")</f>
        <v/>
      </c>
      <c r="O30" t="str">
        <f t="shared" ca="1" si="9"/>
        <v/>
      </c>
      <c r="P30" s="62" t="str">
        <f ca="1">IFERROR(IF(OR(L30=0, M30="",E30=""),"",(('Hilfswerte Witterung'!$I$1/L30)*M30)/E30),"")</f>
        <v/>
      </c>
      <c r="Q30" s="62" t="e">
        <f t="shared" ca="1" si="10"/>
        <v>#N/A</v>
      </c>
      <c r="R30" s="52" t="str">
        <f>IF(D30="","",VLOOKUP(D30,'Hilfswerte Benchmark'!$A$4:$H$59,3,0))</f>
        <v/>
      </c>
      <c r="S30" s="52" t="str">
        <f>IF(D30="","",VLOOKUP(D30,'Hilfswerte Benchmark'!$A$4:$H$59,4,0))</f>
        <v/>
      </c>
      <c r="T30" s="52" t="str">
        <f t="shared" si="11"/>
        <v/>
      </c>
      <c r="U30" s="44" t="str">
        <f t="shared" ca="1" si="12"/>
        <v/>
      </c>
      <c r="V30" t="str">
        <f>IF('EINGABE Gebäude'!L36="","",'EINGABE Gebäude'!L36)</f>
        <v/>
      </c>
      <c r="W30" s="62" t="str">
        <f t="shared" si="65"/>
        <v/>
      </c>
      <c r="X30" s="62" t="str">
        <f>IF(H30="","",VLOOKUP(H30,'Hilfswerte Energiepreise'!$B$4:$F$17,2,FALSE))</f>
        <v/>
      </c>
      <c r="Y30" s="62" t="str">
        <f>IF(H30="","",VLOOKUP(H30,'Hilfswerte Energiepreise'!$B$4:$F$17,3,FALSE))</f>
        <v/>
      </c>
      <c r="Z30" s="62" t="str">
        <f>IF(H30="","",VLOOKUP(H30,'Hilfswerte Energiepreise'!$B$4:$F$17,4,FALSE))</f>
        <v/>
      </c>
      <c r="AA30" t="str">
        <f t="shared" si="14"/>
        <v/>
      </c>
      <c r="AB30" t="str">
        <f t="shared" si="15"/>
        <v/>
      </c>
      <c r="AC30" s="35" t="str">
        <f ca="1">IFERROR(IF(OR(C30="",C30=0,L30=0,L30="",V30="",V30=0),"",(HLOOKUP(C30,'Hilfswerte Witterung'!$C$4:$AQ$5,2,FALSE)/L30)*V30),"")</f>
        <v/>
      </c>
      <c r="AD30" s="35" t="str">
        <f t="shared" ca="1" si="16"/>
        <v/>
      </c>
      <c r="AE30" s="35" t="str">
        <f>IFERROR(VLOOKUP(H30,'Hilfswerte Energiepreise'!$B$4:$F$17,5,FALSE),"")</f>
        <v/>
      </c>
      <c r="AF30" s="35" t="str">
        <f t="shared" ca="1" si="17"/>
        <v/>
      </c>
      <c r="AG30" s="35" t="str">
        <f t="shared" ca="1" si="18"/>
        <v/>
      </c>
      <c r="AH30" s="42" t="str">
        <f>IF('EINGABE Gebäude'!N36="","",'EINGABE Gebäude'!N36)</f>
        <v/>
      </c>
      <c r="AI30" s="42" t="str">
        <f>IF('EINGABE Gebäude'!O36="","",'EINGABE Gebäude'!O36)</f>
        <v/>
      </c>
      <c r="AJ30" t="str">
        <f t="shared" si="66"/>
        <v/>
      </c>
      <c r="AK30" t="str">
        <f>IF('EINGABE Gebäude'!P36="","",'EINGABE Gebäude'!P36)</f>
        <v/>
      </c>
      <c r="AL30" s="37" t="str">
        <f t="shared" si="20"/>
        <v/>
      </c>
      <c r="AM30" s="120" t="str">
        <f t="shared" si="21"/>
        <v/>
      </c>
      <c r="AN30" s="62" t="str">
        <f t="shared" si="22"/>
        <v/>
      </c>
      <c r="AO30" s="62" t="e">
        <f t="shared" si="23"/>
        <v>#N/A</v>
      </c>
      <c r="AP30" s="62" t="str">
        <f>IF(D30="","",VLOOKUP(D30,'Hilfswerte Benchmark'!$A$4:$H$58,6,0))</f>
        <v/>
      </c>
      <c r="AQ30" s="62" t="str">
        <f>IF(D30="","",VLOOKUP(D30,'Hilfswerte Benchmark'!$A$4:$H$58,7,0))</f>
        <v/>
      </c>
      <c r="AR30" s="62" t="str">
        <f t="shared" si="24"/>
        <v/>
      </c>
      <c r="AS30" s="62" t="str">
        <f t="shared" si="25"/>
        <v/>
      </c>
      <c r="AT30" t="str">
        <f>IF('EINGABE Gebäude'!Q36="","",'EINGABE Gebäude'!Q36)</f>
        <v/>
      </c>
      <c r="AU30" t="str">
        <f t="shared" si="26"/>
        <v/>
      </c>
      <c r="AV30" s="120" t="str">
        <f t="shared" si="27"/>
        <v/>
      </c>
      <c r="AW30" s="35" t="str">
        <f t="shared" si="67"/>
        <v/>
      </c>
      <c r="AX30" s="62" t="str">
        <f t="shared" si="68"/>
        <v/>
      </c>
      <c r="AY30" s="52" t="str">
        <f t="shared" si="30"/>
        <v/>
      </c>
      <c r="AZ30" s="62">
        <f>'Hilfswerte Energiepreise'!$C$4</f>
        <v>29.29</v>
      </c>
      <c r="BA30" s="62">
        <f>'Hilfswerte Energiepreise'!$D$4</f>
        <v>24.42</v>
      </c>
      <c r="BB30" s="62">
        <f>'Hilfswerte Energiepreise'!$E$4</f>
        <v>17.170000000000002</v>
      </c>
      <c r="BC30" t="str">
        <f t="shared" si="31"/>
        <v/>
      </c>
      <c r="BD30" t="str">
        <f t="shared" si="32"/>
        <v/>
      </c>
      <c r="BE30" s="37">
        <f>'Hilfswerte Energiepreise'!$F$4</f>
        <v>560</v>
      </c>
      <c r="BF30" t="str">
        <f t="shared" si="33"/>
        <v/>
      </c>
      <c r="BG30" s="42" t="str">
        <f>IF('EINGABE Gebäude'!S36="","",'EINGABE Gebäude'!S36)</f>
        <v/>
      </c>
      <c r="BH30" s="42" t="str">
        <f>IF('EINGABE Gebäude'!T36="","",'EINGABE Gebäude'!T36)</f>
        <v/>
      </c>
      <c r="BI30" s="37" t="str">
        <f t="shared" si="69"/>
        <v/>
      </c>
      <c r="BJ30" t="str">
        <f>IF('EINGABE Gebäude'!U36="","",'EINGABE Gebäude'!U36)</f>
        <v/>
      </c>
      <c r="BK30" s="37" t="str">
        <f t="shared" si="35"/>
        <v/>
      </c>
      <c r="BL30" s="120" t="str">
        <f t="shared" si="36"/>
        <v/>
      </c>
      <c r="BM30" s="62" t="str">
        <f t="shared" si="37"/>
        <v/>
      </c>
      <c r="BN30" s="62" t="e">
        <f t="shared" si="38"/>
        <v>#N/A</v>
      </c>
      <c r="BO30" s="62" t="str">
        <f>IF(D30="","",VLOOKUP(D30,'Hilfswerte Benchmark'!$A$4:$H$58,7,0))</f>
        <v/>
      </c>
      <c r="BP30" s="62" t="str">
        <f>IF(D30="","",VLOOKUP(D30,'Hilfswerte Benchmark'!$A$4:$H$58,8,0))</f>
        <v/>
      </c>
      <c r="BQ30" s="62" t="str">
        <f t="shared" si="39"/>
        <v/>
      </c>
      <c r="BR30" s="62" t="str">
        <f t="shared" si="40"/>
        <v/>
      </c>
      <c r="BS30" s="72" t="str">
        <f>IF('EINGABE Gebäude'!V36="","",'EINGABE Gebäude'!V36)</f>
        <v/>
      </c>
      <c r="BT30" s="52" t="str">
        <f t="shared" si="70"/>
        <v/>
      </c>
      <c r="BU30" s="52" t="str">
        <f t="shared" si="41"/>
        <v/>
      </c>
      <c r="BV30" s="120" t="str">
        <f t="shared" si="42"/>
        <v/>
      </c>
      <c r="BW30" s="35" t="str">
        <f t="shared" si="71"/>
        <v/>
      </c>
      <c r="BX30" s="62">
        <f>'Hilfswerte Energiepreise'!$C$20</f>
        <v>7.72</v>
      </c>
      <c r="BY30" s="62">
        <f>'Hilfswerte Energiepreise'!$D$20</f>
        <v>5.6</v>
      </c>
      <c r="BZ30" s="62">
        <f>'Hilfswerte Energiepreise'!$E$20</f>
        <v>3.61</v>
      </c>
      <c r="CA30" t="str">
        <f t="shared" si="44"/>
        <v/>
      </c>
      <c r="CB30" t="str">
        <f t="shared" si="45"/>
        <v/>
      </c>
      <c r="CC30" s="35"/>
      <c r="CN30" t="str">
        <f>'Hilfswerte Benchmark'!A29</f>
        <v>26. Bad - Freizeitbäder</v>
      </c>
      <c r="CO30">
        <f t="shared" si="49"/>
        <v>0</v>
      </c>
      <c r="CP30">
        <f t="shared" si="50"/>
        <v>0</v>
      </c>
      <c r="CQ30">
        <f t="shared" si="51"/>
        <v>0</v>
      </c>
      <c r="CX30" t="str">
        <f>'Hilfswerte Benchmark'!A29</f>
        <v>26. Bad - Freizeitbäder</v>
      </c>
      <c r="CY30">
        <f t="shared" si="53"/>
        <v>0</v>
      </c>
      <c r="CZ30">
        <f t="shared" si="54"/>
        <v>0</v>
      </c>
      <c r="DA30">
        <f t="shared" si="55"/>
        <v>0</v>
      </c>
      <c r="DH30" t="str">
        <f>'Hilfswerte Benchmark'!A29</f>
        <v>26. Bad - Freizeitbäder</v>
      </c>
      <c r="DI30">
        <f t="shared" si="58"/>
        <v>0</v>
      </c>
      <c r="DJ30">
        <f t="shared" si="59"/>
        <v>0</v>
      </c>
      <c r="DK30">
        <v>0</v>
      </c>
    </row>
    <row r="31" spans="1:115" x14ac:dyDescent="0.2">
      <c r="A31">
        <v>27</v>
      </c>
      <c r="B31" s="47" t="str">
        <f>IF('EINGABE Gebäude'!C37 = "", "", 'EINGABE Gebäude'!C37)</f>
        <v/>
      </c>
      <c r="C31" s="47" t="str">
        <f>IF(OR('EINGABE Gebäude'!D37 = "",'EINGABE Gebäude'!D37 = 0), "",'EINGABE Gebäude'!D37)</f>
        <v/>
      </c>
      <c r="D31" t="str">
        <f>IF(OR('EINGABE Gebäude'!E37 = "",'EINGABE Gebäude'!E37 = 0), "",'EINGABE Gebäude'!E37 )</f>
        <v/>
      </c>
      <c r="E31" t="str">
        <f>IF('EINGABE Gebäude'!F37 = "", "",'EINGABE Gebäude'!F37)</f>
        <v/>
      </c>
      <c r="F31" s="34" t="str">
        <f>IF('EINGABE Gebäude'!H37= "", "",'EINGABE Gebäude'!H37)</f>
        <v/>
      </c>
      <c r="G31" s="34" t="str">
        <f>IF('EINGABE Gebäude'!I37 = "","",'EINGABE Gebäude'!I37)</f>
        <v/>
      </c>
      <c r="H31" s="34" t="str">
        <f>IF('EINGABE Gebäude'!J37="","",'EINGABE Gebäude'!J37)</f>
        <v/>
      </c>
      <c r="I31" s="35" t="str">
        <f t="shared" si="62"/>
        <v/>
      </c>
      <c r="J31" s="35" t="str">
        <f t="shared" si="63"/>
        <v/>
      </c>
      <c r="K31" s="35" t="str">
        <f t="shared" si="64"/>
        <v/>
      </c>
      <c r="L31" s="35" t="str">
        <f ca="1">IF(OR(I31="",K31=""),"",SUM(OFFSET('Hilfswerte Witterung'!$B$5,I31,K31,J31-I31)))</f>
        <v/>
      </c>
      <c r="M31" t="str">
        <f>IF('EINGABE Gebäude'!K37="","",'EINGABE Gebäude'!K37)</f>
        <v/>
      </c>
      <c r="N31" t="str">
        <f ca="1">IFERROR(IF(OR(L31=0, M31="",E31=""),"",(('Hilfswerte Witterung'!$I$1/L31)*M31)),"")</f>
        <v/>
      </c>
      <c r="O31" t="str">
        <f t="shared" ca="1" si="9"/>
        <v/>
      </c>
      <c r="P31" s="62" t="str">
        <f ca="1">IFERROR(IF(OR(L31=0, M31="",E31=""),"",(('Hilfswerte Witterung'!$I$1/L31)*M31)/E31),"")</f>
        <v/>
      </c>
      <c r="Q31" s="62" t="e">
        <f t="shared" ca="1" si="10"/>
        <v>#N/A</v>
      </c>
      <c r="R31" s="52" t="str">
        <f>IF(D31="","",VLOOKUP(D31,'Hilfswerte Benchmark'!$A$4:$H$59,3,0))</f>
        <v/>
      </c>
      <c r="S31" s="52" t="str">
        <f>IF(D31="","",VLOOKUP(D31,'Hilfswerte Benchmark'!$A$4:$H$59,4,0))</f>
        <v/>
      </c>
      <c r="T31" s="52" t="str">
        <f t="shared" si="11"/>
        <v/>
      </c>
      <c r="U31" s="44" t="str">
        <f t="shared" ca="1" si="12"/>
        <v/>
      </c>
      <c r="V31" t="str">
        <f>IF('EINGABE Gebäude'!L37="","",'EINGABE Gebäude'!L37)</f>
        <v/>
      </c>
      <c r="W31" s="62" t="str">
        <f t="shared" si="65"/>
        <v/>
      </c>
      <c r="X31" s="62" t="str">
        <f>IF(H31="","",VLOOKUP(H31,'Hilfswerte Energiepreise'!$B$4:$F$17,2,FALSE))</f>
        <v/>
      </c>
      <c r="Y31" s="62" t="str">
        <f>IF(H31="","",VLOOKUP(H31,'Hilfswerte Energiepreise'!$B$4:$F$17,3,FALSE))</f>
        <v/>
      </c>
      <c r="Z31" s="62" t="str">
        <f>IF(H31="","",VLOOKUP(H31,'Hilfswerte Energiepreise'!$B$4:$F$17,4,FALSE))</f>
        <v/>
      </c>
      <c r="AA31" t="str">
        <f t="shared" si="14"/>
        <v/>
      </c>
      <c r="AB31" t="str">
        <f t="shared" si="15"/>
        <v/>
      </c>
      <c r="AC31" s="35" t="str">
        <f ca="1">IFERROR(IF(OR(C31="",C31=0,L31=0,L31="",V31="",V31=0),"",(HLOOKUP(C31,'Hilfswerte Witterung'!$C$4:$AQ$5,2,FALSE)/L31)*V31),"")</f>
        <v/>
      </c>
      <c r="AD31" s="35" t="str">
        <f t="shared" ca="1" si="16"/>
        <v/>
      </c>
      <c r="AE31" s="35" t="str">
        <f>IFERROR(VLOOKUP(H31,'Hilfswerte Energiepreise'!$B$4:$F$17,5,FALSE),"")</f>
        <v/>
      </c>
      <c r="AF31" s="35" t="str">
        <f t="shared" ca="1" si="17"/>
        <v/>
      </c>
      <c r="AG31" s="35" t="str">
        <f t="shared" ca="1" si="18"/>
        <v/>
      </c>
      <c r="AH31" s="42" t="str">
        <f>IF('EINGABE Gebäude'!N37="","",'EINGABE Gebäude'!N37)</f>
        <v/>
      </c>
      <c r="AI31" s="42" t="str">
        <f>IF('EINGABE Gebäude'!O37="","",'EINGABE Gebäude'!O37)</f>
        <v/>
      </c>
      <c r="AJ31" t="str">
        <f t="shared" si="66"/>
        <v/>
      </c>
      <c r="AK31" t="str">
        <f>IF('EINGABE Gebäude'!P37="","",'EINGABE Gebäude'!P37)</f>
        <v/>
      </c>
      <c r="AL31" s="37" t="str">
        <f t="shared" si="20"/>
        <v/>
      </c>
      <c r="AM31" s="120" t="str">
        <f t="shared" si="21"/>
        <v/>
      </c>
      <c r="AN31" s="62" t="str">
        <f t="shared" si="22"/>
        <v/>
      </c>
      <c r="AO31" s="62" t="e">
        <f t="shared" si="23"/>
        <v>#N/A</v>
      </c>
      <c r="AP31" s="62" t="str">
        <f>IF(D31="","",VLOOKUP(D31,'Hilfswerte Benchmark'!$A$4:$H$58,6,0))</f>
        <v/>
      </c>
      <c r="AQ31" s="62" t="str">
        <f>IF(D31="","",VLOOKUP(D31,'Hilfswerte Benchmark'!$A$4:$H$58,7,0))</f>
        <v/>
      </c>
      <c r="AR31" s="62" t="str">
        <f t="shared" si="24"/>
        <v/>
      </c>
      <c r="AS31" s="62" t="str">
        <f t="shared" si="25"/>
        <v/>
      </c>
      <c r="AT31" t="str">
        <f>IF('EINGABE Gebäude'!Q37="","",'EINGABE Gebäude'!Q37)</f>
        <v/>
      </c>
      <c r="AU31" t="str">
        <f t="shared" si="26"/>
        <v/>
      </c>
      <c r="AV31" s="120" t="str">
        <f t="shared" si="27"/>
        <v/>
      </c>
      <c r="AW31" s="35" t="str">
        <f t="shared" si="67"/>
        <v/>
      </c>
      <c r="AX31" s="62" t="str">
        <f t="shared" si="68"/>
        <v/>
      </c>
      <c r="AY31" s="52" t="str">
        <f t="shared" si="30"/>
        <v/>
      </c>
      <c r="AZ31" s="62">
        <f>'Hilfswerte Energiepreise'!$C$4</f>
        <v>29.29</v>
      </c>
      <c r="BA31" s="62">
        <f>'Hilfswerte Energiepreise'!$D$4</f>
        <v>24.42</v>
      </c>
      <c r="BB31" s="62">
        <f>'Hilfswerte Energiepreise'!$E$4</f>
        <v>17.170000000000002</v>
      </c>
      <c r="BC31" t="str">
        <f t="shared" si="31"/>
        <v/>
      </c>
      <c r="BD31" t="str">
        <f t="shared" si="32"/>
        <v/>
      </c>
      <c r="BE31" s="37">
        <f>'Hilfswerte Energiepreise'!$F$4</f>
        <v>560</v>
      </c>
      <c r="BF31" t="str">
        <f t="shared" si="33"/>
        <v/>
      </c>
      <c r="BG31" s="42" t="str">
        <f>IF('EINGABE Gebäude'!S37="","",'EINGABE Gebäude'!S37)</f>
        <v/>
      </c>
      <c r="BH31" s="42" t="str">
        <f>IF('EINGABE Gebäude'!T37="","",'EINGABE Gebäude'!T37)</f>
        <v/>
      </c>
      <c r="BI31" s="37" t="str">
        <f t="shared" si="69"/>
        <v/>
      </c>
      <c r="BJ31" t="str">
        <f>IF('EINGABE Gebäude'!U37="","",'EINGABE Gebäude'!U37)</f>
        <v/>
      </c>
      <c r="BK31" s="37" t="str">
        <f t="shared" si="35"/>
        <v/>
      </c>
      <c r="BL31" s="120" t="str">
        <f t="shared" si="36"/>
        <v/>
      </c>
      <c r="BM31" s="62" t="str">
        <f t="shared" si="37"/>
        <v/>
      </c>
      <c r="BN31" s="62" t="e">
        <f t="shared" si="38"/>
        <v>#N/A</v>
      </c>
      <c r="BO31" s="62" t="str">
        <f>IF(D31="","",VLOOKUP(D31,'Hilfswerte Benchmark'!$A$4:$H$58,7,0))</f>
        <v/>
      </c>
      <c r="BP31" s="62" t="str">
        <f>IF(D31="","",VLOOKUP(D31,'Hilfswerte Benchmark'!$A$4:$H$58,8,0))</f>
        <v/>
      </c>
      <c r="BQ31" s="62" t="str">
        <f t="shared" si="39"/>
        <v/>
      </c>
      <c r="BR31" s="62" t="str">
        <f t="shared" si="40"/>
        <v/>
      </c>
      <c r="BS31" s="72" t="str">
        <f>IF('EINGABE Gebäude'!V37="","",'EINGABE Gebäude'!V37)</f>
        <v/>
      </c>
      <c r="BT31" s="52" t="str">
        <f t="shared" si="70"/>
        <v/>
      </c>
      <c r="BU31" s="52" t="str">
        <f t="shared" si="41"/>
        <v/>
      </c>
      <c r="BV31" s="120" t="str">
        <f t="shared" si="42"/>
        <v/>
      </c>
      <c r="BW31" s="35" t="str">
        <f t="shared" si="71"/>
        <v/>
      </c>
      <c r="BX31" s="62">
        <f>'Hilfswerte Energiepreise'!$C$20</f>
        <v>7.72</v>
      </c>
      <c r="BY31" s="62">
        <f>'Hilfswerte Energiepreise'!$D$20</f>
        <v>5.6</v>
      </c>
      <c r="BZ31" s="62">
        <f>'Hilfswerte Energiepreise'!$E$20</f>
        <v>3.61</v>
      </c>
      <c r="CA31" t="str">
        <f t="shared" si="44"/>
        <v/>
      </c>
      <c r="CB31" t="str">
        <f t="shared" si="45"/>
        <v/>
      </c>
      <c r="CC31" s="35"/>
      <c r="CN31" t="str">
        <f>'Hilfswerte Benchmark'!A30</f>
        <v xml:space="preserve">27. Bad - Hallenbäder </v>
      </c>
      <c r="CO31">
        <f t="shared" si="49"/>
        <v>0</v>
      </c>
      <c r="CP31">
        <f t="shared" si="50"/>
        <v>0</v>
      </c>
      <c r="CQ31">
        <f t="shared" si="51"/>
        <v>0</v>
      </c>
      <c r="CX31" t="str">
        <f>'Hilfswerte Benchmark'!A30</f>
        <v xml:space="preserve">27. Bad - Hallenbäder </v>
      </c>
      <c r="CY31">
        <f t="shared" si="53"/>
        <v>0</v>
      </c>
      <c r="CZ31">
        <f t="shared" si="54"/>
        <v>0</v>
      </c>
      <c r="DA31">
        <f t="shared" si="55"/>
        <v>0</v>
      </c>
      <c r="DH31" t="str">
        <f>'Hilfswerte Benchmark'!A30</f>
        <v xml:space="preserve">27. Bad - Hallenbäder </v>
      </c>
      <c r="DI31">
        <f t="shared" si="58"/>
        <v>0</v>
      </c>
      <c r="DJ31">
        <f t="shared" si="59"/>
        <v>0</v>
      </c>
      <c r="DK31">
        <v>0</v>
      </c>
    </row>
    <row r="32" spans="1:115" x14ac:dyDescent="0.2">
      <c r="A32">
        <v>28</v>
      </c>
      <c r="B32" s="47" t="str">
        <f>IF('EINGABE Gebäude'!C38 = "", "", 'EINGABE Gebäude'!C38)</f>
        <v/>
      </c>
      <c r="C32" s="47" t="str">
        <f>IF(OR('EINGABE Gebäude'!D38 = "",'EINGABE Gebäude'!D38 = 0), "",'EINGABE Gebäude'!D38)</f>
        <v/>
      </c>
      <c r="D32" t="str">
        <f>IF(OR('EINGABE Gebäude'!E38 = "",'EINGABE Gebäude'!E38 = 0), "",'EINGABE Gebäude'!E38 )</f>
        <v/>
      </c>
      <c r="E32" t="str">
        <f>IF('EINGABE Gebäude'!F38 = "", "",'EINGABE Gebäude'!F38)</f>
        <v/>
      </c>
      <c r="F32" s="34" t="str">
        <f>IF('EINGABE Gebäude'!H38= "", "",'EINGABE Gebäude'!H38)</f>
        <v/>
      </c>
      <c r="G32" s="34" t="str">
        <f>IF('EINGABE Gebäude'!I38 = "","",'EINGABE Gebäude'!I38)</f>
        <v/>
      </c>
      <c r="H32" s="34" t="str">
        <f>IF('EINGABE Gebäude'!J38="","",'EINGABE Gebäude'!J38)</f>
        <v/>
      </c>
      <c r="I32" s="35" t="str">
        <f t="shared" si="62"/>
        <v/>
      </c>
      <c r="J32" s="35" t="str">
        <f t="shared" si="63"/>
        <v/>
      </c>
      <c r="K32" s="35" t="str">
        <f t="shared" si="64"/>
        <v/>
      </c>
      <c r="L32" s="35" t="str">
        <f ca="1">IF(OR(I32="",K32=""),"",SUM(OFFSET('Hilfswerte Witterung'!$B$5,I32,K32,J32-I32)))</f>
        <v/>
      </c>
      <c r="M32" t="str">
        <f>IF('EINGABE Gebäude'!K38="","",'EINGABE Gebäude'!K38)</f>
        <v/>
      </c>
      <c r="N32" t="str">
        <f ca="1">IFERROR(IF(OR(L32=0, M32="",E32=""),"",(('Hilfswerte Witterung'!$I$1/L32)*M32)),"")</f>
        <v/>
      </c>
      <c r="O32" t="str">
        <f t="shared" ca="1" si="9"/>
        <v/>
      </c>
      <c r="P32" s="62" t="str">
        <f ca="1">IFERROR(IF(OR(L32=0, M32="",E32=""),"",(('Hilfswerte Witterung'!$I$1/L32)*M32)/E32),"")</f>
        <v/>
      </c>
      <c r="Q32" s="62" t="e">
        <f t="shared" ca="1" si="10"/>
        <v>#N/A</v>
      </c>
      <c r="R32" s="52" t="str">
        <f>IF(D32="","",VLOOKUP(D32,'Hilfswerte Benchmark'!$A$4:$H$59,3,0))</f>
        <v/>
      </c>
      <c r="S32" s="52" t="str">
        <f>IF(D32="","",VLOOKUP(D32,'Hilfswerte Benchmark'!$A$4:$H$59,4,0))</f>
        <v/>
      </c>
      <c r="T32" s="52" t="str">
        <f t="shared" si="11"/>
        <v/>
      </c>
      <c r="U32" s="44" t="str">
        <f t="shared" ca="1" si="12"/>
        <v/>
      </c>
      <c r="V32" t="str">
        <f>IF('EINGABE Gebäude'!L38="","",'EINGABE Gebäude'!L38)</f>
        <v/>
      </c>
      <c r="W32" s="62" t="str">
        <f t="shared" si="65"/>
        <v/>
      </c>
      <c r="X32" s="62" t="str">
        <f>IF(H32="","",VLOOKUP(H32,'Hilfswerte Energiepreise'!$B$4:$F$17,2,FALSE))</f>
        <v/>
      </c>
      <c r="Y32" s="62" t="str">
        <f>IF(H32="","",VLOOKUP(H32,'Hilfswerte Energiepreise'!$B$4:$F$17,3,FALSE))</f>
        <v/>
      </c>
      <c r="Z32" s="62" t="str">
        <f>IF(H32="","",VLOOKUP(H32,'Hilfswerte Energiepreise'!$B$4:$F$17,4,FALSE))</f>
        <v/>
      </c>
      <c r="AA32" t="str">
        <f t="shared" si="14"/>
        <v/>
      </c>
      <c r="AB32" t="str">
        <f t="shared" si="15"/>
        <v/>
      </c>
      <c r="AC32" s="35" t="str">
        <f ca="1">IFERROR(IF(OR(C32="",C32=0,L32=0,L32="",V32="",V32=0),"",(HLOOKUP(C32,'Hilfswerte Witterung'!$C$4:$AQ$5,2,FALSE)/L32)*V32),"")</f>
        <v/>
      </c>
      <c r="AD32" s="35" t="str">
        <f t="shared" ca="1" si="16"/>
        <v/>
      </c>
      <c r="AE32" s="35" t="str">
        <f>IFERROR(VLOOKUP(H32,'Hilfswerte Energiepreise'!$B$4:$F$17,5,FALSE),"")</f>
        <v/>
      </c>
      <c r="AF32" s="35" t="str">
        <f t="shared" ca="1" si="17"/>
        <v/>
      </c>
      <c r="AG32" s="35" t="str">
        <f t="shared" ca="1" si="18"/>
        <v/>
      </c>
      <c r="AH32" s="42" t="str">
        <f>IF('EINGABE Gebäude'!N38="","",'EINGABE Gebäude'!N38)</f>
        <v/>
      </c>
      <c r="AI32" s="42" t="str">
        <f>IF('EINGABE Gebäude'!O38="","",'EINGABE Gebäude'!O38)</f>
        <v/>
      </c>
      <c r="AJ32" t="str">
        <f t="shared" si="66"/>
        <v/>
      </c>
      <c r="AK32" t="str">
        <f>IF('EINGABE Gebäude'!P38="","",'EINGABE Gebäude'!P38)</f>
        <v/>
      </c>
      <c r="AL32" s="37" t="str">
        <f t="shared" si="20"/>
        <v/>
      </c>
      <c r="AM32" s="120" t="str">
        <f t="shared" si="21"/>
        <v/>
      </c>
      <c r="AN32" s="62" t="str">
        <f t="shared" si="22"/>
        <v/>
      </c>
      <c r="AO32" s="62" t="e">
        <f t="shared" si="23"/>
        <v>#N/A</v>
      </c>
      <c r="AP32" s="62" t="str">
        <f>IF(D32="","",VLOOKUP(D32,'Hilfswerte Benchmark'!$A$4:$H$58,6,0))</f>
        <v/>
      </c>
      <c r="AQ32" s="62" t="str">
        <f>IF(D32="","",VLOOKUP(D32,'Hilfswerte Benchmark'!$A$4:$H$58,7,0))</f>
        <v/>
      </c>
      <c r="AR32" s="62" t="str">
        <f t="shared" si="24"/>
        <v/>
      </c>
      <c r="AS32" s="62" t="str">
        <f t="shared" si="25"/>
        <v/>
      </c>
      <c r="AT32" t="str">
        <f>IF('EINGABE Gebäude'!Q38="","",'EINGABE Gebäude'!Q38)</f>
        <v/>
      </c>
      <c r="AU32" t="str">
        <f t="shared" si="26"/>
        <v/>
      </c>
      <c r="AV32" s="120" t="str">
        <f t="shared" si="27"/>
        <v/>
      </c>
      <c r="AW32" s="35" t="str">
        <f t="shared" si="67"/>
        <v/>
      </c>
      <c r="AX32" s="62" t="str">
        <f t="shared" si="68"/>
        <v/>
      </c>
      <c r="AY32" s="52" t="str">
        <f t="shared" si="30"/>
        <v/>
      </c>
      <c r="AZ32" s="62">
        <f>'Hilfswerte Energiepreise'!$C$4</f>
        <v>29.29</v>
      </c>
      <c r="BA32" s="62">
        <f>'Hilfswerte Energiepreise'!$D$4</f>
        <v>24.42</v>
      </c>
      <c r="BB32" s="62">
        <f>'Hilfswerte Energiepreise'!$E$4</f>
        <v>17.170000000000002</v>
      </c>
      <c r="BC32" t="str">
        <f t="shared" si="31"/>
        <v/>
      </c>
      <c r="BD32" t="str">
        <f t="shared" si="32"/>
        <v/>
      </c>
      <c r="BE32" s="37">
        <f>'Hilfswerte Energiepreise'!$F$4</f>
        <v>560</v>
      </c>
      <c r="BF32" t="str">
        <f t="shared" si="33"/>
        <v/>
      </c>
      <c r="BG32" s="42" t="str">
        <f>IF('EINGABE Gebäude'!S38="","",'EINGABE Gebäude'!S38)</f>
        <v/>
      </c>
      <c r="BH32" s="42" t="str">
        <f>IF('EINGABE Gebäude'!T38="","",'EINGABE Gebäude'!T38)</f>
        <v/>
      </c>
      <c r="BI32" s="37" t="str">
        <f t="shared" si="69"/>
        <v/>
      </c>
      <c r="BJ32" t="str">
        <f>IF('EINGABE Gebäude'!U38="","",'EINGABE Gebäude'!U38)</f>
        <v/>
      </c>
      <c r="BK32" s="37" t="str">
        <f t="shared" si="35"/>
        <v/>
      </c>
      <c r="BL32" s="120" t="str">
        <f t="shared" si="36"/>
        <v/>
      </c>
      <c r="BM32" s="62" t="str">
        <f t="shared" si="37"/>
        <v/>
      </c>
      <c r="BN32" s="62" t="e">
        <f t="shared" si="38"/>
        <v>#N/A</v>
      </c>
      <c r="BO32" s="62" t="str">
        <f>IF(D32="","",VLOOKUP(D32,'Hilfswerte Benchmark'!$A$4:$H$58,7,0))</f>
        <v/>
      </c>
      <c r="BP32" s="62" t="str">
        <f>IF(D32="","",VLOOKUP(D32,'Hilfswerte Benchmark'!$A$4:$H$58,8,0))</f>
        <v/>
      </c>
      <c r="BQ32" s="62" t="str">
        <f t="shared" si="39"/>
        <v/>
      </c>
      <c r="BR32" s="62" t="str">
        <f t="shared" si="40"/>
        <v/>
      </c>
      <c r="BS32" s="72" t="str">
        <f>IF('EINGABE Gebäude'!V38="","",'EINGABE Gebäude'!V38)</f>
        <v/>
      </c>
      <c r="BT32" s="52" t="str">
        <f t="shared" si="70"/>
        <v/>
      </c>
      <c r="BU32" s="52" t="str">
        <f t="shared" si="41"/>
        <v/>
      </c>
      <c r="BV32" s="120" t="str">
        <f t="shared" si="42"/>
        <v/>
      </c>
      <c r="BW32" s="35" t="str">
        <f t="shared" si="71"/>
        <v/>
      </c>
      <c r="BX32" s="62">
        <f>'Hilfswerte Energiepreise'!$C$20</f>
        <v>7.72</v>
      </c>
      <c r="BY32" s="62">
        <f>'Hilfswerte Energiepreise'!$D$20</f>
        <v>5.6</v>
      </c>
      <c r="BZ32" s="62">
        <f>'Hilfswerte Energiepreise'!$E$20</f>
        <v>3.61</v>
      </c>
      <c r="CA32" t="str">
        <f t="shared" si="44"/>
        <v/>
      </c>
      <c r="CB32" t="str">
        <f t="shared" si="45"/>
        <v/>
      </c>
      <c r="CC32" s="35"/>
      <c r="CN32" t="str">
        <f>'Hilfswerte Benchmark'!A31</f>
        <v>28. Bad - Hallenbäder 251 - 500 m² Beckenoberfläche</v>
      </c>
      <c r="CO32">
        <f t="shared" si="49"/>
        <v>0</v>
      </c>
      <c r="CP32">
        <f t="shared" si="50"/>
        <v>0</v>
      </c>
      <c r="CQ32">
        <f t="shared" si="51"/>
        <v>0</v>
      </c>
      <c r="CX32" t="str">
        <f>'Hilfswerte Benchmark'!A31</f>
        <v>28. Bad - Hallenbäder 251 - 500 m² Beckenoberfläche</v>
      </c>
      <c r="CY32">
        <f t="shared" si="53"/>
        <v>0</v>
      </c>
      <c r="CZ32">
        <f t="shared" si="54"/>
        <v>0</v>
      </c>
      <c r="DA32">
        <f t="shared" si="55"/>
        <v>0</v>
      </c>
      <c r="DH32" t="str">
        <f>'Hilfswerte Benchmark'!A31</f>
        <v>28. Bad - Hallenbäder 251 - 500 m² Beckenoberfläche</v>
      </c>
      <c r="DI32">
        <f t="shared" si="58"/>
        <v>0</v>
      </c>
      <c r="DJ32">
        <f t="shared" si="59"/>
        <v>0</v>
      </c>
      <c r="DK32">
        <v>0</v>
      </c>
    </row>
    <row r="33" spans="1:116" x14ac:dyDescent="0.2">
      <c r="A33">
        <v>29</v>
      </c>
      <c r="B33" s="47" t="str">
        <f>IF('EINGABE Gebäude'!C39 = "", "", 'EINGABE Gebäude'!C39)</f>
        <v/>
      </c>
      <c r="C33" s="47" t="str">
        <f>IF(OR('EINGABE Gebäude'!D39 = "",'EINGABE Gebäude'!D39 = 0), "",'EINGABE Gebäude'!D39)</f>
        <v/>
      </c>
      <c r="D33" t="str">
        <f>IF(OR('EINGABE Gebäude'!E39 = "",'EINGABE Gebäude'!E39 = 0), "",'EINGABE Gebäude'!E39 )</f>
        <v/>
      </c>
      <c r="E33" t="str">
        <f>IF('EINGABE Gebäude'!F39 = "", "",'EINGABE Gebäude'!F39)</f>
        <v/>
      </c>
      <c r="F33" s="34" t="str">
        <f>IF('EINGABE Gebäude'!H39= "", "",'EINGABE Gebäude'!H39)</f>
        <v/>
      </c>
      <c r="G33" s="34" t="str">
        <f>IF('EINGABE Gebäude'!I39 = "","",'EINGABE Gebäude'!I39)</f>
        <v/>
      </c>
      <c r="H33" s="34" t="str">
        <f>IF('EINGABE Gebäude'!J39="","",'EINGABE Gebäude'!J39)</f>
        <v/>
      </c>
      <c r="I33" s="35" t="str">
        <f t="shared" si="62"/>
        <v/>
      </c>
      <c r="J33" s="35" t="str">
        <f t="shared" si="63"/>
        <v/>
      </c>
      <c r="K33" s="35" t="str">
        <f t="shared" si="64"/>
        <v/>
      </c>
      <c r="L33" s="35" t="str">
        <f ca="1">IF(OR(I33="",K33=""),"",SUM(OFFSET('Hilfswerte Witterung'!$B$5,I33,K33,J33-I33)))</f>
        <v/>
      </c>
      <c r="M33" t="str">
        <f>IF('EINGABE Gebäude'!K39="","",'EINGABE Gebäude'!K39)</f>
        <v/>
      </c>
      <c r="N33" t="str">
        <f ca="1">IFERROR(IF(OR(L33=0, M33="",E33=""),"",(('Hilfswerte Witterung'!$I$1/L33)*M33)),"")</f>
        <v/>
      </c>
      <c r="O33" t="str">
        <f t="shared" ca="1" si="9"/>
        <v/>
      </c>
      <c r="P33" s="62" t="str">
        <f ca="1">IFERROR(IF(OR(L33=0, M33="",E33=""),"",(('Hilfswerte Witterung'!$I$1/L33)*M33)/E33),"")</f>
        <v/>
      </c>
      <c r="Q33" s="62" t="e">
        <f t="shared" ca="1" si="10"/>
        <v>#N/A</v>
      </c>
      <c r="R33" s="52" t="str">
        <f>IF(D33="","",VLOOKUP(D33,'Hilfswerte Benchmark'!$A$4:$H$59,3,0))</f>
        <v/>
      </c>
      <c r="S33" s="52" t="str">
        <f>IF(D33="","",VLOOKUP(D33,'Hilfswerte Benchmark'!$A$4:$H$59,4,0))</f>
        <v/>
      </c>
      <c r="T33" s="52" t="str">
        <f t="shared" si="11"/>
        <v/>
      </c>
      <c r="U33" s="44" t="str">
        <f t="shared" ca="1" si="12"/>
        <v/>
      </c>
      <c r="V33" t="str">
        <f>IF('EINGABE Gebäude'!L39="","",'EINGABE Gebäude'!L39)</f>
        <v/>
      </c>
      <c r="W33" s="62" t="str">
        <f t="shared" si="65"/>
        <v/>
      </c>
      <c r="X33" s="62" t="str">
        <f>IF(H33="","",VLOOKUP(H33,'Hilfswerte Energiepreise'!$B$4:$F$17,2,FALSE))</f>
        <v/>
      </c>
      <c r="Y33" s="62" t="str">
        <f>IF(H33="","",VLOOKUP(H33,'Hilfswerte Energiepreise'!$B$4:$F$17,3,FALSE))</f>
        <v/>
      </c>
      <c r="Z33" s="62" t="str">
        <f>IF(H33="","",VLOOKUP(H33,'Hilfswerte Energiepreise'!$B$4:$F$17,4,FALSE))</f>
        <v/>
      </c>
      <c r="AA33" t="str">
        <f t="shared" si="14"/>
        <v/>
      </c>
      <c r="AB33" t="str">
        <f t="shared" si="15"/>
        <v/>
      </c>
      <c r="AC33" s="35" t="str">
        <f ca="1">IFERROR(IF(OR(C33="",C33=0,L33=0,L33="",V33="",V33=0),"",(HLOOKUP(C33,'Hilfswerte Witterung'!$C$4:$AQ$5,2,FALSE)/L33)*V33),"")</f>
        <v/>
      </c>
      <c r="AD33" s="35" t="str">
        <f t="shared" ca="1" si="16"/>
        <v/>
      </c>
      <c r="AE33" s="35" t="str">
        <f>IFERROR(VLOOKUP(H33,'Hilfswerte Energiepreise'!$B$4:$F$17,5,FALSE),"")</f>
        <v/>
      </c>
      <c r="AF33" s="35" t="str">
        <f t="shared" ca="1" si="17"/>
        <v/>
      </c>
      <c r="AG33" s="35" t="str">
        <f t="shared" ca="1" si="18"/>
        <v/>
      </c>
      <c r="AH33" s="42" t="str">
        <f>IF('EINGABE Gebäude'!N39="","",'EINGABE Gebäude'!N39)</f>
        <v/>
      </c>
      <c r="AI33" s="42" t="str">
        <f>IF('EINGABE Gebäude'!O39="","",'EINGABE Gebäude'!O39)</f>
        <v/>
      </c>
      <c r="AJ33" t="str">
        <f t="shared" si="66"/>
        <v/>
      </c>
      <c r="AK33" t="str">
        <f>IF('EINGABE Gebäude'!P39="","",'EINGABE Gebäude'!P39)</f>
        <v/>
      </c>
      <c r="AL33" s="37" t="str">
        <f t="shared" si="20"/>
        <v/>
      </c>
      <c r="AM33" s="120" t="str">
        <f t="shared" si="21"/>
        <v/>
      </c>
      <c r="AN33" s="62" t="str">
        <f t="shared" si="22"/>
        <v/>
      </c>
      <c r="AO33" s="62" t="e">
        <f t="shared" si="23"/>
        <v>#N/A</v>
      </c>
      <c r="AP33" s="62" t="str">
        <f>IF(D33="","",VLOOKUP(D33,'Hilfswerte Benchmark'!$A$4:$H$58,6,0))</f>
        <v/>
      </c>
      <c r="AQ33" s="62" t="str">
        <f>IF(D33="","",VLOOKUP(D33,'Hilfswerte Benchmark'!$A$4:$H$58,7,0))</f>
        <v/>
      </c>
      <c r="AR33" s="62" t="str">
        <f t="shared" si="24"/>
        <v/>
      </c>
      <c r="AS33" s="62" t="str">
        <f t="shared" si="25"/>
        <v/>
      </c>
      <c r="AT33" t="str">
        <f>IF('EINGABE Gebäude'!Q39="","",'EINGABE Gebäude'!Q39)</f>
        <v/>
      </c>
      <c r="AU33" t="str">
        <f t="shared" si="26"/>
        <v/>
      </c>
      <c r="AV33" s="120" t="str">
        <f t="shared" si="27"/>
        <v/>
      </c>
      <c r="AW33" s="35" t="str">
        <f t="shared" si="67"/>
        <v/>
      </c>
      <c r="AX33" s="62" t="str">
        <f t="shared" si="68"/>
        <v/>
      </c>
      <c r="AY33" s="52" t="str">
        <f t="shared" si="30"/>
        <v/>
      </c>
      <c r="AZ33" s="62">
        <f>'Hilfswerte Energiepreise'!$C$4</f>
        <v>29.29</v>
      </c>
      <c r="BA33" s="62">
        <f>'Hilfswerte Energiepreise'!$D$4</f>
        <v>24.42</v>
      </c>
      <c r="BB33" s="62">
        <f>'Hilfswerte Energiepreise'!$E$4</f>
        <v>17.170000000000002</v>
      </c>
      <c r="BC33" t="str">
        <f t="shared" si="31"/>
        <v/>
      </c>
      <c r="BD33" t="str">
        <f t="shared" si="32"/>
        <v/>
      </c>
      <c r="BE33" s="37">
        <f>'Hilfswerte Energiepreise'!$F$4</f>
        <v>560</v>
      </c>
      <c r="BF33" t="str">
        <f t="shared" si="33"/>
        <v/>
      </c>
      <c r="BG33" s="42" t="str">
        <f>IF('EINGABE Gebäude'!S39="","",'EINGABE Gebäude'!S39)</f>
        <v/>
      </c>
      <c r="BH33" s="42" t="str">
        <f>IF('EINGABE Gebäude'!T39="","",'EINGABE Gebäude'!T39)</f>
        <v/>
      </c>
      <c r="BI33" s="37" t="str">
        <f t="shared" si="69"/>
        <v/>
      </c>
      <c r="BJ33" t="str">
        <f>IF('EINGABE Gebäude'!U39="","",'EINGABE Gebäude'!U39)</f>
        <v/>
      </c>
      <c r="BK33" s="37" t="str">
        <f t="shared" si="35"/>
        <v/>
      </c>
      <c r="BL33" s="120" t="str">
        <f t="shared" si="36"/>
        <v/>
      </c>
      <c r="BM33" s="62" t="str">
        <f t="shared" si="37"/>
        <v/>
      </c>
      <c r="BN33" s="62" t="e">
        <f t="shared" si="38"/>
        <v>#N/A</v>
      </c>
      <c r="BO33" s="62" t="str">
        <f>IF(D33="","",VLOOKUP(D33,'Hilfswerte Benchmark'!$A$4:$H$58,7,0))</f>
        <v/>
      </c>
      <c r="BP33" s="62" t="str">
        <f>IF(D33="","",VLOOKUP(D33,'Hilfswerte Benchmark'!$A$4:$H$58,8,0))</f>
        <v/>
      </c>
      <c r="BQ33" s="62" t="str">
        <f t="shared" si="39"/>
        <v/>
      </c>
      <c r="BR33" s="62" t="str">
        <f t="shared" si="40"/>
        <v/>
      </c>
      <c r="BS33" s="72" t="str">
        <f>IF('EINGABE Gebäude'!V39="","",'EINGABE Gebäude'!V39)</f>
        <v/>
      </c>
      <c r="BT33" s="52" t="str">
        <f t="shared" si="70"/>
        <v/>
      </c>
      <c r="BU33" s="52" t="str">
        <f t="shared" si="41"/>
        <v/>
      </c>
      <c r="BV33" s="120" t="str">
        <f t="shared" si="42"/>
        <v/>
      </c>
      <c r="BW33" s="35" t="str">
        <f t="shared" si="71"/>
        <v/>
      </c>
      <c r="BX33" s="62">
        <f>'Hilfswerte Energiepreise'!$C$20</f>
        <v>7.72</v>
      </c>
      <c r="BY33" s="62">
        <f>'Hilfswerte Energiepreise'!$D$20</f>
        <v>5.6</v>
      </c>
      <c r="BZ33" s="62">
        <f>'Hilfswerte Energiepreise'!$E$20</f>
        <v>3.61</v>
      </c>
      <c r="CA33" t="str">
        <f t="shared" si="44"/>
        <v/>
      </c>
      <c r="CB33" t="str">
        <f t="shared" si="45"/>
        <v/>
      </c>
      <c r="CC33" s="35"/>
      <c r="CN33" t="str">
        <f>'Hilfswerte Benchmark'!A32</f>
        <v>29. Bad - Hallenbäder ≤ 250 m² Beckenoberfläche</v>
      </c>
      <c r="CO33">
        <f t="shared" si="49"/>
        <v>0</v>
      </c>
      <c r="CP33">
        <f t="shared" si="50"/>
        <v>0</v>
      </c>
      <c r="CQ33">
        <f t="shared" si="51"/>
        <v>0</v>
      </c>
      <c r="CX33" t="str">
        <f>'Hilfswerte Benchmark'!A32</f>
        <v>29. Bad - Hallenbäder ≤ 250 m² Beckenoberfläche</v>
      </c>
      <c r="CY33">
        <f t="shared" si="53"/>
        <v>0</v>
      </c>
      <c r="CZ33">
        <f t="shared" si="54"/>
        <v>0</v>
      </c>
      <c r="DA33">
        <f t="shared" si="55"/>
        <v>0</v>
      </c>
      <c r="DH33" t="str">
        <f>'Hilfswerte Benchmark'!A32</f>
        <v>29. Bad - Hallenbäder ≤ 250 m² Beckenoberfläche</v>
      </c>
      <c r="DI33">
        <f t="shared" si="58"/>
        <v>0</v>
      </c>
      <c r="DJ33">
        <f t="shared" si="59"/>
        <v>0</v>
      </c>
      <c r="DK33">
        <v>0</v>
      </c>
    </row>
    <row r="34" spans="1:116" s="72" customFormat="1" x14ac:dyDescent="0.2">
      <c r="A34" s="72">
        <v>30</v>
      </c>
      <c r="B34" s="47" t="str">
        <f>IF('EINGABE Gebäude'!C40 = "", "", 'EINGABE Gebäude'!C40)</f>
        <v/>
      </c>
      <c r="C34" s="47" t="str">
        <f>IF(OR('EINGABE Gebäude'!D40 = "",'EINGABE Gebäude'!D40 = 0), "",'EINGABE Gebäude'!D40)</f>
        <v/>
      </c>
      <c r="D34" t="str">
        <f>IF(OR('EINGABE Gebäude'!E40 = "",'EINGABE Gebäude'!E40 = 0), "",'EINGABE Gebäude'!E40 )</f>
        <v/>
      </c>
      <c r="E34" t="str">
        <f>IF('EINGABE Gebäude'!F40 = "", "",'EINGABE Gebäude'!F40)</f>
        <v/>
      </c>
      <c r="F34" s="34" t="str">
        <f>IF('EINGABE Gebäude'!H40= "", "",'EINGABE Gebäude'!H40)</f>
        <v/>
      </c>
      <c r="G34" s="34" t="str">
        <f>IF('EINGABE Gebäude'!I40 = "","",'EINGABE Gebäude'!I40)</f>
        <v/>
      </c>
      <c r="H34" s="34" t="str">
        <f>IF('EINGABE Gebäude'!J40="","",'EINGABE Gebäude'!J40)</f>
        <v/>
      </c>
      <c r="I34" s="35" t="str">
        <f t="shared" si="62"/>
        <v/>
      </c>
      <c r="J34" s="35" t="str">
        <f t="shared" si="63"/>
        <v/>
      </c>
      <c r="K34" s="35" t="str">
        <f t="shared" si="64"/>
        <v/>
      </c>
      <c r="L34" s="35" t="str">
        <f ca="1">IF(OR(I34="",K34=""),"",SUM(OFFSET('Hilfswerte Witterung'!$B$5,I34,K34,J34-I34)))</f>
        <v/>
      </c>
      <c r="M34" t="str">
        <f>IF('EINGABE Gebäude'!K40="","",'EINGABE Gebäude'!K40)</f>
        <v/>
      </c>
      <c r="N34" t="str">
        <f ca="1">IFERROR(IF(OR(L34=0, M34="",E34=""),"",(('Hilfswerte Witterung'!$I$1/L34)*M34)),"")</f>
        <v/>
      </c>
      <c r="O34" t="str">
        <f t="shared" ca="1" si="9"/>
        <v/>
      </c>
      <c r="P34" s="62" t="str">
        <f ca="1">IFERROR(IF(OR(L34=0, M34="",E34=""),"",(('Hilfswerte Witterung'!$I$1/L34)*M34)/E34),"")</f>
        <v/>
      </c>
      <c r="Q34" s="62" t="e">
        <f t="shared" ca="1" si="10"/>
        <v>#N/A</v>
      </c>
      <c r="R34" s="52" t="str">
        <f>IF(D34="","",VLOOKUP(D34,'Hilfswerte Benchmark'!$A$4:$H$59,3,0))</f>
        <v/>
      </c>
      <c r="S34" s="52" t="str">
        <f>IF(D34="","",VLOOKUP(D34,'Hilfswerte Benchmark'!$A$4:$H$59,4,0))</f>
        <v/>
      </c>
      <c r="T34" s="52" t="str">
        <f t="shared" si="11"/>
        <v/>
      </c>
      <c r="U34" s="44" t="str">
        <f t="shared" ca="1" si="12"/>
        <v/>
      </c>
      <c r="V34" t="str">
        <f>IF('EINGABE Gebäude'!L40="","",'EINGABE Gebäude'!L40)</f>
        <v/>
      </c>
      <c r="W34" s="62" t="str">
        <f t="shared" si="65"/>
        <v/>
      </c>
      <c r="X34" s="62" t="str">
        <f>IF(H34="","",VLOOKUP(H34,'Hilfswerte Energiepreise'!$B$4:$F$17,2,FALSE))</f>
        <v/>
      </c>
      <c r="Y34" s="62" t="str">
        <f>IF(H34="","",VLOOKUP(H34,'Hilfswerte Energiepreise'!$B$4:$F$17,3,FALSE))</f>
        <v/>
      </c>
      <c r="Z34" s="62" t="str">
        <f>IF(H34="","",VLOOKUP(H34,'Hilfswerte Energiepreise'!$B$4:$F$17,4,FALSE))</f>
        <v/>
      </c>
      <c r="AA34" t="str">
        <f t="shared" si="14"/>
        <v/>
      </c>
      <c r="AB34" t="str">
        <f t="shared" si="15"/>
        <v/>
      </c>
      <c r="AC34" s="35" t="str">
        <f ca="1">IFERROR(IF(OR(C34="",C34=0,L34=0,L34="",V34="",V34=0),"",(HLOOKUP(C34,'Hilfswerte Witterung'!$C$4:$AQ$5,2,FALSE)/L34)*V34),"")</f>
        <v/>
      </c>
      <c r="AD34" s="35" t="str">
        <f t="shared" ca="1" si="16"/>
        <v/>
      </c>
      <c r="AE34" s="35" t="str">
        <f>IFERROR(VLOOKUP(H34,'Hilfswerte Energiepreise'!$B$4:$F$17,5,FALSE),"")</f>
        <v/>
      </c>
      <c r="AF34" s="35" t="str">
        <f t="shared" ca="1" si="17"/>
        <v/>
      </c>
      <c r="AG34" s="35" t="str">
        <f t="shared" ca="1" si="18"/>
        <v/>
      </c>
      <c r="AH34" s="42" t="str">
        <f>IF('EINGABE Gebäude'!N40="","",'EINGABE Gebäude'!N40)</f>
        <v/>
      </c>
      <c r="AI34" s="42" t="str">
        <f>IF('EINGABE Gebäude'!O40="","",'EINGABE Gebäude'!O40)</f>
        <v/>
      </c>
      <c r="AJ34" t="str">
        <f t="shared" si="66"/>
        <v/>
      </c>
      <c r="AK34" t="str">
        <f>IF('EINGABE Gebäude'!P40="","",'EINGABE Gebäude'!P40)</f>
        <v/>
      </c>
      <c r="AL34" s="37" t="str">
        <f t="shared" si="20"/>
        <v/>
      </c>
      <c r="AM34" s="120" t="str">
        <f t="shared" si="21"/>
        <v/>
      </c>
      <c r="AN34" s="62" t="str">
        <f t="shared" si="22"/>
        <v/>
      </c>
      <c r="AO34" s="62" t="e">
        <f t="shared" si="23"/>
        <v>#N/A</v>
      </c>
      <c r="AP34" s="62" t="str">
        <f>IF(D34="","",VLOOKUP(D34,'Hilfswerte Benchmark'!$A$4:$H$58,6,0))</f>
        <v/>
      </c>
      <c r="AQ34" s="62" t="str">
        <f>IF(D34="","",VLOOKUP(D34,'Hilfswerte Benchmark'!$A$4:$H$58,7,0))</f>
        <v/>
      </c>
      <c r="AR34" s="62" t="str">
        <f t="shared" si="24"/>
        <v/>
      </c>
      <c r="AS34" s="62" t="str">
        <f t="shared" si="25"/>
        <v/>
      </c>
      <c r="AT34" t="str">
        <f>IF('EINGABE Gebäude'!Q40="","",'EINGABE Gebäude'!Q40)</f>
        <v/>
      </c>
      <c r="AU34" t="str">
        <f t="shared" si="26"/>
        <v/>
      </c>
      <c r="AV34" s="120" t="str">
        <f t="shared" si="27"/>
        <v/>
      </c>
      <c r="AW34" s="35" t="str">
        <f t="shared" si="67"/>
        <v/>
      </c>
      <c r="AX34" s="62" t="str">
        <f t="shared" si="68"/>
        <v/>
      </c>
      <c r="AY34" s="52" t="str">
        <f t="shared" si="30"/>
        <v/>
      </c>
      <c r="AZ34" s="62">
        <f>'Hilfswerte Energiepreise'!$C$4</f>
        <v>29.29</v>
      </c>
      <c r="BA34" s="62">
        <f>'Hilfswerte Energiepreise'!$D$4</f>
        <v>24.42</v>
      </c>
      <c r="BB34" s="62">
        <f>'Hilfswerte Energiepreise'!$E$4</f>
        <v>17.170000000000002</v>
      </c>
      <c r="BC34" t="str">
        <f t="shared" si="31"/>
        <v/>
      </c>
      <c r="BD34" t="str">
        <f t="shared" si="32"/>
        <v/>
      </c>
      <c r="BE34" s="37">
        <f>'Hilfswerte Energiepreise'!$F$4</f>
        <v>560</v>
      </c>
      <c r="BF34" t="str">
        <f t="shared" si="33"/>
        <v/>
      </c>
      <c r="BG34" s="42" t="str">
        <f>IF('EINGABE Gebäude'!S40="","",'EINGABE Gebäude'!S40)</f>
        <v/>
      </c>
      <c r="BH34" s="42" t="str">
        <f>IF('EINGABE Gebäude'!T40="","",'EINGABE Gebäude'!T40)</f>
        <v/>
      </c>
      <c r="BI34" s="37" t="str">
        <f t="shared" si="69"/>
        <v/>
      </c>
      <c r="BJ34" t="str">
        <f>IF('EINGABE Gebäude'!U40="","",'EINGABE Gebäude'!U40)</f>
        <v/>
      </c>
      <c r="BK34" s="37" t="str">
        <f t="shared" si="35"/>
        <v/>
      </c>
      <c r="BL34" s="120" t="str">
        <f t="shared" si="36"/>
        <v/>
      </c>
      <c r="BM34" s="62" t="str">
        <f t="shared" si="37"/>
        <v/>
      </c>
      <c r="BN34" s="62" t="e">
        <f t="shared" si="38"/>
        <v>#N/A</v>
      </c>
      <c r="BO34" s="62" t="str">
        <f>IF(D34="","",VLOOKUP(D34,'Hilfswerte Benchmark'!$A$4:$H$58,7,0))</f>
        <v/>
      </c>
      <c r="BP34" s="62" t="str">
        <f>IF(D34="","",VLOOKUP(D34,'Hilfswerte Benchmark'!$A$4:$H$58,8,0))</f>
        <v/>
      </c>
      <c r="BQ34" s="62" t="str">
        <f t="shared" si="39"/>
        <v/>
      </c>
      <c r="BR34" s="62" t="str">
        <f t="shared" si="40"/>
        <v/>
      </c>
      <c r="BS34" s="72" t="str">
        <f>IF('EINGABE Gebäude'!V40="","",'EINGABE Gebäude'!V40)</f>
        <v/>
      </c>
      <c r="BT34" s="52" t="str">
        <f t="shared" si="70"/>
        <v/>
      </c>
      <c r="BU34" s="52" t="str">
        <f t="shared" si="41"/>
        <v/>
      </c>
      <c r="BV34" s="120" t="str">
        <f t="shared" si="42"/>
        <v/>
      </c>
      <c r="BW34" s="35" t="str">
        <f t="shared" si="71"/>
        <v/>
      </c>
      <c r="BX34" s="62">
        <f>'Hilfswerte Energiepreise'!$C$20</f>
        <v>7.72</v>
      </c>
      <c r="BY34" s="62">
        <f>'Hilfswerte Energiepreise'!$D$20</f>
        <v>5.6</v>
      </c>
      <c r="BZ34" s="62">
        <f>'Hilfswerte Energiepreise'!$E$20</f>
        <v>3.61</v>
      </c>
      <c r="CA34" t="str">
        <f t="shared" si="44"/>
        <v/>
      </c>
      <c r="CB34" t="str">
        <f t="shared" si="45"/>
        <v/>
      </c>
      <c r="CC34" s="35"/>
      <c r="CN34" t="str">
        <f>'Hilfswerte Benchmark'!A33</f>
        <v>30. Bad - Hallenbäder &gt; 500 m² Beckenoberfläche</v>
      </c>
      <c r="CO34">
        <f t="shared" si="49"/>
        <v>0</v>
      </c>
      <c r="CP34">
        <f t="shared" si="50"/>
        <v>0</v>
      </c>
      <c r="CQ34">
        <f t="shared" si="51"/>
        <v>0</v>
      </c>
      <c r="CR34"/>
      <c r="CX34" t="str">
        <f>'Hilfswerte Benchmark'!A33</f>
        <v>30. Bad - Hallenbäder &gt; 500 m² Beckenoberfläche</v>
      </c>
      <c r="CY34">
        <f t="shared" si="53"/>
        <v>0</v>
      </c>
      <c r="CZ34">
        <f t="shared" si="54"/>
        <v>0</v>
      </c>
      <c r="DA34">
        <f t="shared" si="55"/>
        <v>0</v>
      </c>
      <c r="DB34"/>
      <c r="DH34" t="str">
        <f>'Hilfswerte Benchmark'!A33</f>
        <v>30. Bad - Hallenbäder &gt; 500 m² Beckenoberfläche</v>
      </c>
      <c r="DI34">
        <f t="shared" si="58"/>
        <v>0</v>
      </c>
      <c r="DJ34">
        <f t="shared" si="59"/>
        <v>0</v>
      </c>
      <c r="DK34">
        <v>0</v>
      </c>
      <c r="DL34"/>
    </row>
    <row r="35" spans="1:116" x14ac:dyDescent="0.2">
      <c r="A35">
        <v>31</v>
      </c>
      <c r="B35" s="47" t="str">
        <f>IF('EINGABE Gebäude'!C41 = "", "", 'EINGABE Gebäude'!C41)</f>
        <v/>
      </c>
      <c r="C35" s="47" t="str">
        <f>IF(OR('EINGABE Gebäude'!D41 = "",'EINGABE Gebäude'!D41 = 0), "",'EINGABE Gebäude'!D41)</f>
        <v/>
      </c>
      <c r="D35" t="str">
        <f>IF(OR('EINGABE Gebäude'!E41 = "",'EINGABE Gebäude'!E41 = 0), "",'EINGABE Gebäude'!E41 )</f>
        <v/>
      </c>
      <c r="E35" t="str">
        <f>IF('EINGABE Gebäude'!F41 = "", "",'EINGABE Gebäude'!F41)</f>
        <v/>
      </c>
      <c r="F35" s="34" t="str">
        <f>IF('EINGABE Gebäude'!H41= "", "",'EINGABE Gebäude'!H41)</f>
        <v/>
      </c>
      <c r="G35" s="34" t="str">
        <f>IF('EINGABE Gebäude'!I41 = "","",'EINGABE Gebäude'!I41)</f>
        <v/>
      </c>
      <c r="H35" s="34" t="str">
        <f>IF('EINGABE Gebäude'!J41="","",'EINGABE Gebäude'!J41)</f>
        <v/>
      </c>
      <c r="I35" s="35" t="str">
        <f t="shared" si="62"/>
        <v/>
      </c>
      <c r="J35" s="35" t="str">
        <f t="shared" si="63"/>
        <v/>
      </c>
      <c r="K35" s="35" t="str">
        <f t="shared" si="64"/>
        <v/>
      </c>
      <c r="L35" s="35" t="str">
        <f ca="1">IF(OR(I35="",K35=""),"",SUM(OFFSET('Hilfswerte Witterung'!$B$5,I35,K35,J35-I35)))</f>
        <v/>
      </c>
      <c r="M35" t="str">
        <f>IF('EINGABE Gebäude'!K41="","",'EINGABE Gebäude'!K41)</f>
        <v/>
      </c>
      <c r="N35" t="str">
        <f ca="1">IFERROR(IF(OR(L35=0, M35="",E35=""),"",(('Hilfswerte Witterung'!$I$1/L35)*M35)),"")</f>
        <v/>
      </c>
      <c r="O35" t="str">
        <f t="shared" ca="1" si="9"/>
        <v/>
      </c>
      <c r="P35" s="62" t="str">
        <f ca="1">IFERROR(IF(OR(L35=0, M35="",E35=""),"",(('Hilfswerte Witterung'!$I$1/L35)*M35)/E35),"")</f>
        <v/>
      </c>
      <c r="Q35" s="62" t="e">
        <f t="shared" ca="1" si="10"/>
        <v>#N/A</v>
      </c>
      <c r="R35" s="52" t="str">
        <f>IF(D35="","",VLOOKUP(D35,'Hilfswerte Benchmark'!$A$4:$H$59,3,0))</f>
        <v/>
      </c>
      <c r="S35" s="52" t="str">
        <f>IF(D35="","",VLOOKUP(D35,'Hilfswerte Benchmark'!$A$4:$H$59,4,0))</f>
        <v/>
      </c>
      <c r="T35" s="52" t="str">
        <f t="shared" si="11"/>
        <v/>
      </c>
      <c r="U35" s="44" t="str">
        <f t="shared" ca="1" si="12"/>
        <v/>
      </c>
      <c r="V35" t="str">
        <f>IF('EINGABE Gebäude'!L41="","",'EINGABE Gebäude'!L41)</f>
        <v/>
      </c>
      <c r="W35" s="62" t="str">
        <f t="shared" si="65"/>
        <v/>
      </c>
      <c r="X35" s="62" t="str">
        <f>IF(H35="","",VLOOKUP(H35,'Hilfswerte Energiepreise'!$B$4:$F$17,2,FALSE))</f>
        <v/>
      </c>
      <c r="Y35" s="62" t="str">
        <f>IF(H35="","",VLOOKUP(H35,'Hilfswerte Energiepreise'!$B$4:$F$17,3,FALSE))</f>
        <v/>
      </c>
      <c r="Z35" s="62" t="str">
        <f>IF(H35="","",VLOOKUP(H35,'Hilfswerte Energiepreise'!$B$4:$F$17,4,FALSE))</f>
        <v/>
      </c>
      <c r="AA35" t="str">
        <f t="shared" si="14"/>
        <v/>
      </c>
      <c r="AB35" t="str">
        <f t="shared" si="15"/>
        <v/>
      </c>
      <c r="AC35" s="35" t="str">
        <f ca="1">IFERROR(IF(OR(C35="",C35=0,L35=0,L35="",V35="",V35=0),"",(HLOOKUP(C35,'Hilfswerte Witterung'!$C$4:$AQ$5,2,FALSE)/L35)*V35),"")</f>
        <v/>
      </c>
      <c r="AD35" s="35" t="str">
        <f t="shared" ca="1" si="16"/>
        <v/>
      </c>
      <c r="AE35" s="35" t="str">
        <f>IFERROR(VLOOKUP(H35,'Hilfswerte Energiepreise'!$B$4:$F$17,5,FALSE),"")</f>
        <v/>
      </c>
      <c r="AF35" s="35" t="str">
        <f t="shared" ca="1" si="17"/>
        <v/>
      </c>
      <c r="AG35" s="35" t="str">
        <f t="shared" ca="1" si="18"/>
        <v/>
      </c>
      <c r="AH35" s="42" t="str">
        <f>IF('EINGABE Gebäude'!N41="","",'EINGABE Gebäude'!N41)</f>
        <v/>
      </c>
      <c r="AI35" s="42" t="str">
        <f>IF('EINGABE Gebäude'!O41="","",'EINGABE Gebäude'!O41)</f>
        <v/>
      </c>
      <c r="AJ35" t="str">
        <f t="shared" si="66"/>
        <v/>
      </c>
      <c r="AK35" t="str">
        <f>IF('EINGABE Gebäude'!P41="","",'EINGABE Gebäude'!P41)</f>
        <v/>
      </c>
      <c r="AL35" s="37" t="str">
        <f t="shared" si="20"/>
        <v/>
      </c>
      <c r="AM35" s="120" t="str">
        <f t="shared" si="21"/>
        <v/>
      </c>
      <c r="AN35" s="62" t="str">
        <f t="shared" si="22"/>
        <v/>
      </c>
      <c r="AO35" s="62" t="e">
        <f t="shared" si="23"/>
        <v>#N/A</v>
      </c>
      <c r="AP35" s="62" t="str">
        <f>IF(D35="","",VLOOKUP(D35,'Hilfswerte Benchmark'!$A$4:$H$58,6,0))</f>
        <v/>
      </c>
      <c r="AQ35" s="62" t="str">
        <f>IF(D35="","",VLOOKUP(D35,'Hilfswerte Benchmark'!$A$4:$H$58,7,0))</f>
        <v/>
      </c>
      <c r="AR35" s="62" t="str">
        <f t="shared" si="24"/>
        <v/>
      </c>
      <c r="AS35" s="62" t="str">
        <f t="shared" si="25"/>
        <v/>
      </c>
      <c r="AT35" t="str">
        <f>IF('EINGABE Gebäude'!Q41="","",'EINGABE Gebäude'!Q41)</f>
        <v/>
      </c>
      <c r="AU35" t="str">
        <f t="shared" si="26"/>
        <v/>
      </c>
      <c r="AV35" s="120" t="str">
        <f t="shared" si="27"/>
        <v/>
      </c>
      <c r="AW35" s="35" t="str">
        <f t="shared" si="67"/>
        <v/>
      </c>
      <c r="AX35" s="62" t="str">
        <f t="shared" si="68"/>
        <v/>
      </c>
      <c r="AY35" s="52" t="str">
        <f t="shared" si="30"/>
        <v/>
      </c>
      <c r="AZ35" s="62">
        <f>'Hilfswerte Energiepreise'!$C$4</f>
        <v>29.29</v>
      </c>
      <c r="BA35" s="62">
        <f>'Hilfswerte Energiepreise'!$D$4</f>
        <v>24.42</v>
      </c>
      <c r="BB35" s="62">
        <f>'Hilfswerte Energiepreise'!$E$4</f>
        <v>17.170000000000002</v>
      </c>
      <c r="BC35" t="str">
        <f t="shared" si="31"/>
        <v/>
      </c>
      <c r="BD35" t="str">
        <f t="shared" si="32"/>
        <v/>
      </c>
      <c r="BE35" s="37">
        <f>'Hilfswerte Energiepreise'!$F$4</f>
        <v>560</v>
      </c>
      <c r="BF35" t="str">
        <f t="shared" si="33"/>
        <v/>
      </c>
      <c r="BG35" s="42" t="str">
        <f>IF('EINGABE Gebäude'!S41="","",'EINGABE Gebäude'!S41)</f>
        <v/>
      </c>
      <c r="BH35" s="42" t="str">
        <f>IF('EINGABE Gebäude'!T41="","",'EINGABE Gebäude'!T41)</f>
        <v/>
      </c>
      <c r="BI35" s="37" t="str">
        <f t="shared" si="69"/>
        <v/>
      </c>
      <c r="BJ35" t="str">
        <f>IF('EINGABE Gebäude'!U41="","",'EINGABE Gebäude'!U41)</f>
        <v/>
      </c>
      <c r="BK35" s="37" t="str">
        <f t="shared" si="35"/>
        <v/>
      </c>
      <c r="BL35" s="120" t="str">
        <f t="shared" si="36"/>
        <v/>
      </c>
      <c r="BM35" s="62" t="str">
        <f t="shared" si="37"/>
        <v/>
      </c>
      <c r="BN35" s="62" t="e">
        <f t="shared" si="38"/>
        <v>#N/A</v>
      </c>
      <c r="BO35" s="62" t="str">
        <f>IF(D35="","",VLOOKUP(D35,'Hilfswerte Benchmark'!$A$4:$H$58,7,0))</f>
        <v/>
      </c>
      <c r="BP35" s="62" t="str">
        <f>IF(D35="","",VLOOKUP(D35,'Hilfswerte Benchmark'!$A$4:$H$58,8,0))</f>
        <v/>
      </c>
      <c r="BQ35" s="62" t="str">
        <f t="shared" si="39"/>
        <v/>
      </c>
      <c r="BR35" s="62" t="str">
        <f t="shared" si="40"/>
        <v/>
      </c>
      <c r="BS35" s="72" t="str">
        <f>IF('EINGABE Gebäude'!V41="","",'EINGABE Gebäude'!V41)</f>
        <v/>
      </c>
      <c r="BT35" s="52" t="str">
        <f t="shared" si="70"/>
        <v/>
      </c>
      <c r="BU35" s="52" t="str">
        <f t="shared" si="41"/>
        <v/>
      </c>
      <c r="BV35" s="120" t="str">
        <f t="shared" si="42"/>
        <v/>
      </c>
      <c r="BW35" s="35" t="str">
        <f t="shared" si="71"/>
        <v/>
      </c>
      <c r="BX35" s="62">
        <f>'Hilfswerte Energiepreise'!$C$20</f>
        <v>7.72</v>
      </c>
      <c r="BY35" s="62">
        <f>'Hilfswerte Energiepreise'!$D$20</f>
        <v>5.6</v>
      </c>
      <c r="BZ35" s="62">
        <f>'Hilfswerte Energiepreise'!$E$20</f>
        <v>3.61</v>
      </c>
      <c r="CA35" t="str">
        <f t="shared" si="44"/>
        <v/>
      </c>
      <c r="CB35" t="str">
        <f t="shared" si="45"/>
        <v/>
      </c>
      <c r="CC35" s="35"/>
      <c r="CN35" t="str">
        <f>'Hilfswerte Benchmark'!A34</f>
        <v>31. Bad - Hallenfreibäder</v>
      </c>
      <c r="CO35">
        <f t="shared" si="49"/>
        <v>0</v>
      </c>
      <c r="CP35">
        <f t="shared" si="50"/>
        <v>0</v>
      </c>
      <c r="CQ35">
        <f t="shared" si="51"/>
        <v>0</v>
      </c>
      <c r="CX35" t="str">
        <f>'Hilfswerte Benchmark'!A34</f>
        <v>31. Bad - Hallenfreibäder</v>
      </c>
      <c r="CY35">
        <f t="shared" si="53"/>
        <v>0</v>
      </c>
      <c r="CZ35">
        <f t="shared" si="54"/>
        <v>0</v>
      </c>
      <c r="DA35">
        <f t="shared" si="55"/>
        <v>0</v>
      </c>
      <c r="DH35" t="str">
        <f>'Hilfswerte Benchmark'!A34</f>
        <v>31. Bad - Hallenfreibäder</v>
      </c>
      <c r="DI35">
        <f t="shared" si="58"/>
        <v>0</v>
      </c>
      <c r="DJ35">
        <f t="shared" si="59"/>
        <v>0</v>
      </c>
      <c r="DK35">
        <v>0</v>
      </c>
    </row>
    <row r="36" spans="1:116" x14ac:dyDescent="0.2">
      <c r="A36" s="72">
        <v>32</v>
      </c>
      <c r="B36" s="47" t="str">
        <f>IF('EINGABE Gebäude'!C42 = "", "", 'EINGABE Gebäude'!C42)</f>
        <v/>
      </c>
      <c r="C36" s="47" t="str">
        <f>IF(OR('EINGABE Gebäude'!D42 = "",'EINGABE Gebäude'!D42 = 0), "",'EINGABE Gebäude'!D42)</f>
        <v/>
      </c>
      <c r="D36" t="str">
        <f>IF(OR('EINGABE Gebäude'!E42 = "",'EINGABE Gebäude'!E42 = 0), "",'EINGABE Gebäude'!E42 )</f>
        <v/>
      </c>
      <c r="E36" t="str">
        <f>IF('EINGABE Gebäude'!F42 = "", "",'EINGABE Gebäude'!F42)</f>
        <v/>
      </c>
      <c r="F36" s="34" t="str">
        <f>IF('EINGABE Gebäude'!H42= "", "",'EINGABE Gebäude'!H42)</f>
        <v/>
      </c>
      <c r="G36" s="34" t="str">
        <f>IF('EINGABE Gebäude'!I42 = "","",'EINGABE Gebäude'!I42)</f>
        <v/>
      </c>
      <c r="H36" s="34" t="str">
        <f>IF('EINGABE Gebäude'!J42="","",'EINGABE Gebäude'!J42)</f>
        <v/>
      </c>
      <c r="I36" s="35" t="str">
        <f t="shared" si="62"/>
        <v/>
      </c>
      <c r="J36" s="35" t="str">
        <f t="shared" si="63"/>
        <v/>
      </c>
      <c r="K36" s="35" t="str">
        <f t="shared" si="64"/>
        <v/>
      </c>
      <c r="L36" s="35" t="str">
        <f ca="1">IF(OR(I36="",K36=""),"",SUM(OFFSET('Hilfswerte Witterung'!$B$5,I36,K36,J36-I36)))</f>
        <v/>
      </c>
      <c r="M36" t="str">
        <f>IF('EINGABE Gebäude'!K42="","",'EINGABE Gebäude'!K42)</f>
        <v/>
      </c>
      <c r="N36" t="str">
        <f ca="1">IFERROR(IF(OR(L36=0, M36="",E36=""),"",(('Hilfswerte Witterung'!$I$1/L36)*M36)),"")</f>
        <v/>
      </c>
      <c r="O36" t="str">
        <f t="shared" ca="1" si="9"/>
        <v/>
      </c>
      <c r="P36" s="62" t="str">
        <f ca="1">IFERROR(IF(OR(L36=0, M36="",E36=""),"",(('Hilfswerte Witterung'!$I$1/L36)*M36)/E36),"")</f>
        <v/>
      </c>
      <c r="Q36" s="62" t="e">
        <f t="shared" ca="1" si="10"/>
        <v>#N/A</v>
      </c>
      <c r="R36" s="52" t="str">
        <f>IF(D36="","",VLOOKUP(D36,'Hilfswerte Benchmark'!$A$4:$H$59,3,0))</f>
        <v/>
      </c>
      <c r="S36" s="52" t="str">
        <f>IF(D36="","",VLOOKUP(D36,'Hilfswerte Benchmark'!$A$4:$H$59,4,0))</f>
        <v/>
      </c>
      <c r="T36" s="52" t="str">
        <f t="shared" si="11"/>
        <v/>
      </c>
      <c r="U36" s="44" t="str">
        <f t="shared" ca="1" si="12"/>
        <v/>
      </c>
      <c r="V36" t="str">
        <f>IF('EINGABE Gebäude'!L42="","",'EINGABE Gebäude'!L42)</f>
        <v/>
      </c>
      <c r="W36" s="62" t="str">
        <f t="shared" si="65"/>
        <v/>
      </c>
      <c r="X36" s="62" t="str">
        <f>IF(H36="","",VLOOKUP(H36,'Hilfswerte Energiepreise'!$B$4:$F$17,2,FALSE))</f>
        <v/>
      </c>
      <c r="Y36" s="62" t="str">
        <f>IF(H36="","",VLOOKUP(H36,'Hilfswerte Energiepreise'!$B$4:$F$17,3,FALSE))</f>
        <v/>
      </c>
      <c r="Z36" s="62" t="str">
        <f>IF(H36="","",VLOOKUP(H36,'Hilfswerte Energiepreise'!$B$4:$F$17,4,FALSE))</f>
        <v/>
      </c>
      <c r="AA36" t="str">
        <f t="shared" si="14"/>
        <v/>
      </c>
      <c r="AB36" t="str">
        <f t="shared" si="15"/>
        <v/>
      </c>
      <c r="AC36" s="35" t="str">
        <f ca="1">IFERROR(IF(OR(C36="",C36=0,L36=0,L36="",V36="",V36=0),"",(HLOOKUP(C36,'Hilfswerte Witterung'!$C$4:$AQ$5,2,FALSE)/L36)*V36),"")</f>
        <v/>
      </c>
      <c r="AD36" s="35" t="str">
        <f t="shared" ca="1" si="16"/>
        <v/>
      </c>
      <c r="AE36" s="35" t="str">
        <f>IFERROR(VLOOKUP(H36,'Hilfswerte Energiepreise'!$B$4:$F$17,5,FALSE),"")</f>
        <v/>
      </c>
      <c r="AF36" s="35" t="str">
        <f t="shared" ca="1" si="17"/>
        <v/>
      </c>
      <c r="AG36" s="35" t="str">
        <f t="shared" ca="1" si="18"/>
        <v/>
      </c>
      <c r="AH36" s="42" t="str">
        <f>IF('EINGABE Gebäude'!N42="","",'EINGABE Gebäude'!N42)</f>
        <v/>
      </c>
      <c r="AI36" s="42" t="str">
        <f>IF('EINGABE Gebäude'!O42="","",'EINGABE Gebäude'!O42)</f>
        <v/>
      </c>
      <c r="AJ36" t="str">
        <f t="shared" si="66"/>
        <v/>
      </c>
      <c r="AK36" t="str">
        <f>IF('EINGABE Gebäude'!P42="","",'EINGABE Gebäude'!P42)</f>
        <v/>
      </c>
      <c r="AL36" s="37" t="str">
        <f t="shared" si="20"/>
        <v/>
      </c>
      <c r="AM36" s="120" t="str">
        <f t="shared" si="21"/>
        <v/>
      </c>
      <c r="AN36" s="62" t="str">
        <f t="shared" si="22"/>
        <v/>
      </c>
      <c r="AO36" s="62" t="e">
        <f t="shared" si="23"/>
        <v>#N/A</v>
      </c>
      <c r="AP36" s="62" t="str">
        <f>IF(D36="","",VLOOKUP(D36,'Hilfswerte Benchmark'!$A$4:$H$58,6,0))</f>
        <v/>
      </c>
      <c r="AQ36" s="62" t="str">
        <f>IF(D36="","",VLOOKUP(D36,'Hilfswerte Benchmark'!$A$4:$H$58,7,0))</f>
        <v/>
      </c>
      <c r="AR36" s="62" t="str">
        <f t="shared" si="24"/>
        <v/>
      </c>
      <c r="AS36" s="62" t="str">
        <f t="shared" si="25"/>
        <v/>
      </c>
      <c r="AT36" t="str">
        <f>IF('EINGABE Gebäude'!Q42="","",'EINGABE Gebäude'!Q42)</f>
        <v/>
      </c>
      <c r="AU36" t="str">
        <f t="shared" si="26"/>
        <v/>
      </c>
      <c r="AV36" s="120" t="str">
        <f t="shared" si="27"/>
        <v/>
      </c>
      <c r="AW36" s="35" t="str">
        <f t="shared" si="67"/>
        <v/>
      </c>
      <c r="AX36" s="62" t="str">
        <f t="shared" si="68"/>
        <v/>
      </c>
      <c r="AY36" s="52" t="str">
        <f t="shared" si="30"/>
        <v/>
      </c>
      <c r="AZ36" s="62">
        <f>'Hilfswerte Energiepreise'!$C$4</f>
        <v>29.29</v>
      </c>
      <c r="BA36" s="62">
        <f>'Hilfswerte Energiepreise'!$D$4</f>
        <v>24.42</v>
      </c>
      <c r="BB36" s="62">
        <f>'Hilfswerte Energiepreise'!$E$4</f>
        <v>17.170000000000002</v>
      </c>
      <c r="BC36" t="str">
        <f t="shared" si="31"/>
        <v/>
      </c>
      <c r="BD36" t="str">
        <f t="shared" si="32"/>
        <v/>
      </c>
      <c r="BE36" s="37">
        <f>'Hilfswerte Energiepreise'!$F$4</f>
        <v>560</v>
      </c>
      <c r="BF36" t="str">
        <f t="shared" si="33"/>
        <v/>
      </c>
      <c r="BG36" s="42" t="str">
        <f>IF('EINGABE Gebäude'!S42="","",'EINGABE Gebäude'!S42)</f>
        <v/>
      </c>
      <c r="BH36" s="42" t="str">
        <f>IF('EINGABE Gebäude'!T42="","",'EINGABE Gebäude'!T42)</f>
        <v/>
      </c>
      <c r="BI36" s="37" t="str">
        <f t="shared" si="69"/>
        <v/>
      </c>
      <c r="BJ36" t="str">
        <f>IF('EINGABE Gebäude'!U42="","",'EINGABE Gebäude'!U42)</f>
        <v/>
      </c>
      <c r="BK36" s="37" t="str">
        <f t="shared" si="35"/>
        <v/>
      </c>
      <c r="BL36" s="120" t="str">
        <f t="shared" si="36"/>
        <v/>
      </c>
      <c r="BM36" s="62" t="str">
        <f t="shared" si="37"/>
        <v/>
      </c>
      <c r="BN36" s="62" t="e">
        <f t="shared" si="38"/>
        <v>#N/A</v>
      </c>
      <c r="BO36" s="62" t="str">
        <f>IF(D36="","",VLOOKUP(D36,'Hilfswerte Benchmark'!$A$4:$H$58,7,0))</f>
        <v/>
      </c>
      <c r="BP36" s="62" t="str">
        <f>IF(D36="","",VLOOKUP(D36,'Hilfswerte Benchmark'!$A$4:$H$58,8,0))</f>
        <v/>
      </c>
      <c r="BQ36" s="62" t="str">
        <f t="shared" si="39"/>
        <v/>
      </c>
      <c r="BR36" s="62" t="str">
        <f t="shared" si="40"/>
        <v/>
      </c>
      <c r="BS36" s="72" t="str">
        <f>IF('EINGABE Gebäude'!V42="","",'EINGABE Gebäude'!V42)</f>
        <v/>
      </c>
      <c r="BT36" s="52" t="str">
        <f t="shared" si="70"/>
        <v/>
      </c>
      <c r="BU36" s="52" t="str">
        <f t="shared" si="41"/>
        <v/>
      </c>
      <c r="BV36" s="120" t="str">
        <f t="shared" si="42"/>
        <v/>
      </c>
      <c r="BW36" s="35" t="str">
        <f t="shared" si="71"/>
        <v/>
      </c>
      <c r="BX36" s="62">
        <f>'Hilfswerte Energiepreise'!$C$20</f>
        <v>7.72</v>
      </c>
      <c r="BY36" s="62">
        <f>'Hilfswerte Energiepreise'!$D$20</f>
        <v>5.6</v>
      </c>
      <c r="BZ36" s="62">
        <f>'Hilfswerte Energiepreise'!$E$20</f>
        <v>3.61</v>
      </c>
      <c r="CA36" t="str">
        <f t="shared" si="44"/>
        <v/>
      </c>
      <c r="CB36" t="str">
        <f t="shared" si="45"/>
        <v/>
      </c>
      <c r="CC36" s="35"/>
      <c r="CN36" t="str">
        <f>'Hilfswerte Benchmark'!A35</f>
        <v>32. Kultur - Bibliotheksgebäude</v>
      </c>
      <c r="CO36">
        <f t="shared" si="49"/>
        <v>0</v>
      </c>
      <c r="CP36">
        <f t="shared" si="50"/>
        <v>0</v>
      </c>
      <c r="CQ36">
        <f t="shared" si="51"/>
        <v>0</v>
      </c>
      <c r="CX36" t="str">
        <f>'Hilfswerte Benchmark'!A35</f>
        <v>32. Kultur - Bibliotheksgebäude</v>
      </c>
      <c r="CY36">
        <f t="shared" si="53"/>
        <v>0</v>
      </c>
      <c r="CZ36">
        <f t="shared" si="54"/>
        <v>0</v>
      </c>
      <c r="DA36">
        <f t="shared" si="55"/>
        <v>0</v>
      </c>
      <c r="DH36" t="str">
        <f>'Hilfswerte Benchmark'!A35</f>
        <v>32. Kultur - Bibliotheksgebäude</v>
      </c>
      <c r="DI36">
        <f t="shared" si="58"/>
        <v>0</v>
      </c>
      <c r="DJ36">
        <f t="shared" si="59"/>
        <v>0</v>
      </c>
      <c r="DK36">
        <v>0</v>
      </c>
    </row>
    <row r="37" spans="1:116" x14ac:dyDescent="0.2">
      <c r="A37">
        <v>33</v>
      </c>
      <c r="B37" s="47" t="str">
        <f>IF('EINGABE Gebäude'!C43 = "", "", 'EINGABE Gebäude'!C43)</f>
        <v/>
      </c>
      <c r="C37" s="47" t="str">
        <f>IF(OR('EINGABE Gebäude'!D43 = "",'EINGABE Gebäude'!D43 = 0), "",'EINGABE Gebäude'!D43)</f>
        <v/>
      </c>
      <c r="D37" t="str">
        <f>IF(OR('EINGABE Gebäude'!E43 = "",'EINGABE Gebäude'!E43 = 0), "",'EINGABE Gebäude'!E43 )</f>
        <v/>
      </c>
      <c r="E37" t="str">
        <f>IF('EINGABE Gebäude'!F43 = "", "",'EINGABE Gebäude'!F43)</f>
        <v/>
      </c>
      <c r="F37" s="34" t="str">
        <f>IF('EINGABE Gebäude'!H43= "", "",'EINGABE Gebäude'!H43)</f>
        <v/>
      </c>
      <c r="G37" s="34" t="str">
        <f>IF('EINGABE Gebäude'!I43 = "","",'EINGABE Gebäude'!I43)</f>
        <v/>
      </c>
      <c r="H37" s="34" t="str">
        <f>IF('EINGABE Gebäude'!J43="","",'EINGABE Gebäude'!J43)</f>
        <v/>
      </c>
      <c r="I37" s="35" t="str">
        <f t="shared" si="62"/>
        <v/>
      </c>
      <c r="J37" s="35" t="str">
        <f t="shared" si="63"/>
        <v/>
      </c>
      <c r="K37" s="35" t="str">
        <f t="shared" si="64"/>
        <v/>
      </c>
      <c r="L37" s="35" t="str">
        <f ca="1">IF(OR(I37="",K37=""),"",SUM(OFFSET('Hilfswerte Witterung'!$B$5,I37,K37,J37-I37)))</f>
        <v/>
      </c>
      <c r="M37" t="str">
        <f>IF('EINGABE Gebäude'!K43="","",'EINGABE Gebäude'!K43)</f>
        <v/>
      </c>
      <c r="N37" t="str">
        <f ca="1">IFERROR(IF(OR(L37=0, M37="",E37=""),"",(('Hilfswerte Witterung'!$I$1/L37)*M37)),"")</f>
        <v/>
      </c>
      <c r="O37" t="str">
        <f t="shared" ca="1" si="9"/>
        <v/>
      </c>
      <c r="P37" s="62" t="str">
        <f ca="1">IFERROR(IF(OR(L37=0, M37="",E37=""),"",(('Hilfswerte Witterung'!$I$1/L37)*M37)/E37),"")</f>
        <v/>
      </c>
      <c r="Q37" s="62" t="e">
        <f t="shared" ca="1" si="10"/>
        <v>#N/A</v>
      </c>
      <c r="R37" s="52" t="str">
        <f>IF(D37="","",VLOOKUP(D37,'Hilfswerte Benchmark'!$A$4:$H$59,3,0))</f>
        <v/>
      </c>
      <c r="S37" s="52" t="str">
        <f>IF(D37="","",VLOOKUP(D37,'Hilfswerte Benchmark'!$A$4:$H$59,4,0))</f>
        <v/>
      </c>
      <c r="T37" s="52" t="str">
        <f t="shared" si="11"/>
        <v/>
      </c>
      <c r="U37" s="44" t="str">
        <f t="shared" ca="1" si="12"/>
        <v/>
      </c>
      <c r="V37" t="str">
        <f>IF('EINGABE Gebäude'!L43="","",'EINGABE Gebäude'!L43)</f>
        <v/>
      </c>
      <c r="W37" s="62" t="str">
        <f t="shared" si="65"/>
        <v/>
      </c>
      <c r="X37" s="62" t="str">
        <f>IF(H37="","",VLOOKUP(H37,'Hilfswerte Energiepreise'!$B$4:$F$17,2,FALSE))</f>
        <v/>
      </c>
      <c r="Y37" s="62" t="str">
        <f>IF(H37="","",VLOOKUP(H37,'Hilfswerte Energiepreise'!$B$4:$F$17,3,FALSE))</f>
        <v/>
      </c>
      <c r="Z37" s="62" t="str">
        <f>IF(H37="","",VLOOKUP(H37,'Hilfswerte Energiepreise'!$B$4:$F$17,4,FALSE))</f>
        <v/>
      </c>
      <c r="AA37" t="str">
        <f t="shared" si="14"/>
        <v/>
      </c>
      <c r="AB37" t="str">
        <f t="shared" si="15"/>
        <v/>
      </c>
      <c r="AC37" s="35" t="str">
        <f ca="1">IFERROR(IF(OR(C37="",C37=0,L37=0,L37="",V37="",V37=0),"",(HLOOKUP(C37,'Hilfswerte Witterung'!$C$4:$AQ$5,2,FALSE)/L37)*V37),"")</f>
        <v/>
      </c>
      <c r="AD37" s="35" t="str">
        <f t="shared" ca="1" si="16"/>
        <v/>
      </c>
      <c r="AE37" s="35" t="str">
        <f>IFERROR(VLOOKUP(H37,'Hilfswerte Energiepreise'!$B$4:$F$17,5,FALSE),"")</f>
        <v/>
      </c>
      <c r="AF37" s="35" t="str">
        <f t="shared" ca="1" si="17"/>
        <v/>
      </c>
      <c r="AG37" s="35" t="str">
        <f t="shared" ca="1" si="18"/>
        <v/>
      </c>
      <c r="AH37" s="42" t="str">
        <f>IF('EINGABE Gebäude'!N43="","",'EINGABE Gebäude'!N43)</f>
        <v/>
      </c>
      <c r="AI37" s="42" t="str">
        <f>IF('EINGABE Gebäude'!O43="","",'EINGABE Gebäude'!O43)</f>
        <v/>
      </c>
      <c r="AJ37" t="str">
        <f t="shared" si="66"/>
        <v/>
      </c>
      <c r="AK37" t="str">
        <f>IF('EINGABE Gebäude'!P43="","",'EINGABE Gebäude'!P43)</f>
        <v/>
      </c>
      <c r="AL37" s="37" t="str">
        <f t="shared" si="20"/>
        <v/>
      </c>
      <c r="AM37" s="120" t="str">
        <f t="shared" si="21"/>
        <v/>
      </c>
      <c r="AN37" s="62" t="str">
        <f t="shared" si="22"/>
        <v/>
      </c>
      <c r="AO37" s="62" t="e">
        <f t="shared" si="23"/>
        <v>#N/A</v>
      </c>
      <c r="AP37" s="62" t="str">
        <f>IF(D37="","",VLOOKUP(D37,'Hilfswerte Benchmark'!$A$4:$H$58,6,0))</f>
        <v/>
      </c>
      <c r="AQ37" s="62" t="str">
        <f>IF(D37="","",VLOOKUP(D37,'Hilfswerte Benchmark'!$A$4:$H$58,7,0))</f>
        <v/>
      </c>
      <c r="AR37" s="62" t="str">
        <f t="shared" si="24"/>
        <v/>
      </c>
      <c r="AS37" s="62" t="str">
        <f t="shared" si="25"/>
        <v/>
      </c>
      <c r="AT37" t="str">
        <f>IF('EINGABE Gebäude'!Q43="","",'EINGABE Gebäude'!Q43)</f>
        <v/>
      </c>
      <c r="AU37" t="str">
        <f t="shared" si="26"/>
        <v/>
      </c>
      <c r="AV37" s="120" t="str">
        <f t="shared" si="27"/>
        <v/>
      </c>
      <c r="AW37" s="35" t="str">
        <f t="shared" si="67"/>
        <v/>
      </c>
      <c r="AX37" s="62" t="str">
        <f t="shared" si="68"/>
        <v/>
      </c>
      <c r="AY37" s="52" t="str">
        <f t="shared" si="30"/>
        <v/>
      </c>
      <c r="AZ37" s="62">
        <f>'Hilfswerte Energiepreise'!$C$4</f>
        <v>29.29</v>
      </c>
      <c r="BA37" s="62">
        <f>'Hilfswerte Energiepreise'!$D$4</f>
        <v>24.42</v>
      </c>
      <c r="BB37" s="62">
        <f>'Hilfswerte Energiepreise'!$E$4</f>
        <v>17.170000000000002</v>
      </c>
      <c r="BC37" t="str">
        <f t="shared" si="31"/>
        <v/>
      </c>
      <c r="BD37" t="str">
        <f t="shared" si="32"/>
        <v/>
      </c>
      <c r="BE37" s="37">
        <f>'Hilfswerte Energiepreise'!$F$4</f>
        <v>560</v>
      </c>
      <c r="BF37" t="str">
        <f t="shared" si="33"/>
        <v/>
      </c>
      <c r="BG37" s="42" t="str">
        <f>IF('EINGABE Gebäude'!S43="","",'EINGABE Gebäude'!S43)</f>
        <v/>
      </c>
      <c r="BH37" s="42" t="str">
        <f>IF('EINGABE Gebäude'!T43="","",'EINGABE Gebäude'!T43)</f>
        <v/>
      </c>
      <c r="BI37" s="37" t="str">
        <f t="shared" si="69"/>
        <v/>
      </c>
      <c r="BJ37" t="str">
        <f>IF('EINGABE Gebäude'!U43="","",'EINGABE Gebäude'!U43)</f>
        <v/>
      </c>
      <c r="BK37" s="37" t="str">
        <f t="shared" si="35"/>
        <v/>
      </c>
      <c r="BL37" s="120" t="str">
        <f t="shared" si="36"/>
        <v/>
      </c>
      <c r="BM37" s="62" t="str">
        <f t="shared" si="37"/>
        <v/>
      </c>
      <c r="BN37" s="62" t="e">
        <f t="shared" si="38"/>
        <v>#N/A</v>
      </c>
      <c r="BO37" s="62" t="str">
        <f>IF(D37="","",VLOOKUP(D37,'Hilfswerte Benchmark'!$A$4:$H$58,7,0))</f>
        <v/>
      </c>
      <c r="BP37" s="62" t="str">
        <f>IF(D37="","",VLOOKUP(D37,'Hilfswerte Benchmark'!$A$4:$H$58,8,0))</f>
        <v/>
      </c>
      <c r="BQ37" s="62" t="str">
        <f t="shared" si="39"/>
        <v/>
      </c>
      <c r="BR37" s="62" t="str">
        <f t="shared" si="40"/>
        <v/>
      </c>
      <c r="BS37" s="72" t="str">
        <f>IF('EINGABE Gebäude'!V43="","",'EINGABE Gebäude'!V43)</f>
        <v/>
      </c>
      <c r="BT37" s="52" t="str">
        <f t="shared" si="70"/>
        <v/>
      </c>
      <c r="BU37" s="52" t="str">
        <f t="shared" si="41"/>
        <v/>
      </c>
      <c r="BV37" s="120" t="str">
        <f t="shared" si="42"/>
        <v/>
      </c>
      <c r="BW37" s="35" t="str">
        <f t="shared" si="71"/>
        <v/>
      </c>
      <c r="BX37" s="62">
        <f>'Hilfswerte Energiepreise'!$C$20</f>
        <v>7.72</v>
      </c>
      <c r="BY37" s="62">
        <f>'Hilfswerte Energiepreise'!$D$20</f>
        <v>5.6</v>
      </c>
      <c r="BZ37" s="62">
        <f>'Hilfswerte Energiepreise'!$E$20</f>
        <v>3.61</v>
      </c>
      <c r="CA37" t="str">
        <f t="shared" si="44"/>
        <v/>
      </c>
      <c r="CB37" t="str">
        <f t="shared" si="45"/>
        <v/>
      </c>
      <c r="CC37" s="35"/>
      <c r="CN37" t="str">
        <f>'Hilfswerte Benchmark'!A36</f>
        <v>33. Kultur - Bürger- &amp; Dorfgemeinschaftshäuser</v>
      </c>
      <c r="CO37">
        <f t="shared" si="49"/>
        <v>0</v>
      </c>
      <c r="CP37">
        <f t="shared" si="50"/>
        <v>0</v>
      </c>
      <c r="CQ37">
        <f t="shared" si="51"/>
        <v>0</v>
      </c>
      <c r="CX37" t="str">
        <f>'Hilfswerte Benchmark'!A36</f>
        <v>33. Kultur - Bürger- &amp; Dorfgemeinschaftshäuser</v>
      </c>
      <c r="CY37">
        <f t="shared" si="53"/>
        <v>0</v>
      </c>
      <c r="CZ37">
        <f t="shared" si="54"/>
        <v>0</v>
      </c>
      <c r="DA37">
        <f t="shared" si="55"/>
        <v>0</v>
      </c>
      <c r="DH37" t="str">
        <f>'Hilfswerte Benchmark'!A36</f>
        <v>33. Kultur - Bürger- &amp; Dorfgemeinschaftshäuser</v>
      </c>
      <c r="DI37">
        <f t="shared" si="58"/>
        <v>0</v>
      </c>
      <c r="DJ37">
        <f t="shared" si="59"/>
        <v>0</v>
      </c>
      <c r="DK37">
        <v>0</v>
      </c>
    </row>
    <row r="38" spans="1:116" x14ac:dyDescent="0.2">
      <c r="A38" s="72">
        <v>34</v>
      </c>
      <c r="B38" s="47" t="str">
        <f>IF('EINGABE Gebäude'!C44 = "", "", 'EINGABE Gebäude'!C44)</f>
        <v/>
      </c>
      <c r="C38" s="47" t="str">
        <f>IF(OR('EINGABE Gebäude'!D44 = "",'EINGABE Gebäude'!D44 = 0), "",'EINGABE Gebäude'!D44)</f>
        <v/>
      </c>
      <c r="D38" t="str">
        <f>IF(OR('EINGABE Gebäude'!E44 = "",'EINGABE Gebäude'!E44 = 0), "",'EINGABE Gebäude'!E44 )</f>
        <v/>
      </c>
      <c r="E38" t="str">
        <f>IF('EINGABE Gebäude'!F44 = "", "",'EINGABE Gebäude'!F44)</f>
        <v/>
      </c>
      <c r="F38" s="34" t="str">
        <f>IF('EINGABE Gebäude'!H44= "", "",'EINGABE Gebäude'!H44)</f>
        <v/>
      </c>
      <c r="G38" s="34" t="str">
        <f>IF('EINGABE Gebäude'!I44 = "","",'EINGABE Gebäude'!I44)</f>
        <v/>
      </c>
      <c r="H38" s="34" t="str">
        <f>IF('EINGABE Gebäude'!J44="","",'EINGABE Gebäude'!J44)</f>
        <v/>
      </c>
      <c r="I38" s="35" t="str">
        <f t="shared" si="62"/>
        <v/>
      </c>
      <c r="J38" s="35" t="str">
        <f t="shared" si="63"/>
        <v/>
      </c>
      <c r="K38" s="35" t="str">
        <f t="shared" si="64"/>
        <v/>
      </c>
      <c r="L38" s="35" t="str">
        <f ca="1">IF(OR(I38="",K38=""),"",SUM(OFFSET('Hilfswerte Witterung'!$B$5,I38,K38,J38-I38)))</f>
        <v/>
      </c>
      <c r="M38" t="str">
        <f>IF('EINGABE Gebäude'!K44="","",'EINGABE Gebäude'!K44)</f>
        <v/>
      </c>
      <c r="N38" t="str">
        <f ca="1">IFERROR(IF(OR(L38=0, M38="",E38=""),"",(('Hilfswerte Witterung'!$I$1/L38)*M38)),"")</f>
        <v/>
      </c>
      <c r="O38" t="str">
        <f t="shared" ca="1" si="9"/>
        <v/>
      </c>
      <c r="P38" s="62" t="str">
        <f ca="1">IFERROR(IF(OR(L38=0, M38="",E38=""),"",(('Hilfswerte Witterung'!$I$1/L38)*M38)/E38),"")</f>
        <v/>
      </c>
      <c r="Q38" s="62" t="e">
        <f t="shared" ca="1" si="10"/>
        <v>#N/A</v>
      </c>
      <c r="R38" s="52" t="str">
        <f>IF(D38="","",VLOOKUP(D38,'Hilfswerte Benchmark'!$A$4:$H$59,3,0))</f>
        <v/>
      </c>
      <c r="S38" s="52" t="str">
        <f>IF(D38="","",VLOOKUP(D38,'Hilfswerte Benchmark'!$A$4:$H$59,4,0))</f>
        <v/>
      </c>
      <c r="T38" s="52" t="str">
        <f t="shared" si="11"/>
        <v/>
      </c>
      <c r="U38" s="44" t="str">
        <f t="shared" ca="1" si="12"/>
        <v/>
      </c>
      <c r="V38" t="str">
        <f>IF('EINGABE Gebäude'!L44="","",'EINGABE Gebäude'!L44)</f>
        <v/>
      </c>
      <c r="W38" s="62" t="str">
        <f t="shared" si="65"/>
        <v/>
      </c>
      <c r="X38" s="62" t="str">
        <f>IF(H38="","",VLOOKUP(H38,'Hilfswerte Energiepreise'!$B$4:$F$17,2,FALSE))</f>
        <v/>
      </c>
      <c r="Y38" s="62" t="str">
        <f>IF(H38="","",VLOOKUP(H38,'Hilfswerte Energiepreise'!$B$4:$F$17,3,FALSE))</f>
        <v/>
      </c>
      <c r="Z38" s="62" t="str">
        <f>IF(H38="","",VLOOKUP(H38,'Hilfswerte Energiepreise'!$B$4:$F$17,4,FALSE))</f>
        <v/>
      </c>
      <c r="AA38" t="str">
        <f t="shared" si="14"/>
        <v/>
      </c>
      <c r="AB38" t="str">
        <f t="shared" si="15"/>
        <v/>
      </c>
      <c r="AC38" s="35" t="str">
        <f ca="1">IFERROR(IF(OR(C38="",C38=0,L38=0,L38="",V38="",V38=0),"",(HLOOKUP(C38,'Hilfswerte Witterung'!$C$4:$AQ$5,2,FALSE)/L38)*V38),"")</f>
        <v/>
      </c>
      <c r="AD38" s="35" t="str">
        <f t="shared" ca="1" si="16"/>
        <v/>
      </c>
      <c r="AE38" s="35" t="str">
        <f>IFERROR(VLOOKUP(H38,'Hilfswerte Energiepreise'!$B$4:$F$17,5,FALSE),"")</f>
        <v/>
      </c>
      <c r="AF38" s="35" t="str">
        <f t="shared" ca="1" si="17"/>
        <v/>
      </c>
      <c r="AG38" s="35" t="str">
        <f t="shared" ca="1" si="18"/>
        <v/>
      </c>
      <c r="AH38" s="42" t="str">
        <f>IF('EINGABE Gebäude'!N44="","",'EINGABE Gebäude'!N44)</f>
        <v/>
      </c>
      <c r="AI38" s="42" t="str">
        <f>IF('EINGABE Gebäude'!O44="","",'EINGABE Gebäude'!O44)</f>
        <v/>
      </c>
      <c r="AJ38" t="str">
        <f t="shared" si="66"/>
        <v/>
      </c>
      <c r="AK38" t="str">
        <f>IF('EINGABE Gebäude'!P44="","",'EINGABE Gebäude'!P44)</f>
        <v/>
      </c>
      <c r="AL38" s="37" t="str">
        <f t="shared" si="20"/>
        <v/>
      </c>
      <c r="AM38" s="120" t="str">
        <f t="shared" si="21"/>
        <v/>
      </c>
      <c r="AN38" s="62" t="str">
        <f t="shared" si="22"/>
        <v/>
      </c>
      <c r="AO38" s="62" t="e">
        <f t="shared" si="23"/>
        <v>#N/A</v>
      </c>
      <c r="AP38" s="62" t="str">
        <f>IF(D38="","",VLOOKUP(D38,'Hilfswerte Benchmark'!$A$4:$H$58,6,0))</f>
        <v/>
      </c>
      <c r="AQ38" s="62" t="str">
        <f>IF(D38="","",VLOOKUP(D38,'Hilfswerte Benchmark'!$A$4:$H$58,7,0))</f>
        <v/>
      </c>
      <c r="AR38" s="62" t="str">
        <f t="shared" si="24"/>
        <v/>
      </c>
      <c r="AS38" s="62" t="str">
        <f t="shared" si="25"/>
        <v/>
      </c>
      <c r="AT38" t="str">
        <f>IF('EINGABE Gebäude'!Q44="","",'EINGABE Gebäude'!Q44)</f>
        <v/>
      </c>
      <c r="AU38" t="str">
        <f t="shared" si="26"/>
        <v/>
      </c>
      <c r="AV38" s="120" t="str">
        <f t="shared" si="27"/>
        <v/>
      </c>
      <c r="AW38" s="35" t="str">
        <f t="shared" si="67"/>
        <v/>
      </c>
      <c r="AX38" s="62" t="str">
        <f t="shared" si="68"/>
        <v/>
      </c>
      <c r="AY38" s="52" t="str">
        <f t="shared" si="30"/>
        <v/>
      </c>
      <c r="AZ38" s="62">
        <f>'Hilfswerte Energiepreise'!$C$4</f>
        <v>29.29</v>
      </c>
      <c r="BA38" s="62">
        <f>'Hilfswerte Energiepreise'!$D$4</f>
        <v>24.42</v>
      </c>
      <c r="BB38" s="62">
        <f>'Hilfswerte Energiepreise'!$E$4</f>
        <v>17.170000000000002</v>
      </c>
      <c r="BC38" t="str">
        <f t="shared" si="31"/>
        <v/>
      </c>
      <c r="BD38" t="str">
        <f t="shared" si="32"/>
        <v/>
      </c>
      <c r="BE38" s="37">
        <f>'Hilfswerte Energiepreise'!$F$4</f>
        <v>560</v>
      </c>
      <c r="BF38" t="str">
        <f t="shared" si="33"/>
        <v/>
      </c>
      <c r="BG38" s="42" t="str">
        <f>IF('EINGABE Gebäude'!S44="","",'EINGABE Gebäude'!S44)</f>
        <v/>
      </c>
      <c r="BH38" s="42" t="str">
        <f>IF('EINGABE Gebäude'!T44="","",'EINGABE Gebäude'!T44)</f>
        <v/>
      </c>
      <c r="BI38" s="37" t="str">
        <f t="shared" si="69"/>
        <v/>
      </c>
      <c r="BJ38" t="str">
        <f>IF('EINGABE Gebäude'!U44="","",'EINGABE Gebäude'!U44)</f>
        <v/>
      </c>
      <c r="BK38" s="37" t="str">
        <f t="shared" si="35"/>
        <v/>
      </c>
      <c r="BL38" s="120" t="str">
        <f t="shared" si="36"/>
        <v/>
      </c>
      <c r="BM38" s="62" t="str">
        <f t="shared" si="37"/>
        <v/>
      </c>
      <c r="BN38" s="62" t="e">
        <f t="shared" si="38"/>
        <v>#N/A</v>
      </c>
      <c r="BO38" s="62" t="str">
        <f>IF(D38="","",VLOOKUP(D38,'Hilfswerte Benchmark'!$A$4:$H$58,7,0))</f>
        <v/>
      </c>
      <c r="BP38" s="62" t="str">
        <f>IF(D38="","",VLOOKUP(D38,'Hilfswerte Benchmark'!$A$4:$H$58,8,0))</f>
        <v/>
      </c>
      <c r="BQ38" s="62" t="str">
        <f t="shared" si="39"/>
        <v/>
      </c>
      <c r="BR38" s="62" t="str">
        <f t="shared" si="40"/>
        <v/>
      </c>
      <c r="BS38" s="72" t="str">
        <f>IF('EINGABE Gebäude'!V44="","",'EINGABE Gebäude'!V44)</f>
        <v/>
      </c>
      <c r="BT38" s="52" t="str">
        <f t="shared" si="70"/>
        <v/>
      </c>
      <c r="BU38" s="52" t="str">
        <f t="shared" si="41"/>
        <v/>
      </c>
      <c r="BV38" s="120" t="str">
        <f t="shared" si="42"/>
        <v/>
      </c>
      <c r="BW38" s="35" t="str">
        <f t="shared" si="71"/>
        <v/>
      </c>
      <c r="BX38" s="62">
        <f>'Hilfswerte Energiepreise'!$C$20</f>
        <v>7.72</v>
      </c>
      <c r="BY38" s="62">
        <f>'Hilfswerte Energiepreise'!$D$20</f>
        <v>5.6</v>
      </c>
      <c r="BZ38" s="62">
        <f>'Hilfswerte Energiepreise'!$E$20</f>
        <v>3.61</v>
      </c>
      <c r="CA38" t="str">
        <f t="shared" si="44"/>
        <v/>
      </c>
      <c r="CB38" t="str">
        <f t="shared" si="45"/>
        <v/>
      </c>
      <c r="CC38" s="35"/>
      <c r="CN38" t="str">
        <f>'Hilfswerte Benchmark'!A37</f>
        <v xml:space="preserve">34. Kultur - Kunst- &amp; Kulturgebäude </v>
      </c>
      <c r="CO38">
        <f t="shared" si="49"/>
        <v>0</v>
      </c>
      <c r="CP38">
        <f t="shared" si="50"/>
        <v>0</v>
      </c>
      <c r="CQ38">
        <f t="shared" si="51"/>
        <v>0</v>
      </c>
      <c r="CX38" t="str">
        <f>'Hilfswerte Benchmark'!A37</f>
        <v xml:space="preserve">34. Kultur - Kunst- &amp; Kulturgebäude </v>
      </c>
      <c r="CY38">
        <f t="shared" si="53"/>
        <v>0</v>
      </c>
      <c r="CZ38">
        <f t="shared" si="54"/>
        <v>0</v>
      </c>
      <c r="DA38">
        <f t="shared" si="55"/>
        <v>0</v>
      </c>
      <c r="DH38" t="str">
        <f>'Hilfswerte Benchmark'!A37</f>
        <v xml:space="preserve">34. Kultur - Kunst- &amp; Kulturgebäude </v>
      </c>
      <c r="DI38">
        <f t="shared" si="58"/>
        <v>0</v>
      </c>
      <c r="DJ38">
        <f t="shared" si="59"/>
        <v>0</v>
      </c>
      <c r="DK38">
        <v>0</v>
      </c>
    </row>
    <row r="39" spans="1:116" x14ac:dyDescent="0.2">
      <c r="A39">
        <v>35</v>
      </c>
      <c r="B39" s="47" t="str">
        <f>IF('EINGABE Gebäude'!C45 = "", "", 'EINGABE Gebäude'!C45)</f>
        <v/>
      </c>
      <c r="C39" s="47" t="str">
        <f>IF(OR('EINGABE Gebäude'!D45 = "",'EINGABE Gebäude'!D45 = 0), "",'EINGABE Gebäude'!D45)</f>
        <v/>
      </c>
      <c r="D39" t="str">
        <f>IF(OR('EINGABE Gebäude'!E45 = "",'EINGABE Gebäude'!E45 = 0), "",'EINGABE Gebäude'!E45 )</f>
        <v/>
      </c>
      <c r="E39" t="str">
        <f>IF('EINGABE Gebäude'!F45 = "", "",'EINGABE Gebäude'!F45)</f>
        <v/>
      </c>
      <c r="F39" s="34" t="str">
        <f>IF('EINGABE Gebäude'!H45= "", "",'EINGABE Gebäude'!H45)</f>
        <v/>
      </c>
      <c r="G39" s="34" t="str">
        <f>IF('EINGABE Gebäude'!I45 = "","",'EINGABE Gebäude'!I45)</f>
        <v/>
      </c>
      <c r="H39" s="34" t="str">
        <f>IF('EINGABE Gebäude'!J45="","",'EINGABE Gebäude'!J45)</f>
        <v/>
      </c>
      <c r="I39" s="35" t="str">
        <f t="shared" si="62"/>
        <v/>
      </c>
      <c r="J39" s="35" t="str">
        <f t="shared" si="63"/>
        <v/>
      </c>
      <c r="K39" s="35" t="str">
        <f t="shared" si="64"/>
        <v/>
      </c>
      <c r="L39" s="35" t="str">
        <f ca="1">IF(OR(I39="",K39=""),"",SUM(OFFSET('Hilfswerte Witterung'!$B$5,I39,K39,J39-I39)))</f>
        <v/>
      </c>
      <c r="M39" t="str">
        <f>IF('EINGABE Gebäude'!K45="","",'EINGABE Gebäude'!K45)</f>
        <v/>
      </c>
      <c r="N39" t="str">
        <f ca="1">IFERROR(IF(OR(L39=0, M39="",E39=""),"",(('Hilfswerte Witterung'!$I$1/L39)*M39)),"")</f>
        <v/>
      </c>
      <c r="O39" t="str">
        <f t="shared" ca="1" si="9"/>
        <v/>
      </c>
      <c r="P39" s="62" t="str">
        <f ca="1">IFERROR(IF(OR(L39=0, M39="",E39=""),"",(('Hilfswerte Witterung'!$I$1/L39)*M39)/E39),"")</f>
        <v/>
      </c>
      <c r="Q39" s="62" t="e">
        <f t="shared" ca="1" si="10"/>
        <v>#N/A</v>
      </c>
      <c r="R39" s="52" t="str">
        <f>IF(D39="","",VLOOKUP(D39,'Hilfswerte Benchmark'!$A$4:$H$59,3,0))</f>
        <v/>
      </c>
      <c r="S39" s="52" t="str">
        <f>IF(D39="","",VLOOKUP(D39,'Hilfswerte Benchmark'!$A$4:$H$59,4,0))</f>
        <v/>
      </c>
      <c r="T39" s="52" t="str">
        <f t="shared" si="11"/>
        <v/>
      </c>
      <c r="U39" s="44" t="str">
        <f t="shared" ca="1" si="12"/>
        <v/>
      </c>
      <c r="V39" t="str">
        <f>IF('EINGABE Gebäude'!L45="","",'EINGABE Gebäude'!L45)</f>
        <v/>
      </c>
      <c r="W39" s="62" t="str">
        <f t="shared" si="65"/>
        <v/>
      </c>
      <c r="X39" s="62" t="str">
        <f>IF(H39="","",VLOOKUP(H39,'Hilfswerte Energiepreise'!$B$4:$F$17,2,FALSE))</f>
        <v/>
      </c>
      <c r="Y39" s="62" t="str">
        <f>IF(H39="","",VLOOKUP(H39,'Hilfswerte Energiepreise'!$B$4:$F$17,3,FALSE))</f>
        <v/>
      </c>
      <c r="Z39" s="62" t="str">
        <f>IF(H39="","",VLOOKUP(H39,'Hilfswerte Energiepreise'!$B$4:$F$17,4,FALSE))</f>
        <v/>
      </c>
      <c r="AA39" t="str">
        <f t="shared" si="14"/>
        <v/>
      </c>
      <c r="AB39" t="str">
        <f t="shared" si="15"/>
        <v/>
      </c>
      <c r="AC39" s="35" t="str">
        <f ca="1">IFERROR(IF(OR(C39="",C39=0,L39=0,L39="",V39="",V39=0),"",(HLOOKUP(C39,'Hilfswerte Witterung'!$C$4:$AQ$5,2,FALSE)/L39)*V39),"")</f>
        <v/>
      </c>
      <c r="AD39" s="35" t="str">
        <f t="shared" ca="1" si="16"/>
        <v/>
      </c>
      <c r="AE39" s="35" t="str">
        <f>IFERROR(VLOOKUP(H39,'Hilfswerte Energiepreise'!$B$4:$F$17,5,FALSE),"")</f>
        <v/>
      </c>
      <c r="AF39" s="35" t="str">
        <f t="shared" ca="1" si="17"/>
        <v/>
      </c>
      <c r="AG39" s="35" t="str">
        <f t="shared" ca="1" si="18"/>
        <v/>
      </c>
      <c r="AH39" s="42" t="str">
        <f>IF('EINGABE Gebäude'!N45="","",'EINGABE Gebäude'!N45)</f>
        <v/>
      </c>
      <c r="AI39" s="42" t="str">
        <f>IF('EINGABE Gebäude'!O45="","",'EINGABE Gebäude'!O45)</f>
        <v/>
      </c>
      <c r="AJ39" t="str">
        <f t="shared" si="66"/>
        <v/>
      </c>
      <c r="AK39" t="str">
        <f>IF('EINGABE Gebäude'!P45="","",'EINGABE Gebäude'!P45)</f>
        <v/>
      </c>
      <c r="AL39" s="37" t="str">
        <f t="shared" si="20"/>
        <v/>
      </c>
      <c r="AM39" s="120" t="str">
        <f t="shared" si="21"/>
        <v/>
      </c>
      <c r="AN39" s="62" t="str">
        <f t="shared" si="22"/>
        <v/>
      </c>
      <c r="AO39" s="62" t="e">
        <f t="shared" si="23"/>
        <v>#N/A</v>
      </c>
      <c r="AP39" s="62" t="str">
        <f>IF(D39="","",VLOOKUP(D39,'Hilfswerte Benchmark'!$A$4:$H$58,6,0))</f>
        <v/>
      </c>
      <c r="AQ39" s="62" t="str">
        <f>IF(D39="","",VLOOKUP(D39,'Hilfswerte Benchmark'!$A$4:$H$58,7,0))</f>
        <v/>
      </c>
      <c r="AR39" s="62" t="str">
        <f t="shared" si="24"/>
        <v/>
      </c>
      <c r="AS39" s="62" t="str">
        <f t="shared" si="25"/>
        <v/>
      </c>
      <c r="AT39" t="str">
        <f>IF('EINGABE Gebäude'!Q45="","",'EINGABE Gebäude'!Q45)</f>
        <v/>
      </c>
      <c r="AU39" t="str">
        <f t="shared" si="26"/>
        <v/>
      </c>
      <c r="AV39" s="120" t="str">
        <f t="shared" si="27"/>
        <v/>
      </c>
      <c r="AW39" s="35" t="str">
        <f t="shared" si="67"/>
        <v/>
      </c>
      <c r="AX39" s="62" t="str">
        <f t="shared" si="68"/>
        <v/>
      </c>
      <c r="AY39" s="52" t="str">
        <f t="shared" si="30"/>
        <v/>
      </c>
      <c r="AZ39" s="62">
        <f>'Hilfswerte Energiepreise'!$C$4</f>
        <v>29.29</v>
      </c>
      <c r="BA39" s="62">
        <f>'Hilfswerte Energiepreise'!$D$4</f>
        <v>24.42</v>
      </c>
      <c r="BB39" s="62">
        <f>'Hilfswerte Energiepreise'!$E$4</f>
        <v>17.170000000000002</v>
      </c>
      <c r="BC39" t="str">
        <f t="shared" si="31"/>
        <v/>
      </c>
      <c r="BD39" t="str">
        <f t="shared" si="32"/>
        <v/>
      </c>
      <c r="BE39" s="37">
        <f>'Hilfswerte Energiepreise'!$F$4</f>
        <v>560</v>
      </c>
      <c r="BF39" t="str">
        <f t="shared" si="33"/>
        <v/>
      </c>
      <c r="BG39" s="42" t="str">
        <f>IF('EINGABE Gebäude'!S45="","",'EINGABE Gebäude'!S45)</f>
        <v/>
      </c>
      <c r="BH39" s="42" t="str">
        <f>IF('EINGABE Gebäude'!T45="","",'EINGABE Gebäude'!T45)</f>
        <v/>
      </c>
      <c r="BI39" s="37" t="str">
        <f t="shared" si="69"/>
        <v/>
      </c>
      <c r="BJ39" t="str">
        <f>IF('EINGABE Gebäude'!U45="","",'EINGABE Gebäude'!U45)</f>
        <v/>
      </c>
      <c r="BK39" s="37" t="str">
        <f t="shared" si="35"/>
        <v/>
      </c>
      <c r="BL39" s="120" t="str">
        <f t="shared" si="36"/>
        <v/>
      </c>
      <c r="BM39" s="62" t="str">
        <f t="shared" si="37"/>
        <v/>
      </c>
      <c r="BN39" s="62" t="e">
        <f t="shared" si="38"/>
        <v>#N/A</v>
      </c>
      <c r="BO39" s="62" t="str">
        <f>IF(D39="","",VLOOKUP(D39,'Hilfswerte Benchmark'!$A$4:$H$58,7,0))</f>
        <v/>
      </c>
      <c r="BP39" s="62" t="str">
        <f>IF(D39="","",VLOOKUP(D39,'Hilfswerte Benchmark'!$A$4:$H$58,8,0))</f>
        <v/>
      </c>
      <c r="BQ39" s="62" t="str">
        <f t="shared" si="39"/>
        <v/>
      </c>
      <c r="BR39" s="62" t="str">
        <f t="shared" si="40"/>
        <v/>
      </c>
      <c r="BS39" s="72" t="str">
        <f>IF('EINGABE Gebäude'!V45="","",'EINGABE Gebäude'!V45)</f>
        <v/>
      </c>
      <c r="BT39" s="52" t="str">
        <f t="shared" si="70"/>
        <v/>
      </c>
      <c r="BU39" s="52" t="str">
        <f t="shared" si="41"/>
        <v/>
      </c>
      <c r="BV39" s="120" t="str">
        <f t="shared" si="42"/>
        <v/>
      </c>
      <c r="BW39" s="35" t="str">
        <f t="shared" si="71"/>
        <v/>
      </c>
      <c r="BX39" s="62">
        <f>'Hilfswerte Energiepreise'!$C$20</f>
        <v>7.72</v>
      </c>
      <c r="BY39" s="62">
        <f>'Hilfswerte Energiepreise'!$D$20</f>
        <v>5.6</v>
      </c>
      <c r="BZ39" s="62">
        <f>'Hilfswerte Energiepreise'!$E$20</f>
        <v>3.61</v>
      </c>
      <c r="CA39" t="str">
        <f t="shared" si="44"/>
        <v/>
      </c>
      <c r="CB39" t="str">
        <f t="shared" si="45"/>
        <v/>
      </c>
      <c r="CC39" s="35"/>
      <c r="CN39" t="str">
        <f>'Hilfswerte Benchmark'!A38</f>
        <v>35. Kultur - Mehrzweckhallen</v>
      </c>
      <c r="CO39">
        <f t="shared" si="49"/>
        <v>0</v>
      </c>
      <c r="CP39">
        <f t="shared" si="50"/>
        <v>0</v>
      </c>
      <c r="CQ39">
        <f t="shared" si="51"/>
        <v>0</v>
      </c>
      <c r="CX39" t="str">
        <f>'Hilfswerte Benchmark'!A38</f>
        <v>35. Kultur - Mehrzweckhallen</v>
      </c>
      <c r="CY39">
        <f t="shared" si="53"/>
        <v>0</v>
      </c>
      <c r="CZ39">
        <f t="shared" si="54"/>
        <v>0</v>
      </c>
      <c r="DA39">
        <f t="shared" si="55"/>
        <v>0</v>
      </c>
      <c r="DH39" t="str">
        <f>'Hilfswerte Benchmark'!A38</f>
        <v>35. Kultur - Mehrzweckhallen</v>
      </c>
      <c r="DI39">
        <f t="shared" si="58"/>
        <v>0</v>
      </c>
      <c r="DJ39">
        <f t="shared" si="59"/>
        <v>0</v>
      </c>
      <c r="DK39">
        <v>0</v>
      </c>
    </row>
    <row r="40" spans="1:116" x14ac:dyDescent="0.2">
      <c r="A40" s="72">
        <v>36</v>
      </c>
      <c r="B40" s="47" t="str">
        <f>IF('EINGABE Gebäude'!C46 = "", "", 'EINGABE Gebäude'!C46)</f>
        <v/>
      </c>
      <c r="C40" s="47" t="str">
        <f>IF(OR('EINGABE Gebäude'!D46 = "",'EINGABE Gebäude'!D46 = 0), "",'EINGABE Gebäude'!D46)</f>
        <v/>
      </c>
      <c r="D40" t="str">
        <f>IF(OR('EINGABE Gebäude'!E46 = "",'EINGABE Gebäude'!E46 = 0), "",'EINGABE Gebäude'!E46 )</f>
        <v/>
      </c>
      <c r="E40" t="str">
        <f>IF('EINGABE Gebäude'!F46 = "", "",'EINGABE Gebäude'!F46)</f>
        <v/>
      </c>
      <c r="F40" s="34" t="str">
        <f>IF('EINGABE Gebäude'!H46= "", "",'EINGABE Gebäude'!H46)</f>
        <v/>
      </c>
      <c r="G40" s="34" t="str">
        <f>IF('EINGABE Gebäude'!I46 = "","",'EINGABE Gebäude'!I46)</f>
        <v/>
      </c>
      <c r="H40" s="34" t="str">
        <f>IF('EINGABE Gebäude'!J46="","",'EINGABE Gebäude'!J46)</f>
        <v/>
      </c>
      <c r="I40" s="35" t="str">
        <f t="shared" si="62"/>
        <v/>
      </c>
      <c r="J40" s="35" t="str">
        <f t="shared" si="63"/>
        <v/>
      </c>
      <c r="K40" s="35" t="str">
        <f t="shared" si="64"/>
        <v/>
      </c>
      <c r="L40" s="35" t="str">
        <f ca="1">IF(OR(I40="",K40=""),"",SUM(OFFSET('Hilfswerte Witterung'!$B$5,I40,K40,J40-I40)))</f>
        <v/>
      </c>
      <c r="M40" t="str">
        <f>IF('EINGABE Gebäude'!K46="","",'EINGABE Gebäude'!K46)</f>
        <v/>
      </c>
      <c r="N40" t="str">
        <f ca="1">IFERROR(IF(OR(L40=0, M40="",E40=""),"",(('Hilfswerte Witterung'!$I$1/L40)*M40)),"")</f>
        <v/>
      </c>
      <c r="O40" t="str">
        <f t="shared" ca="1" si="9"/>
        <v/>
      </c>
      <c r="P40" s="62" t="str">
        <f ca="1">IFERROR(IF(OR(L40=0, M40="",E40=""),"",(('Hilfswerte Witterung'!$I$1/L40)*M40)/E40),"")</f>
        <v/>
      </c>
      <c r="Q40" s="62" t="e">
        <f t="shared" ca="1" si="10"/>
        <v>#N/A</v>
      </c>
      <c r="R40" s="52" t="str">
        <f>IF(D40="","",VLOOKUP(D40,'Hilfswerte Benchmark'!$A$4:$H$59,3,0))</f>
        <v/>
      </c>
      <c r="S40" s="52" t="str">
        <f>IF(D40="","",VLOOKUP(D40,'Hilfswerte Benchmark'!$A$4:$H$59,4,0))</f>
        <v/>
      </c>
      <c r="T40" s="52" t="str">
        <f t="shared" si="11"/>
        <v/>
      </c>
      <c r="U40" s="44" t="str">
        <f t="shared" ca="1" si="12"/>
        <v/>
      </c>
      <c r="V40" t="str">
        <f>IF('EINGABE Gebäude'!L46="","",'EINGABE Gebäude'!L46)</f>
        <v/>
      </c>
      <c r="W40" s="62" t="str">
        <f t="shared" si="65"/>
        <v/>
      </c>
      <c r="X40" s="62" t="str">
        <f>IF(H40="","",VLOOKUP(H40,'Hilfswerte Energiepreise'!$B$4:$F$17,2,FALSE))</f>
        <v/>
      </c>
      <c r="Y40" s="62" t="str">
        <f>IF(H40="","",VLOOKUP(H40,'Hilfswerte Energiepreise'!$B$4:$F$17,3,FALSE))</f>
        <v/>
      </c>
      <c r="Z40" s="62" t="str">
        <f>IF(H40="","",VLOOKUP(H40,'Hilfswerte Energiepreise'!$B$4:$F$17,4,FALSE))</f>
        <v/>
      </c>
      <c r="AA40" t="str">
        <f t="shared" si="14"/>
        <v/>
      </c>
      <c r="AB40" t="str">
        <f t="shared" si="15"/>
        <v/>
      </c>
      <c r="AC40" s="35" t="str">
        <f ca="1">IFERROR(IF(OR(C40="",C40=0,L40=0,L40="",V40="",V40=0),"",(HLOOKUP(C40,'Hilfswerte Witterung'!$C$4:$AQ$5,2,FALSE)/L40)*V40),"")</f>
        <v/>
      </c>
      <c r="AD40" s="35" t="str">
        <f t="shared" ca="1" si="16"/>
        <v/>
      </c>
      <c r="AE40" s="35" t="str">
        <f>IFERROR(VLOOKUP(H40,'Hilfswerte Energiepreise'!$B$4:$F$17,5,FALSE),"")</f>
        <v/>
      </c>
      <c r="AF40" s="35" t="str">
        <f t="shared" ca="1" si="17"/>
        <v/>
      </c>
      <c r="AG40" s="35" t="str">
        <f t="shared" ca="1" si="18"/>
        <v/>
      </c>
      <c r="AH40" s="42" t="str">
        <f>IF('EINGABE Gebäude'!N46="","",'EINGABE Gebäude'!N46)</f>
        <v/>
      </c>
      <c r="AI40" s="42" t="str">
        <f>IF('EINGABE Gebäude'!O46="","",'EINGABE Gebäude'!O46)</f>
        <v/>
      </c>
      <c r="AJ40" t="str">
        <f t="shared" si="66"/>
        <v/>
      </c>
      <c r="AK40" t="str">
        <f>IF('EINGABE Gebäude'!P46="","",'EINGABE Gebäude'!P46)</f>
        <v/>
      </c>
      <c r="AL40" s="37" t="str">
        <f t="shared" si="20"/>
        <v/>
      </c>
      <c r="AM40" s="120" t="str">
        <f t="shared" si="21"/>
        <v/>
      </c>
      <c r="AN40" s="62" t="str">
        <f t="shared" si="22"/>
        <v/>
      </c>
      <c r="AO40" s="62" t="e">
        <f t="shared" si="23"/>
        <v>#N/A</v>
      </c>
      <c r="AP40" s="62" t="str">
        <f>IF(D40="","",VLOOKUP(D40,'Hilfswerte Benchmark'!$A$4:$H$58,6,0))</f>
        <v/>
      </c>
      <c r="AQ40" s="62" t="str">
        <f>IF(D40="","",VLOOKUP(D40,'Hilfswerte Benchmark'!$A$4:$H$58,7,0))</f>
        <v/>
      </c>
      <c r="AR40" s="62" t="str">
        <f t="shared" si="24"/>
        <v/>
      </c>
      <c r="AS40" s="62" t="str">
        <f t="shared" si="25"/>
        <v/>
      </c>
      <c r="AT40" t="str">
        <f>IF('EINGABE Gebäude'!Q46="","",'EINGABE Gebäude'!Q46)</f>
        <v/>
      </c>
      <c r="AU40" t="str">
        <f t="shared" si="26"/>
        <v/>
      </c>
      <c r="AV40" s="120" t="str">
        <f t="shared" si="27"/>
        <v/>
      </c>
      <c r="AW40" s="35" t="str">
        <f t="shared" si="67"/>
        <v/>
      </c>
      <c r="AX40" s="62" t="str">
        <f t="shared" si="68"/>
        <v/>
      </c>
      <c r="AY40" s="52" t="str">
        <f t="shared" si="30"/>
        <v/>
      </c>
      <c r="AZ40" s="62">
        <f>'Hilfswerte Energiepreise'!$C$4</f>
        <v>29.29</v>
      </c>
      <c r="BA40" s="62">
        <f>'Hilfswerte Energiepreise'!$D$4</f>
        <v>24.42</v>
      </c>
      <c r="BB40" s="62">
        <f>'Hilfswerte Energiepreise'!$E$4</f>
        <v>17.170000000000002</v>
      </c>
      <c r="BC40" t="str">
        <f t="shared" si="31"/>
        <v/>
      </c>
      <c r="BD40" t="str">
        <f t="shared" si="32"/>
        <v/>
      </c>
      <c r="BE40" s="37">
        <f>'Hilfswerte Energiepreise'!$F$4</f>
        <v>560</v>
      </c>
      <c r="BF40" t="str">
        <f t="shared" si="33"/>
        <v/>
      </c>
      <c r="BG40" s="42" t="str">
        <f>IF('EINGABE Gebäude'!S46="","",'EINGABE Gebäude'!S46)</f>
        <v/>
      </c>
      <c r="BH40" s="42" t="str">
        <f>IF('EINGABE Gebäude'!T46="","",'EINGABE Gebäude'!T46)</f>
        <v/>
      </c>
      <c r="BI40" s="37" t="str">
        <f t="shared" si="69"/>
        <v/>
      </c>
      <c r="BJ40" t="str">
        <f>IF('EINGABE Gebäude'!U46="","",'EINGABE Gebäude'!U46)</f>
        <v/>
      </c>
      <c r="BK40" s="37" t="str">
        <f t="shared" si="35"/>
        <v/>
      </c>
      <c r="BL40" s="120" t="str">
        <f t="shared" si="36"/>
        <v/>
      </c>
      <c r="BM40" s="62" t="str">
        <f t="shared" si="37"/>
        <v/>
      </c>
      <c r="BN40" s="62" t="e">
        <f t="shared" si="38"/>
        <v>#N/A</v>
      </c>
      <c r="BO40" s="62" t="str">
        <f>IF(D40="","",VLOOKUP(D40,'Hilfswerte Benchmark'!$A$4:$H$58,7,0))</f>
        <v/>
      </c>
      <c r="BP40" s="62" t="str">
        <f>IF(D40="","",VLOOKUP(D40,'Hilfswerte Benchmark'!$A$4:$H$58,8,0))</f>
        <v/>
      </c>
      <c r="BQ40" s="62" t="str">
        <f t="shared" si="39"/>
        <v/>
      </c>
      <c r="BR40" s="62" t="str">
        <f t="shared" si="40"/>
        <v/>
      </c>
      <c r="BS40" s="72" t="str">
        <f>IF('EINGABE Gebäude'!V46="","",'EINGABE Gebäude'!V46)</f>
        <v/>
      </c>
      <c r="BT40" s="52" t="str">
        <f t="shared" si="70"/>
        <v/>
      </c>
      <c r="BU40" s="52" t="str">
        <f t="shared" si="41"/>
        <v/>
      </c>
      <c r="BV40" s="120" t="str">
        <f t="shared" si="42"/>
        <v/>
      </c>
      <c r="BW40" s="35" t="str">
        <f t="shared" si="71"/>
        <v/>
      </c>
      <c r="BX40" s="62">
        <f>'Hilfswerte Energiepreise'!$C$20</f>
        <v>7.72</v>
      </c>
      <c r="BY40" s="62">
        <f>'Hilfswerte Energiepreise'!$D$20</f>
        <v>5.6</v>
      </c>
      <c r="BZ40" s="62">
        <f>'Hilfswerte Energiepreise'!$E$20</f>
        <v>3.61</v>
      </c>
      <c r="CA40" t="str">
        <f t="shared" si="44"/>
        <v/>
      </c>
      <c r="CB40" t="str">
        <f t="shared" si="45"/>
        <v/>
      </c>
      <c r="CC40" s="35"/>
      <c r="CN40" t="str">
        <f>'Hilfswerte Benchmark'!A39</f>
        <v>36. Kultur - Museum</v>
      </c>
      <c r="CO40">
        <f t="shared" si="49"/>
        <v>0</v>
      </c>
      <c r="CP40">
        <f t="shared" si="50"/>
        <v>0</v>
      </c>
      <c r="CQ40">
        <f t="shared" si="51"/>
        <v>0</v>
      </c>
      <c r="CX40" t="str">
        <f>'Hilfswerte Benchmark'!A39</f>
        <v>36. Kultur - Museum</v>
      </c>
      <c r="CY40">
        <f t="shared" si="53"/>
        <v>0</v>
      </c>
      <c r="CZ40">
        <f t="shared" si="54"/>
        <v>0</v>
      </c>
      <c r="DA40">
        <f t="shared" si="55"/>
        <v>0</v>
      </c>
      <c r="DH40" t="str">
        <f>'Hilfswerte Benchmark'!A39</f>
        <v>36. Kultur - Museum</v>
      </c>
      <c r="DI40">
        <f t="shared" si="58"/>
        <v>0</v>
      </c>
      <c r="DJ40">
        <f t="shared" si="59"/>
        <v>0</v>
      </c>
      <c r="DK40">
        <v>0</v>
      </c>
    </row>
    <row r="41" spans="1:116" x14ac:dyDescent="0.2">
      <c r="A41">
        <v>37</v>
      </c>
      <c r="B41" s="47" t="str">
        <f>IF('EINGABE Gebäude'!C47 = "", "", 'EINGABE Gebäude'!C47)</f>
        <v/>
      </c>
      <c r="C41" s="47" t="str">
        <f>IF(OR('EINGABE Gebäude'!D47 = "",'EINGABE Gebäude'!D47 = 0), "",'EINGABE Gebäude'!D47)</f>
        <v/>
      </c>
      <c r="D41" t="str">
        <f>IF(OR('EINGABE Gebäude'!E47 = "",'EINGABE Gebäude'!E47 = 0), "",'EINGABE Gebäude'!E47 )</f>
        <v/>
      </c>
      <c r="E41" t="str">
        <f>IF('EINGABE Gebäude'!F47 = "", "",'EINGABE Gebäude'!F47)</f>
        <v/>
      </c>
      <c r="F41" s="34" t="str">
        <f>IF('EINGABE Gebäude'!H47= "", "",'EINGABE Gebäude'!H47)</f>
        <v/>
      </c>
      <c r="G41" s="34" t="str">
        <f>IF('EINGABE Gebäude'!I47 = "","",'EINGABE Gebäude'!I47)</f>
        <v/>
      </c>
      <c r="H41" s="34" t="str">
        <f>IF('EINGABE Gebäude'!J47="","",'EINGABE Gebäude'!J47)</f>
        <v/>
      </c>
      <c r="I41" s="35" t="str">
        <f t="shared" si="62"/>
        <v/>
      </c>
      <c r="J41" s="35" t="str">
        <f t="shared" si="63"/>
        <v/>
      </c>
      <c r="K41" s="35" t="str">
        <f t="shared" si="64"/>
        <v/>
      </c>
      <c r="L41" s="35" t="str">
        <f ca="1">IF(OR(I41="",K41=""),"",SUM(OFFSET('Hilfswerte Witterung'!$B$5,I41,K41,J41-I41)))</f>
        <v/>
      </c>
      <c r="M41" t="str">
        <f>IF('EINGABE Gebäude'!K47="","",'EINGABE Gebäude'!K47)</f>
        <v/>
      </c>
      <c r="N41" t="str">
        <f ca="1">IFERROR(IF(OR(L41=0, M41="",E41=""),"",(('Hilfswerte Witterung'!$I$1/L41)*M41)),"")</f>
        <v/>
      </c>
      <c r="O41" t="str">
        <f t="shared" ca="1" si="9"/>
        <v/>
      </c>
      <c r="P41" s="62" t="str">
        <f ca="1">IFERROR(IF(OR(L41=0, M41="",E41=""),"",(('Hilfswerte Witterung'!$I$1/L41)*M41)/E41),"")</f>
        <v/>
      </c>
      <c r="Q41" s="62" t="e">
        <f t="shared" ca="1" si="10"/>
        <v>#N/A</v>
      </c>
      <c r="R41" s="52" t="str">
        <f>IF(D41="","",VLOOKUP(D41,'Hilfswerte Benchmark'!$A$4:$H$59,3,0))</f>
        <v/>
      </c>
      <c r="S41" s="52" t="str">
        <f>IF(D41="","",VLOOKUP(D41,'Hilfswerte Benchmark'!$A$4:$H$59,4,0))</f>
        <v/>
      </c>
      <c r="T41" s="52" t="str">
        <f t="shared" si="11"/>
        <v/>
      </c>
      <c r="U41" s="44" t="str">
        <f t="shared" ca="1" si="12"/>
        <v/>
      </c>
      <c r="V41" t="str">
        <f>IF('EINGABE Gebäude'!L47="","",'EINGABE Gebäude'!L47)</f>
        <v/>
      </c>
      <c r="W41" s="62" t="str">
        <f t="shared" si="65"/>
        <v/>
      </c>
      <c r="X41" s="62" t="str">
        <f>IF(H41="","",VLOOKUP(H41,'Hilfswerte Energiepreise'!$B$4:$F$17,2,FALSE))</f>
        <v/>
      </c>
      <c r="Y41" s="62" t="str">
        <f>IF(H41="","",VLOOKUP(H41,'Hilfswerte Energiepreise'!$B$4:$F$17,3,FALSE))</f>
        <v/>
      </c>
      <c r="Z41" s="62" t="str">
        <f>IF(H41="","",VLOOKUP(H41,'Hilfswerte Energiepreise'!$B$4:$F$17,4,FALSE))</f>
        <v/>
      </c>
      <c r="AA41" t="str">
        <f t="shared" si="14"/>
        <v/>
      </c>
      <c r="AB41" t="str">
        <f t="shared" si="15"/>
        <v/>
      </c>
      <c r="AC41" s="35" t="str">
        <f ca="1">IFERROR(IF(OR(C41="",C41=0,L41=0,L41="",V41="",V41=0),"",(HLOOKUP(C41,'Hilfswerte Witterung'!$C$4:$AQ$5,2,FALSE)/L41)*V41),"")</f>
        <v/>
      </c>
      <c r="AD41" s="35" t="str">
        <f t="shared" ca="1" si="16"/>
        <v/>
      </c>
      <c r="AE41" s="35" t="str">
        <f>IFERROR(VLOOKUP(H41,'Hilfswerte Energiepreise'!$B$4:$F$17,5,FALSE),"")</f>
        <v/>
      </c>
      <c r="AF41" s="35" t="str">
        <f t="shared" ca="1" si="17"/>
        <v/>
      </c>
      <c r="AG41" s="35" t="str">
        <f t="shared" ca="1" si="18"/>
        <v/>
      </c>
      <c r="AH41" s="42" t="str">
        <f>IF('EINGABE Gebäude'!N47="","",'EINGABE Gebäude'!N47)</f>
        <v/>
      </c>
      <c r="AI41" s="42" t="str">
        <f>IF('EINGABE Gebäude'!O47="","",'EINGABE Gebäude'!O47)</f>
        <v/>
      </c>
      <c r="AJ41" t="str">
        <f t="shared" si="66"/>
        <v/>
      </c>
      <c r="AK41" t="str">
        <f>IF('EINGABE Gebäude'!P47="","",'EINGABE Gebäude'!P47)</f>
        <v/>
      </c>
      <c r="AL41" s="37" t="str">
        <f t="shared" si="20"/>
        <v/>
      </c>
      <c r="AM41" s="120" t="str">
        <f t="shared" si="21"/>
        <v/>
      </c>
      <c r="AN41" s="62" t="str">
        <f t="shared" si="22"/>
        <v/>
      </c>
      <c r="AO41" s="62" t="e">
        <f t="shared" si="23"/>
        <v>#N/A</v>
      </c>
      <c r="AP41" s="62" t="str">
        <f>IF(D41="","",VLOOKUP(D41,'Hilfswerte Benchmark'!$A$4:$H$58,6,0))</f>
        <v/>
      </c>
      <c r="AQ41" s="62" t="str">
        <f>IF(D41="","",VLOOKUP(D41,'Hilfswerte Benchmark'!$A$4:$H$58,7,0))</f>
        <v/>
      </c>
      <c r="AR41" s="62" t="str">
        <f t="shared" si="24"/>
        <v/>
      </c>
      <c r="AS41" s="62" t="str">
        <f t="shared" si="25"/>
        <v/>
      </c>
      <c r="AT41" t="str">
        <f>IF('EINGABE Gebäude'!Q47="","",'EINGABE Gebäude'!Q47)</f>
        <v/>
      </c>
      <c r="AU41" t="str">
        <f t="shared" si="26"/>
        <v/>
      </c>
      <c r="AV41" s="120" t="str">
        <f t="shared" si="27"/>
        <v/>
      </c>
      <c r="AW41" s="35" t="str">
        <f t="shared" si="67"/>
        <v/>
      </c>
      <c r="AX41" s="62" t="str">
        <f t="shared" si="68"/>
        <v/>
      </c>
      <c r="AY41" s="52" t="str">
        <f t="shared" si="30"/>
        <v/>
      </c>
      <c r="AZ41" s="62">
        <f>'Hilfswerte Energiepreise'!$C$4</f>
        <v>29.29</v>
      </c>
      <c r="BA41" s="62">
        <f>'Hilfswerte Energiepreise'!$D$4</f>
        <v>24.42</v>
      </c>
      <c r="BB41" s="62">
        <f>'Hilfswerte Energiepreise'!$E$4</f>
        <v>17.170000000000002</v>
      </c>
      <c r="BC41" t="str">
        <f t="shared" si="31"/>
        <v/>
      </c>
      <c r="BD41" t="str">
        <f t="shared" si="32"/>
        <v/>
      </c>
      <c r="BE41" s="37">
        <f>'Hilfswerte Energiepreise'!$F$4</f>
        <v>560</v>
      </c>
      <c r="BF41" t="str">
        <f t="shared" si="33"/>
        <v/>
      </c>
      <c r="BG41" s="42" t="str">
        <f>IF('EINGABE Gebäude'!S47="","",'EINGABE Gebäude'!S47)</f>
        <v/>
      </c>
      <c r="BH41" s="42" t="str">
        <f>IF('EINGABE Gebäude'!T47="","",'EINGABE Gebäude'!T47)</f>
        <v/>
      </c>
      <c r="BI41" s="37" t="str">
        <f t="shared" si="69"/>
        <v/>
      </c>
      <c r="BJ41" t="str">
        <f>IF('EINGABE Gebäude'!U47="","",'EINGABE Gebäude'!U47)</f>
        <v/>
      </c>
      <c r="BK41" s="37" t="str">
        <f t="shared" si="35"/>
        <v/>
      </c>
      <c r="BL41" s="120" t="str">
        <f t="shared" si="36"/>
        <v/>
      </c>
      <c r="BM41" s="62" t="str">
        <f t="shared" si="37"/>
        <v/>
      </c>
      <c r="BN41" s="62" t="e">
        <f t="shared" si="38"/>
        <v>#N/A</v>
      </c>
      <c r="BO41" s="62" t="str">
        <f>IF(D41="","",VLOOKUP(D41,'Hilfswerte Benchmark'!$A$4:$H$58,7,0))</f>
        <v/>
      </c>
      <c r="BP41" s="62" t="str">
        <f>IF(D41="","",VLOOKUP(D41,'Hilfswerte Benchmark'!$A$4:$H$58,8,0))</f>
        <v/>
      </c>
      <c r="BQ41" s="62" t="str">
        <f t="shared" si="39"/>
        <v/>
      </c>
      <c r="BR41" s="62" t="str">
        <f t="shared" si="40"/>
        <v/>
      </c>
      <c r="BS41" s="72" t="str">
        <f>IF('EINGABE Gebäude'!V47="","",'EINGABE Gebäude'!V47)</f>
        <v/>
      </c>
      <c r="BT41" s="52" t="str">
        <f t="shared" si="70"/>
        <v/>
      </c>
      <c r="BU41" s="52" t="str">
        <f t="shared" si="41"/>
        <v/>
      </c>
      <c r="BV41" s="120" t="str">
        <f t="shared" si="42"/>
        <v/>
      </c>
      <c r="BW41" s="35" t="str">
        <f t="shared" si="71"/>
        <v/>
      </c>
      <c r="BX41" s="62">
        <f>'Hilfswerte Energiepreise'!$C$20</f>
        <v>7.72</v>
      </c>
      <c r="BY41" s="62">
        <f>'Hilfswerte Energiepreise'!$D$20</f>
        <v>5.6</v>
      </c>
      <c r="BZ41" s="62">
        <f>'Hilfswerte Energiepreise'!$E$20</f>
        <v>3.61</v>
      </c>
      <c r="CA41" t="str">
        <f t="shared" si="44"/>
        <v/>
      </c>
      <c r="CB41" t="str">
        <f t="shared" si="45"/>
        <v/>
      </c>
      <c r="CC41" s="35"/>
      <c r="CN41" t="str">
        <f>'Hilfswerte Benchmark'!A40</f>
        <v>37. Kultur - Stadthallen &amp; Saalbauten</v>
      </c>
      <c r="CO41">
        <f t="shared" si="49"/>
        <v>0</v>
      </c>
      <c r="CP41">
        <f t="shared" si="50"/>
        <v>0</v>
      </c>
      <c r="CQ41">
        <f t="shared" si="51"/>
        <v>0</v>
      </c>
      <c r="CX41" t="str">
        <f>'Hilfswerte Benchmark'!A40</f>
        <v>37. Kultur - Stadthallen &amp; Saalbauten</v>
      </c>
      <c r="CY41">
        <f t="shared" si="53"/>
        <v>0</v>
      </c>
      <c r="CZ41">
        <f t="shared" si="54"/>
        <v>0</v>
      </c>
      <c r="DA41">
        <f t="shared" si="55"/>
        <v>0</v>
      </c>
      <c r="DH41" t="str">
        <f>'Hilfswerte Benchmark'!A40</f>
        <v>37. Kultur - Stadthallen &amp; Saalbauten</v>
      </c>
      <c r="DI41">
        <f t="shared" si="58"/>
        <v>0</v>
      </c>
      <c r="DJ41">
        <f t="shared" si="59"/>
        <v>0</v>
      </c>
      <c r="DK41">
        <v>0</v>
      </c>
    </row>
    <row r="42" spans="1:116" x14ac:dyDescent="0.2">
      <c r="A42" s="72">
        <v>38</v>
      </c>
      <c r="B42" s="47" t="str">
        <f>IF('EINGABE Gebäude'!C48 = "", "", 'EINGABE Gebäude'!C48)</f>
        <v/>
      </c>
      <c r="C42" s="47" t="str">
        <f>IF(OR('EINGABE Gebäude'!D48 = "",'EINGABE Gebäude'!D48 = 0), "",'EINGABE Gebäude'!D48)</f>
        <v/>
      </c>
      <c r="D42" t="str">
        <f>IF(OR('EINGABE Gebäude'!E48 = "",'EINGABE Gebäude'!E48 = 0), "",'EINGABE Gebäude'!E48 )</f>
        <v/>
      </c>
      <c r="E42" t="str">
        <f>IF('EINGABE Gebäude'!F48 = "", "",'EINGABE Gebäude'!F48)</f>
        <v/>
      </c>
      <c r="F42" s="34" t="str">
        <f>IF('EINGABE Gebäude'!H48= "", "",'EINGABE Gebäude'!H48)</f>
        <v/>
      </c>
      <c r="G42" s="34" t="str">
        <f>IF('EINGABE Gebäude'!I48 = "","",'EINGABE Gebäude'!I48)</f>
        <v/>
      </c>
      <c r="H42" s="34" t="str">
        <f>IF('EINGABE Gebäude'!J48="","",'EINGABE Gebäude'!J48)</f>
        <v/>
      </c>
      <c r="I42" s="35" t="str">
        <f t="shared" si="62"/>
        <v/>
      </c>
      <c r="J42" s="35" t="str">
        <f t="shared" si="63"/>
        <v/>
      </c>
      <c r="K42" s="35" t="str">
        <f t="shared" si="64"/>
        <v/>
      </c>
      <c r="L42" s="35" t="str">
        <f ca="1">IF(OR(I42="",K42=""),"",SUM(OFFSET('Hilfswerte Witterung'!$B$5,I42,K42,J42-I42)))</f>
        <v/>
      </c>
      <c r="M42" t="str">
        <f>IF('EINGABE Gebäude'!K48="","",'EINGABE Gebäude'!K48)</f>
        <v/>
      </c>
      <c r="N42" t="str">
        <f ca="1">IFERROR(IF(OR(L42=0, M42="",E42=""),"",(('Hilfswerte Witterung'!$I$1/L42)*M42)),"")</f>
        <v/>
      </c>
      <c r="O42" t="str">
        <f t="shared" ca="1" si="9"/>
        <v/>
      </c>
      <c r="P42" s="62" t="str">
        <f ca="1">IFERROR(IF(OR(L42=0, M42="",E42=""),"",(('Hilfswerte Witterung'!$I$1/L42)*M42)/E42),"")</f>
        <v/>
      </c>
      <c r="Q42" s="62" t="e">
        <f t="shared" ca="1" si="10"/>
        <v>#N/A</v>
      </c>
      <c r="R42" s="52" t="str">
        <f>IF(D42="","",VLOOKUP(D42,'Hilfswerte Benchmark'!$A$4:$H$59,3,0))</f>
        <v/>
      </c>
      <c r="S42" s="52" t="str">
        <f>IF(D42="","",VLOOKUP(D42,'Hilfswerte Benchmark'!$A$4:$H$59,4,0))</f>
        <v/>
      </c>
      <c r="T42" s="52" t="str">
        <f t="shared" si="11"/>
        <v/>
      </c>
      <c r="U42" s="44" t="str">
        <f t="shared" ca="1" si="12"/>
        <v/>
      </c>
      <c r="V42" t="str">
        <f>IF('EINGABE Gebäude'!L48="","",'EINGABE Gebäude'!L48)</f>
        <v/>
      </c>
      <c r="W42" s="62" t="str">
        <f t="shared" si="65"/>
        <v/>
      </c>
      <c r="X42" s="62" t="str">
        <f>IF(H42="","",VLOOKUP(H42,'Hilfswerte Energiepreise'!$B$4:$F$17,2,FALSE))</f>
        <v/>
      </c>
      <c r="Y42" s="62" t="str">
        <f>IF(H42="","",VLOOKUP(H42,'Hilfswerte Energiepreise'!$B$4:$F$17,3,FALSE))</f>
        <v/>
      </c>
      <c r="Z42" s="62" t="str">
        <f>IF(H42="","",VLOOKUP(H42,'Hilfswerte Energiepreise'!$B$4:$F$17,4,FALSE))</f>
        <v/>
      </c>
      <c r="AA42" t="str">
        <f t="shared" si="14"/>
        <v/>
      </c>
      <c r="AB42" t="str">
        <f t="shared" si="15"/>
        <v/>
      </c>
      <c r="AC42" s="35" t="str">
        <f ca="1">IFERROR(IF(OR(C42="",C42=0,L42=0,L42="",V42="",V42=0),"",(HLOOKUP(C42,'Hilfswerte Witterung'!$C$4:$AQ$5,2,FALSE)/L42)*V42),"")</f>
        <v/>
      </c>
      <c r="AD42" s="35" t="str">
        <f t="shared" ca="1" si="16"/>
        <v/>
      </c>
      <c r="AE42" s="35" t="str">
        <f>IFERROR(VLOOKUP(H42,'Hilfswerte Energiepreise'!$B$4:$F$17,5,FALSE),"")</f>
        <v/>
      </c>
      <c r="AF42" s="35" t="str">
        <f t="shared" ca="1" si="17"/>
        <v/>
      </c>
      <c r="AG42" s="35" t="str">
        <f t="shared" ca="1" si="18"/>
        <v/>
      </c>
      <c r="AH42" s="42" t="str">
        <f>IF('EINGABE Gebäude'!N48="","",'EINGABE Gebäude'!N48)</f>
        <v/>
      </c>
      <c r="AI42" s="42" t="str">
        <f>IF('EINGABE Gebäude'!O48="","",'EINGABE Gebäude'!O48)</f>
        <v/>
      </c>
      <c r="AJ42" t="str">
        <f t="shared" si="66"/>
        <v/>
      </c>
      <c r="AK42" t="str">
        <f>IF('EINGABE Gebäude'!P48="","",'EINGABE Gebäude'!P48)</f>
        <v/>
      </c>
      <c r="AL42" s="37" t="str">
        <f t="shared" si="20"/>
        <v/>
      </c>
      <c r="AM42" s="120" t="str">
        <f t="shared" si="21"/>
        <v/>
      </c>
      <c r="AN42" s="62" t="str">
        <f t="shared" si="22"/>
        <v/>
      </c>
      <c r="AO42" s="62" t="e">
        <f t="shared" si="23"/>
        <v>#N/A</v>
      </c>
      <c r="AP42" s="62" t="str">
        <f>IF(D42="","",VLOOKUP(D42,'Hilfswerte Benchmark'!$A$4:$H$58,6,0))</f>
        <v/>
      </c>
      <c r="AQ42" s="62" t="str">
        <f>IF(D42="","",VLOOKUP(D42,'Hilfswerte Benchmark'!$A$4:$H$58,7,0))</f>
        <v/>
      </c>
      <c r="AR42" s="62" t="str">
        <f t="shared" si="24"/>
        <v/>
      </c>
      <c r="AS42" s="62" t="str">
        <f t="shared" si="25"/>
        <v/>
      </c>
      <c r="AT42" t="str">
        <f>IF('EINGABE Gebäude'!Q48="","",'EINGABE Gebäude'!Q48)</f>
        <v/>
      </c>
      <c r="AU42" t="str">
        <f t="shared" si="26"/>
        <v/>
      </c>
      <c r="AV42" s="120" t="str">
        <f t="shared" si="27"/>
        <v/>
      </c>
      <c r="AW42" s="35" t="str">
        <f t="shared" si="67"/>
        <v/>
      </c>
      <c r="AX42" s="62" t="str">
        <f t="shared" si="68"/>
        <v/>
      </c>
      <c r="AY42" s="52" t="str">
        <f t="shared" si="30"/>
        <v/>
      </c>
      <c r="AZ42" s="62">
        <f>'Hilfswerte Energiepreise'!$C$4</f>
        <v>29.29</v>
      </c>
      <c r="BA42" s="62">
        <f>'Hilfswerte Energiepreise'!$D$4</f>
        <v>24.42</v>
      </c>
      <c r="BB42" s="62">
        <f>'Hilfswerte Energiepreise'!$E$4</f>
        <v>17.170000000000002</v>
      </c>
      <c r="BC42" t="str">
        <f t="shared" si="31"/>
        <v/>
      </c>
      <c r="BD42" t="str">
        <f t="shared" si="32"/>
        <v/>
      </c>
      <c r="BE42" s="37">
        <f>'Hilfswerte Energiepreise'!$F$4</f>
        <v>560</v>
      </c>
      <c r="BF42" t="str">
        <f t="shared" si="33"/>
        <v/>
      </c>
      <c r="BG42" s="42" t="str">
        <f>IF('EINGABE Gebäude'!S48="","",'EINGABE Gebäude'!S48)</f>
        <v/>
      </c>
      <c r="BH42" s="42" t="str">
        <f>IF('EINGABE Gebäude'!T48="","",'EINGABE Gebäude'!T48)</f>
        <v/>
      </c>
      <c r="BI42" s="37" t="str">
        <f t="shared" si="69"/>
        <v/>
      </c>
      <c r="BJ42" t="str">
        <f>IF('EINGABE Gebäude'!U48="","",'EINGABE Gebäude'!U48)</f>
        <v/>
      </c>
      <c r="BK42" s="37" t="str">
        <f t="shared" si="35"/>
        <v/>
      </c>
      <c r="BL42" s="120" t="str">
        <f t="shared" si="36"/>
        <v/>
      </c>
      <c r="BM42" s="62" t="str">
        <f t="shared" si="37"/>
        <v/>
      </c>
      <c r="BN42" s="62" t="e">
        <f t="shared" si="38"/>
        <v>#N/A</v>
      </c>
      <c r="BO42" s="62" t="str">
        <f>IF(D42="","",VLOOKUP(D42,'Hilfswerte Benchmark'!$A$4:$H$58,7,0))</f>
        <v/>
      </c>
      <c r="BP42" s="62" t="str">
        <f>IF(D42="","",VLOOKUP(D42,'Hilfswerte Benchmark'!$A$4:$H$58,8,0))</f>
        <v/>
      </c>
      <c r="BQ42" s="62" t="str">
        <f t="shared" si="39"/>
        <v/>
      </c>
      <c r="BR42" s="62" t="str">
        <f t="shared" si="40"/>
        <v/>
      </c>
      <c r="BS42" s="72" t="str">
        <f>IF('EINGABE Gebäude'!V48="","",'EINGABE Gebäude'!V48)</f>
        <v/>
      </c>
      <c r="BT42" s="52" t="str">
        <f t="shared" si="70"/>
        <v/>
      </c>
      <c r="BU42" s="52" t="str">
        <f t="shared" si="41"/>
        <v/>
      </c>
      <c r="BV42" s="120" t="str">
        <f t="shared" si="42"/>
        <v/>
      </c>
      <c r="BW42" s="35" t="str">
        <f t="shared" si="71"/>
        <v/>
      </c>
      <c r="BX42" s="62">
        <f>'Hilfswerte Energiepreise'!$C$20</f>
        <v>7.72</v>
      </c>
      <c r="BY42" s="62">
        <f>'Hilfswerte Energiepreise'!$D$20</f>
        <v>5.6</v>
      </c>
      <c r="BZ42" s="62">
        <f>'Hilfswerte Energiepreise'!$E$20</f>
        <v>3.61</v>
      </c>
      <c r="CA42" t="str">
        <f t="shared" si="44"/>
        <v/>
      </c>
      <c r="CB42" t="str">
        <f t="shared" si="45"/>
        <v/>
      </c>
      <c r="CC42" s="35"/>
      <c r="CN42" t="str">
        <f>'Hilfswerte Benchmark'!A41</f>
        <v>38. Gemeinschaft - Altentagesstätten, Altenzentren</v>
      </c>
      <c r="CO42">
        <f t="shared" si="49"/>
        <v>0</v>
      </c>
      <c r="CP42">
        <f t="shared" si="50"/>
        <v>0</v>
      </c>
      <c r="CQ42">
        <f t="shared" si="51"/>
        <v>0</v>
      </c>
      <c r="CX42" t="str">
        <f>'Hilfswerte Benchmark'!A41</f>
        <v>38. Gemeinschaft - Altentagesstätten, Altenzentren</v>
      </c>
      <c r="CY42">
        <f t="shared" si="53"/>
        <v>0</v>
      </c>
      <c r="CZ42">
        <f t="shared" si="54"/>
        <v>0</v>
      </c>
      <c r="DA42">
        <f t="shared" si="55"/>
        <v>0</v>
      </c>
      <c r="DH42" t="str">
        <f>'Hilfswerte Benchmark'!A41</f>
        <v>38. Gemeinschaft - Altentagesstätten, Altenzentren</v>
      </c>
      <c r="DI42">
        <f t="shared" si="58"/>
        <v>0</v>
      </c>
      <c r="DJ42">
        <f t="shared" si="59"/>
        <v>0</v>
      </c>
      <c r="DK42">
        <v>0</v>
      </c>
    </row>
    <row r="43" spans="1:116" x14ac:dyDescent="0.2">
      <c r="A43">
        <v>39</v>
      </c>
      <c r="B43" s="47" t="str">
        <f>IF('EINGABE Gebäude'!C49 = "", "", 'EINGABE Gebäude'!C49)</f>
        <v/>
      </c>
      <c r="C43" s="47" t="str">
        <f>IF(OR('EINGABE Gebäude'!D49 = "",'EINGABE Gebäude'!D49 = 0), "",'EINGABE Gebäude'!D49)</f>
        <v/>
      </c>
      <c r="D43" t="str">
        <f>IF(OR('EINGABE Gebäude'!E49 = "",'EINGABE Gebäude'!E49 = 0), "",'EINGABE Gebäude'!E49 )</f>
        <v/>
      </c>
      <c r="E43" t="str">
        <f>IF('EINGABE Gebäude'!F49 = "", "",'EINGABE Gebäude'!F49)</f>
        <v/>
      </c>
      <c r="F43" s="34" t="str">
        <f>IF('EINGABE Gebäude'!H49= "", "",'EINGABE Gebäude'!H49)</f>
        <v/>
      </c>
      <c r="G43" s="34" t="str">
        <f>IF('EINGABE Gebäude'!I49 = "","",'EINGABE Gebäude'!I49)</f>
        <v/>
      </c>
      <c r="H43" s="34" t="str">
        <f>IF('EINGABE Gebäude'!J49="","",'EINGABE Gebäude'!J49)</f>
        <v/>
      </c>
      <c r="I43" s="35" t="str">
        <f t="shared" si="62"/>
        <v/>
      </c>
      <c r="J43" s="35" t="str">
        <f t="shared" si="63"/>
        <v/>
      </c>
      <c r="K43" s="35" t="str">
        <f t="shared" si="64"/>
        <v/>
      </c>
      <c r="L43" s="35" t="str">
        <f ca="1">IF(OR(I43="",K43=""),"",SUM(OFFSET('Hilfswerte Witterung'!$B$5,I43,K43,J43-I43)))</f>
        <v/>
      </c>
      <c r="M43" t="str">
        <f>IF('EINGABE Gebäude'!K49="","",'EINGABE Gebäude'!K49)</f>
        <v/>
      </c>
      <c r="N43" t="str">
        <f ca="1">IFERROR(IF(OR(L43=0, M43="",E43=""),"",(('Hilfswerte Witterung'!$I$1/L43)*M43)),"")</f>
        <v/>
      </c>
      <c r="O43" t="str">
        <f t="shared" ca="1" si="9"/>
        <v/>
      </c>
      <c r="P43" s="62" t="str">
        <f ca="1">IFERROR(IF(OR(L43=0, M43="",E43=""),"",(('Hilfswerte Witterung'!$I$1/L43)*M43)/E43),"")</f>
        <v/>
      </c>
      <c r="Q43" s="62" t="e">
        <f t="shared" ca="1" si="10"/>
        <v>#N/A</v>
      </c>
      <c r="R43" s="52" t="str">
        <f>IF(D43="","",VLOOKUP(D43,'Hilfswerte Benchmark'!$A$4:$H$59,3,0))</f>
        <v/>
      </c>
      <c r="S43" s="52" t="str">
        <f>IF(D43="","",VLOOKUP(D43,'Hilfswerte Benchmark'!$A$4:$H$59,4,0))</f>
        <v/>
      </c>
      <c r="T43" s="52" t="str">
        <f t="shared" si="11"/>
        <v/>
      </c>
      <c r="U43" s="44" t="str">
        <f t="shared" ca="1" si="12"/>
        <v/>
      </c>
      <c r="V43" t="str">
        <f>IF('EINGABE Gebäude'!L49="","",'EINGABE Gebäude'!L49)</f>
        <v/>
      </c>
      <c r="W43" s="62" t="str">
        <f t="shared" si="65"/>
        <v/>
      </c>
      <c r="X43" s="62" t="str">
        <f>IF(H43="","",VLOOKUP(H43,'Hilfswerte Energiepreise'!$B$4:$F$17,2,FALSE))</f>
        <v/>
      </c>
      <c r="Y43" s="62" t="str">
        <f>IF(H43="","",VLOOKUP(H43,'Hilfswerte Energiepreise'!$B$4:$F$17,3,FALSE))</f>
        <v/>
      </c>
      <c r="Z43" s="62" t="str">
        <f>IF(H43="","",VLOOKUP(H43,'Hilfswerte Energiepreise'!$B$4:$F$17,4,FALSE))</f>
        <v/>
      </c>
      <c r="AA43" t="str">
        <f t="shared" si="14"/>
        <v/>
      </c>
      <c r="AB43" t="str">
        <f t="shared" si="15"/>
        <v/>
      </c>
      <c r="AC43" s="35" t="str">
        <f ca="1">IFERROR(IF(OR(C43="",C43=0,L43=0,L43="",V43="",V43=0),"",(HLOOKUP(C43,'Hilfswerte Witterung'!$C$4:$AQ$5,2,FALSE)/L43)*V43),"")</f>
        <v/>
      </c>
      <c r="AD43" s="35" t="str">
        <f t="shared" ca="1" si="16"/>
        <v/>
      </c>
      <c r="AE43" s="35" t="str">
        <f>IFERROR(VLOOKUP(H43,'Hilfswerte Energiepreise'!$B$4:$F$17,5,FALSE),"")</f>
        <v/>
      </c>
      <c r="AF43" s="35" t="str">
        <f t="shared" ca="1" si="17"/>
        <v/>
      </c>
      <c r="AG43" s="35" t="str">
        <f t="shared" ca="1" si="18"/>
        <v/>
      </c>
      <c r="AH43" s="42" t="str">
        <f>IF('EINGABE Gebäude'!N49="","",'EINGABE Gebäude'!N49)</f>
        <v/>
      </c>
      <c r="AI43" s="42" t="str">
        <f>IF('EINGABE Gebäude'!O49="","",'EINGABE Gebäude'!O49)</f>
        <v/>
      </c>
      <c r="AJ43" t="str">
        <f t="shared" si="66"/>
        <v/>
      </c>
      <c r="AK43" t="str">
        <f>IF('EINGABE Gebäude'!P49="","",'EINGABE Gebäude'!P49)</f>
        <v/>
      </c>
      <c r="AL43" s="37" t="str">
        <f t="shared" si="20"/>
        <v/>
      </c>
      <c r="AM43" s="120" t="str">
        <f t="shared" si="21"/>
        <v/>
      </c>
      <c r="AN43" s="62" t="str">
        <f t="shared" si="22"/>
        <v/>
      </c>
      <c r="AO43" s="62" t="e">
        <f t="shared" si="23"/>
        <v>#N/A</v>
      </c>
      <c r="AP43" s="62" t="str">
        <f>IF(D43="","",VLOOKUP(D43,'Hilfswerte Benchmark'!$A$4:$H$58,6,0))</f>
        <v/>
      </c>
      <c r="AQ43" s="62" t="str">
        <f>IF(D43="","",VLOOKUP(D43,'Hilfswerte Benchmark'!$A$4:$H$58,7,0))</f>
        <v/>
      </c>
      <c r="AR43" s="62" t="str">
        <f t="shared" si="24"/>
        <v/>
      </c>
      <c r="AS43" s="62" t="str">
        <f t="shared" si="25"/>
        <v/>
      </c>
      <c r="AT43" t="str">
        <f>IF('EINGABE Gebäude'!Q49="","",'EINGABE Gebäude'!Q49)</f>
        <v/>
      </c>
      <c r="AU43" t="str">
        <f t="shared" si="26"/>
        <v/>
      </c>
      <c r="AV43" s="120" t="str">
        <f t="shared" si="27"/>
        <v/>
      </c>
      <c r="AW43" s="35" t="str">
        <f t="shared" si="67"/>
        <v/>
      </c>
      <c r="AX43" s="62" t="str">
        <f t="shared" si="68"/>
        <v/>
      </c>
      <c r="AY43" s="52" t="str">
        <f t="shared" si="30"/>
        <v/>
      </c>
      <c r="AZ43" s="62">
        <f>'Hilfswerte Energiepreise'!$C$4</f>
        <v>29.29</v>
      </c>
      <c r="BA43" s="62">
        <f>'Hilfswerte Energiepreise'!$D$4</f>
        <v>24.42</v>
      </c>
      <c r="BB43" s="62">
        <f>'Hilfswerte Energiepreise'!$E$4</f>
        <v>17.170000000000002</v>
      </c>
      <c r="BC43" t="str">
        <f t="shared" si="31"/>
        <v/>
      </c>
      <c r="BD43" t="str">
        <f t="shared" si="32"/>
        <v/>
      </c>
      <c r="BE43" s="37">
        <f>'Hilfswerte Energiepreise'!$F$4</f>
        <v>560</v>
      </c>
      <c r="BF43" t="str">
        <f t="shared" si="33"/>
        <v/>
      </c>
      <c r="BG43" s="42" t="str">
        <f>IF('EINGABE Gebäude'!S49="","",'EINGABE Gebäude'!S49)</f>
        <v/>
      </c>
      <c r="BH43" s="42" t="str">
        <f>IF('EINGABE Gebäude'!T49="","",'EINGABE Gebäude'!T49)</f>
        <v/>
      </c>
      <c r="BI43" s="37" t="str">
        <f t="shared" si="69"/>
        <v/>
      </c>
      <c r="BJ43" t="str">
        <f>IF('EINGABE Gebäude'!U49="","",'EINGABE Gebäude'!U49)</f>
        <v/>
      </c>
      <c r="BK43" s="37" t="str">
        <f t="shared" si="35"/>
        <v/>
      </c>
      <c r="BL43" s="120" t="str">
        <f t="shared" si="36"/>
        <v/>
      </c>
      <c r="BM43" s="62" t="str">
        <f t="shared" si="37"/>
        <v/>
      </c>
      <c r="BN43" s="62" t="e">
        <f t="shared" si="38"/>
        <v>#N/A</v>
      </c>
      <c r="BO43" s="62" t="str">
        <f>IF(D43="","",VLOOKUP(D43,'Hilfswerte Benchmark'!$A$4:$H$58,7,0))</f>
        <v/>
      </c>
      <c r="BP43" s="62" t="str">
        <f>IF(D43="","",VLOOKUP(D43,'Hilfswerte Benchmark'!$A$4:$H$58,8,0))</f>
        <v/>
      </c>
      <c r="BQ43" s="62" t="str">
        <f t="shared" si="39"/>
        <v/>
      </c>
      <c r="BR43" s="62" t="str">
        <f t="shared" si="40"/>
        <v/>
      </c>
      <c r="BS43" s="72" t="str">
        <f>IF('EINGABE Gebäude'!V49="","",'EINGABE Gebäude'!V49)</f>
        <v/>
      </c>
      <c r="BT43" s="52" t="str">
        <f t="shared" si="70"/>
        <v/>
      </c>
      <c r="BU43" s="52" t="str">
        <f t="shared" si="41"/>
        <v/>
      </c>
      <c r="BV43" s="120" t="str">
        <f t="shared" si="42"/>
        <v/>
      </c>
      <c r="BW43" s="35" t="str">
        <f t="shared" si="71"/>
        <v/>
      </c>
      <c r="BX43" s="62">
        <f>'Hilfswerte Energiepreise'!$C$20</f>
        <v>7.72</v>
      </c>
      <c r="BY43" s="62">
        <f>'Hilfswerte Energiepreise'!$D$20</f>
        <v>5.6</v>
      </c>
      <c r="BZ43" s="62">
        <f>'Hilfswerte Energiepreise'!$E$20</f>
        <v>3.61</v>
      </c>
      <c r="CA43" t="str">
        <f t="shared" si="44"/>
        <v/>
      </c>
      <c r="CB43" t="str">
        <f t="shared" si="45"/>
        <v/>
      </c>
      <c r="CC43" s="35"/>
      <c r="CN43" t="str">
        <f>'Hilfswerte Benchmark'!A42</f>
        <v>39. Gemeinschaft - Altenwohnheime</v>
      </c>
      <c r="CO43">
        <f t="shared" si="49"/>
        <v>0</v>
      </c>
      <c r="CP43">
        <f t="shared" si="50"/>
        <v>0</v>
      </c>
      <c r="CQ43">
        <f t="shared" si="51"/>
        <v>0</v>
      </c>
      <c r="CX43" t="str">
        <f>'Hilfswerte Benchmark'!A42</f>
        <v>39. Gemeinschaft - Altenwohnheime</v>
      </c>
      <c r="CY43">
        <f t="shared" si="53"/>
        <v>0</v>
      </c>
      <c r="CZ43">
        <f t="shared" si="54"/>
        <v>0</v>
      </c>
      <c r="DA43">
        <f t="shared" si="55"/>
        <v>0</v>
      </c>
      <c r="DH43" t="str">
        <f>'Hilfswerte Benchmark'!A42</f>
        <v>39. Gemeinschaft - Altenwohnheime</v>
      </c>
      <c r="DI43">
        <f t="shared" si="58"/>
        <v>0</v>
      </c>
      <c r="DJ43">
        <f t="shared" si="59"/>
        <v>0</v>
      </c>
      <c r="DK43">
        <v>0</v>
      </c>
    </row>
    <row r="44" spans="1:116" x14ac:dyDescent="0.2">
      <c r="A44" s="72">
        <v>40</v>
      </c>
      <c r="B44" s="47" t="str">
        <f>IF('EINGABE Gebäude'!C50 = "", "", 'EINGABE Gebäude'!C50)</f>
        <v/>
      </c>
      <c r="C44" s="47" t="str">
        <f>IF(OR('EINGABE Gebäude'!D50 = "",'EINGABE Gebäude'!D50 = 0), "",'EINGABE Gebäude'!D50)</f>
        <v/>
      </c>
      <c r="D44" t="str">
        <f>IF(OR('EINGABE Gebäude'!E50 = "",'EINGABE Gebäude'!E50 = 0), "",'EINGABE Gebäude'!E50 )</f>
        <v/>
      </c>
      <c r="E44" t="str">
        <f>IF('EINGABE Gebäude'!F50 = "", "",'EINGABE Gebäude'!F50)</f>
        <v/>
      </c>
      <c r="F44" s="34" t="str">
        <f>IF('EINGABE Gebäude'!H50= "", "",'EINGABE Gebäude'!H50)</f>
        <v/>
      </c>
      <c r="G44" s="34" t="str">
        <f>IF('EINGABE Gebäude'!I50 = "","",'EINGABE Gebäude'!I50)</f>
        <v/>
      </c>
      <c r="H44" s="34" t="str">
        <f>IF('EINGABE Gebäude'!J50="","",'EINGABE Gebäude'!J50)</f>
        <v/>
      </c>
      <c r="I44" s="35" t="str">
        <f t="shared" si="62"/>
        <v/>
      </c>
      <c r="J44" s="35" t="str">
        <f t="shared" si="63"/>
        <v/>
      </c>
      <c r="K44" s="35" t="str">
        <f t="shared" si="64"/>
        <v/>
      </c>
      <c r="L44" s="35" t="str">
        <f ca="1">IF(OR(I44="",K44=""),"",SUM(OFFSET('Hilfswerte Witterung'!$B$5,I44,K44,J44-I44)))</f>
        <v/>
      </c>
      <c r="M44" t="str">
        <f>IF('EINGABE Gebäude'!K50="","",'EINGABE Gebäude'!K50)</f>
        <v/>
      </c>
      <c r="N44" t="str">
        <f ca="1">IFERROR(IF(OR(L44=0, M44="",E44=""),"",(('Hilfswerte Witterung'!$I$1/L44)*M44)),"")</f>
        <v/>
      </c>
      <c r="O44" t="str">
        <f t="shared" ca="1" si="9"/>
        <v/>
      </c>
      <c r="P44" s="62" t="str">
        <f ca="1">IFERROR(IF(OR(L44=0, M44="",E44=""),"",(('Hilfswerte Witterung'!$I$1/L44)*M44)/E44),"")</f>
        <v/>
      </c>
      <c r="Q44" s="62" t="e">
        <f t="shared" ca="1" si="10"/>
        <v>#N/A</v>
      </c>
      <c r="R44" s="52" t="str">
        <f>IF(D44="","",VLOOKUP(D44,'Hilfswerte Benchmark'!$A$4:$H$59,3,0))</f>
        <v/>
      </c>
      <c r="S44" s="52" t="str">
        <f>IF(D44="","",VLOOKUP(D44,'Hilfswerte Benchmark'!$A$4:$H$59,4,0))</f>
        <v/>
      </c>
      <c r="T44" s="52" t="str">
        <f t="shared" si="11"/>
        <v/>
      </c>
      <c r="U44" s="44" t="str">
        <f t="shared" ca="1" si="12"/>
        <v/>
      </c>
      <c r="V44" t="str">
        <f>IF('EINGABE Gebäude'!L50="","",'EINGABE Gebäude'!L50)</f>
        <v/>
      </c>
      <c r="W44" s="62" t="str">
        <f t="shared" si="65"/>
        <v/>
      </c>
      <c r="X44" s="62" t="str">
        <f>IF(H44="","",VLOOKUP(H44,'Hilfswerte Energiepreise'!$B$4:$F$17,2,FALSE))</f>
        <v/>
      </c>
      <c r="Y44" s="62" t="str">
        <f>IF(H44="","",VLOOKUP(H44,'Hilfswerte Energiepreise'!$B$4:$F$17,3,FALSE))</f>
        <v/>
      </c>
      <c r="Z44" s="62" t="str">
        <f>IF(H44="","",VLOOKUP(H44,'Hilfswerte Energiepreise'!$B$4:$F$17,4,FALSE))</f>
        <v/>
      </c>
      <c r="AA44" t="str">
        <f t="shared" si="14"/>
        <v/>
      </c>
      <c r="AB44" t="str">
        <f t="shared" si="15"/>
        <v/>
      </c>
      <c r="AC44" s="35" t="str">
        <f ca="1">IFERROR(IF(OR(C44="",C44=0,L44=0,L44="",V44="",V44=0),"",(HLOOKUP(C44,'Hilfswerte Witterung'!$C$4:$AQ$5,2,FALSE)/L44)*V44),"")</f>
        <v/>
      </c>
      <c r="AD44" s="35" t="str">
        <f t="shared" ca="1" si="16"/>
        <v/>
      </c>
      <c r="AE44" s="35" t="str">
        <f>IFERROR(VLOOKUP(H44,'Hilfswerte Energiepreise'!$B$4:$F$17,5,FALSE),"")</f>
        <v/>
      </c>
      <c r="AF44" s="35" t="str">
        <f t="shared" ca="1" si="17"/>
        <v/>
      </c>
      <c r="AG44" s="35" t="str">
        <f t="shared" ca="1" si="18"/>
        <v/>
      </c>
      <c r="AH44" s="42" t="str">
        <f>IF('EINGABE Gebäude'!N50="","",'EINGABE Gebäude'!N50)</f>
        <v/>
      </c>
      <c r="AI44" s="42" t="str">
        <f>IF('EINGABE Gebäude'!O50="","",'EINGABE Gebäude'!O50)</f>
        <v/>
      </c>
      <c r="AJ44" t="str">
        <f t="shared" si="66"/>
        <v/>
      </c>
      <c r="AK44" t="str">
        <f>IF('EINGABE Gebäude'!P50="","",'EINGABE Gebäude'!P50)</f>
        <v/>
      </c>
      <c r="AL44" s="37" t="str">
        <f t="shared" si="20"/>
        <v/>
      </c>
      <c r="AM44" s="120" t="str">
        <f t="shared" si="21"/>
        <v/>
      </c>
      <c r="AN44" s="62" t="str">
        <f t="shared" si="22"/>
        <v/>
      </c>
      <c r="AO44" s="62" t="e">
        <f t="shared" si="23"/>
        <v>#N/A</v>
      </c>
      <c r="AP44" s="62" t="str">
        <f>IF(D44="","",VLOOKUP(D44,'Hilfswerte Benchmark'!$A$4:$H$58,6,0))</f>
        <v/>
      </c>
      <c r="AQ44" s="62" t="str">
        <f>IF(D44="","",VLOOKUP(D44,'Hilfswerte Benchmark'!$A$4:$H$58,7,0))</f>
        <v/>
      </c>
      <c r="AR44" s="62" t="str">
        <f t="shared" si="24"/>
        <v/>
      </c>
      <c r="AS44" s="62" t="str">
        <f t="shared" si="25"/>
        <v/>
      </c>
      <c r="AT44" t="str">
        <f>IF('EINGABE Gebäude'!Q50="","",'EINGABE Gebäude'!Q50)</f>
        <v/>
      </c>
      <c r="AU44" t="str">
        <f t="shared" si="26"/>
        <v/>
      </c>
      <c r="AV44" s="120" t="str">
        <f t="shared" si="27"/>
        <v/>
      </c>
      <c r="AW44" s="35" t="str">
        <f t="shared" si="67"/>
        <v/>
      </c>
      <c r="AX44" s="62" t="str">
        <f t="shared" si="68"/>
        <v/>
      </c>
      <c r="AY44" s="52" t="str">
        <f t="shared" si="30"/>
        <v/>
      </c>
      <c r="AZ44" s="62">
        <f>'Hilfswerte Energiepreise'!$C$4</f>
        <v>29.29</v>
      </c>
      <c r="BA44" s="62">
        <f>'Hilfswerte Energiepreise'!$D$4</f>
        <v>24.42</v>
      </c>
      <c r="BB44" s="62">
        <f>'Hilfswerte Energiepreise'!$E$4</f>
        <v>17.170000000000002</v>
      </c>
      <c r="BC44" t="str">
        <f t="shared" si="31"/>
        <v/>
      </c>
      <c r="BD44" t="str">
        <f t="shared" si="32"/>
        <v/>
      </c>
      <c r="BE44" s="37">
        <f>'Hilfswerte Energiepreise'!$F$4</f>
        <v>560</v>
      </c>
      <c r="BF44" t="str">
        <f t="shared" si="33"/>
        <v/>
      </c>
      <c r="BG44" s="42" t="str">
        <f>IF('EINGABE Gebäude'!S50="","",'EINGABE Gebäude'!S50)</f>
        <v/>
      </c>
      <c r="BH44" s="42" t="str">
        <f>IF('EINGABE Gebäude'!T50="","",'EINGABE Gebäude'!T50)</f>
        <v/>
      </c>
      <c r="BI44" s="37" t="str">
        <f t="shared" si="69"/>
        <v/>
      </c>
      <c r="BJ44" t="str">
        <f>IF('EINGABE Gebäude'!U50="","",'EINGABE Gebäude'!U50)</f>
        <v/>
      </c>
      <c r="BK44" s="37" t="str">
        <f t="shared" si="35"/>
        <v/>
      </c>
      <c r="BL44" s="120" t="str">
        <f t="shared" si="36"/>
        <v/>
      </c>
      <c r="BM44" s="62" t="str">
        <f t="shared" si="37"/>
        <v/>
      </c>
      <c r="BN44" s="62" t="e">
        <f t="shared" si="38"/>
        <v>#N/A</v>
      </c>
      <c r="BO44" s="62" t="str">
        <f>IF(D44="","",VLOOKUP(D44,'Hilfswerte Benchmark'!$A$4:$H$58,7,0))</f>
        <v/>
      </c>
      <c r="BP44" s="62" t="str">
        <f>IF(D44="","",VLOOKUP(D44,'Hilfswerte Benchmark'!$A$4:$H$58,8,0))</f>
        <v/>
      </c>
      <c r="BQ44" s="62" t="str">
        <f t="shared" si="39"/>
        <v/>
      </c>
      <c r="BR44" s="62" t="str">
        <f t="shared" si="40"/>
        <v/>
      </c>
      <c r="BS44" s="72" t="str">
        <f>IF('EINGABE Gebäude'!V50="","",'EINGABE Gebäude'!V50)</f>
        <v/>
      </c>
      <c r="BT44" s="52" t="str">
        <f t="shared" si="70"/>
        <v/>
      </c>
      <c r="BU44" s="52" t="str">
        <f t="shared" si="41"/>
        <v/>
      </c>
      <c r="BV44" s="120" t="str">
        <f t="shared" si="42"/>
        <v/>
      </c>
      <c r="BW44" s="35" t="str">
        <f t="shared" si="71"/>
        <v/>
      </c>
      <c r="BX44" s="62">
        <f>'Hilfswerte Energiepreise'!$C$20</f>
        <v>7.72</v>
      </c>
      <c r="BY44" s="62">
        <f>'Hilfswerte Energiepreise'!$D$20</f>
        <v>5.6</v>
      </c>
      <c r="BZ44" s="62">
        <f>'Hilfswerte Energiepreise'!$E$20</f>
        <v>3.61</v>
      </c>
      <c r="CA44" t="str">
        <f t="shared" si="44"/>
        <v/>
      </c>
      <c r="CB44" t="str">
        <f t="shared" si="45"/>
        <v/>
      </c>
      <c r="CC44" s="35"/>
      <c r="CN44" t="str">
        <f>'Hilfswerte Benchmark'!A43</f>
        <v>40. Gemeinschaft - Gemeinschaftsunterkünfte</v>
      </c>
      <c r="CO44">
        <f t="shared" si="49"/>
        <v>0</v>
      </c>
      <c r="CP44">
        <f t="shared" si="50"/>
        <v>0</v>
      </c>
      <c r="CQ44">
        <f t="shared" si="51"/>
        <v>0</v>
      </c>
      <c r="CX44" t="str">
        <f>'Hilfswerte Benchmark'!A43</f>
        <v>40. Gemeinschaft - Gemeinschaftsunterkünfte</v>
      </c>
      <c r="CY44">
        <f t="shared" si="53"/>
        <v>0</v>
      </c>
      <c r="CZ44">
        <f t="shared" si="54"/>
        <v>0</v>
      </c>
      <c r="DA44">
        <f t="shared" si="55"/>
        <v>0</v>
      </c>
      <c r="DH44" t="str">
        <f>'Hilfswerte Benchmark'!A43</f>
        <v>40. Gemeinschaft - Gemeinschaftsunterkünfte</v>
      </c>
      <c r="DI44">
        <f t="shared" si="58"/>
        <v>0</v>
      </c>
      <c r="DJ44">
        <f t="shared" si="59"/>
        <v>0</v>
      </c>
      <c r="DK44">
        <v>0</v>
      </c>
    </row>
    <row r="45" spans="1:116" x14ac:dyDescent="0.2">
      <c r="A45">
        <v>41</v>
      </c>
      <c r="B45" s="47" t="str">
        <f>IF('EINGABE Gebäude'!C51 = "", "", 'EINGABE Gebäude'!C51)</f>
        <v/>
      </c>
      <c r="C45" s="47" t="str">
        <f>IF(OR('EINGABE Gebäude'!D51 = "",'EINGABE Gebäude'!D51 = 0), "",'EINGABE Gebäude'!D51)</f>
        <v/>
      </c>
      <c r="D45" t="str">
        <f>IF(OR('EINGABE Gebäude'!E51 = "",'EINGABE Gebäude'!E51 = 0), "",'EINGABE Gebäude'!E51 )</f>
        <v/>
      </c>
      <c r="E45" t="str">
        <f>IF('EINGABE Gebäude'!F51 = "", "",'EINGABE Gebäude'!F51)</f>
        <v/>
      </c>
      <c r="F45" s="34" t="str">
        <f>IF('EINGABE Gebäude'!H51= "", "",'EINGABE Gebäude'!H51)</f>
        <v/>
      </c>
      <c r="G45" s="34" t="str">
        <f>IF('EINGABE Gebäude'!I51 = "","",'EINGABE Gebäude'!I51)</f>
        <v/>
      </c>
      <c r="H45" s="34" t="str">
        <f>IF('EINGABE Gebäude'!J51="","",'EINGABE Gebäude'!J51)</f>
        <v/>
      </c>
      <c r="I45" s="35" t="str">
        <f t="shared" si="62"/>
        <v/>
      </c>
      <c r="J45" s="35" t="str">
        <f t="shared" si="63"/>
        <v/>
      </c>
      <c r="K45" s="35" t="str">
        <f t="shared" si="64"/>
        <v/>
      </c>
      <c r="L45" s="35" t="str">
        <f ca="1">IF(OR(I45="",K45=""),"",SUM(OFFSET('Hilfswerte Witterung'!$B$5,I45,K45,J45-I45)))</f>
        <v/>
      </c>
      <c r="M45" t="str">
        <f>IF('EINGABE Gebäude'!K51="","",'EINGABE Gebäude'!K51)</f>
        <v/>
      </c>
      <c r="N45" t="str">
        <f ca="1">IFERROR(IF(OR(L45=0, M45="",E45=""),"",(('Hilfswerte Witterung'!$I$1/L45)*M45)),"")</f>
        <v/>
      </c>
      <c r="O45" t="str">
        <f t="shared" ca="1" si="9"/>
        <v/>
      </c>
      <c r="P45" s="62" t="str">
        <f ca="1">IFERROR(IF(OR(L45=0, M45="",E45=""),"",(('Hilfswerte Witterung'!$I$1/L45)*M45)/E45),"")</f>
        <v/>
      </c>
      <c r="Q45" s="62" t="e">
        <f t="shared" ca="1" si="10"/>
        <v>#N/A</v>
      </c>
      <c r="R45" s="52" t="str">
        <f>IF(D45="","",VLOOKUP(D45,'Hilfswerte Benchmark'!$A$4:$H$59,3,0))</f>
        <v/>
      </c>
      <c r="S45" s="52" t="str">
        <f>IF(D45="","",VLOOKUP(D45,'Hilfswerte Benchmark'!$A$4:$H$59,4,0))</f>
        <v/>
      </c>
      <c r="T45" s="52" t="str">
        <f t="shared" si="11"/>
        <v/>
      </c>
      <c r="U45" s="44" t="str">
        <f t="shared" ca="1" si="12"/>
        <v/>
      </c>
      <c r="V45" t="str">
        <f>IF('EINGABE Gebäude'!L51="","",'EINGABE Gebäude'!L51)</f>
        <v/>
      </c>
      <c r="W45" s="62" t="str">
        <f t="shared" si="65"/>
        <v/>
      </c>
      <c r="X45" s="62" t="str">
        <f>IF(H45="","",VLOOKUP(H45,'Hilfswerte Energiepreise'!$B$4:$F$17,2,FALSE))</f>
        <v/>
      </c>
      <c r="Y45" s="62" t="str">
        <f>IF(H45="","",VLOOKUP(H45,'Hilfswerte Energiepreise'!$B$4:$F$17,3,FALSE))</f>
        <v/>
      </c>
      <c r="Z45" s="62" t="str">
        <f>IF(H45="","",VLOOKUP(H45,'Hilfswerte Energiepreise'!$B$4:$F$17,4,FALSE))</f>
        <v/>
      </c>
      <c r="AA45" t="str">
        <f t="shared" si="14"/>
        <v/>
      </c>
      <c r="AB45" t="str">
        <f t="shared" si="15"/>
        <v/>
      </c>
      <c r="AC45" s="35" t="str">
        <f ca="1">IFERROR(IF(OR(C45="",C45=0,L45=0,L45="",V45="",V45=0),"",(HLOOKUP(C45,'Hilfswerte Witterung'!$C$4:$AQ$5,2,FALSE)/L45)*V45),"")</f>
        <v/>
      </c>
      <c r="AD45" s="35" t="str">
        <f t="shared" ca="1" si="16"/>
        <v/>
      </c>
      <c r="AE45" s="35" t="str">
        <f>IFERROR(VLOOKUP(H45,'Hilfswerte Energiepreise'!$B$4:$F$17,5,FALSE),"")</f>
        <v/>
      </c>
      <c r="AF45" s="35" t="str">
        <f t="shared" ca="1" si="17"/>
        <v/>
      </c>
      <c r="AG45" s="35" t="str">
        <f t="shared" ca="1" si="18"/>
        <v/>
      </c>
      <c r="AH45" s="42" t="str">
        <f>IF('EINGABE Gebäude'!N51="","",'EINGABE Gebäude'!N51)</f>
        <v/>
      </c>
      <c r="AI45" s="42" t="str">
        <f>IF('EINGABE Gebäude'!O51="","",'EINGABE Gebäude'!O51)</f>
        <v/>
      </c>
      <c r="AJ45" t="str">
        <f t="shared" si="66"/>
        <v/>
      </c>
      <c r="AK45" t="str">
        <f>IF('EINGABE Gebäude'!P51="","",'EINGABE Gebäude'!P51)</f>
        <v/>
      </c>
      <c r="AL45" s="37" t="str">
        <f t="shared" si="20"/>
        <v/>
      </c>
      <c r="AM45" s="120" t="str">
        <f t="shared" si="21"/>
        <v/>
      </c>
      <c r="AN45" s="62" t="str">
        <f t="shared" si="22"/>
        <v/>
      </c>
      <c r="AO45" s="62" t="e">
        <f t="shared" si="23"/>
        <v>#N/A</v>
      </c>
      <c r="AP45" s="62" t="str">
        <f>IF(D45="","",VLOOKUP(D45,'Hilfswerte Benchmark'!$A$4:$H$58,6,0))</f>
        <v/>
      </c>
      <c r="AQ45" s="62" t="str">
        <f>IF(D45="","",VLOOKUP(D45,'Hilfswerte Benchmark'!$A$4:$H$58,7,0))</f>
        <v/>
      </c>
      <c r="AR45" s="62" t="str">
        <f t="shared" si="24"/>
        <v/>
      </c>
      <c r="AS45" s="62" t="str">
        <f t="shared" si="25"/>
        <v/>
      </c>
      <c r="AT45" t="str">
        <f>IF('EINGABE Gebäude'!Q51="","",'EINGABE Gebäude'!Q51)</f>
        <v/>
      </c>
      <c r="AU45" t="str">
        <f t="shared" si="26"/>
        <v/>
      </c>
      <c r="AV45" s="120" t="str">
        <f t="shared" si="27"/>
        <v/>
      </c>
      <c r="AW45" s="35" t="str">
        <f t="shared" si="67"/>
        <v/>
      </c>
      <c r="AX45" s="62" t="str">
        <f t="shared" si="68"/>
        <v/>
      </c>
      <c r="AY45" s="52" t="str">
        <f t="shared" si="30"/>
        <v/>
      </c>
      <c r="AZ45" s="62">
        <f>'Hilfswerte Energiepreise'!$C$4</f>
        <v>29.29</v>
      </c>
      <c r="BA45" s="62">
        <f>'Hilfswerte Energiepreise'!$D$4</f>
        <v>24.42</v>
      </c>
      <c r="BB45" s="62">
        <f>'Hilfswerte Energiepreise'!$E$4</f>
        <v>17.170000000000002</v>
      </c>
      <c r="BC45" t="str">
        <f t="shared" si="31"/>
        <v/>
      </c>
      <c r="BD45" t="str">
        <f t="shared" si="32"/>
        <v/>
      </c>
      <c r="BE45" s="37">
        <f>'Hilfswerte Energiepreise'!$F$4</f>
        <v>560</v>
      </c>
      <c r="BF45" t="str">
        <f t="shared" si="33"/>
        <v/>
      </c>
      <c r="BG45" s="42" t="str">
        <f>IF('EINGABE Gebäude'!S51="","",'EINGABE Gebäude'!S51)</f>
        <v/>
      </c>
      <c r="BH45" s="42" t="str">
        <f>IF('EINGABE Gebäude'!T51="","",'EINGABE Gebäude'!T51)</f>
        <v/>
      </c>
      <c r="BI45" s="37" t="str">
        <f t="shared" si="69"/>
        <v/>
      </c>
      <c r="BJ45" t="str">
        <f>IF('EINGABE Gebäude'!U51="","",'EINGABE Gebäude'!U51)</f>
        <v/>
      </c>
      <c r="BK45" s="37" t="str">
        <f t="shared" si="35"/>
        <v/>
      </c>
      <c r="BL45" s="120" t="str">
        <f t="shared" si="36"/>
        <v/>
      </c>
      <c r="BM45" s="62" t="str">
        <f t="shared" si="37"/>
        <v/>
      </c>
      <c r="BN45" s="62" t="e">
        <f t="shared" si="38"/>
        <v>#N/A</v>
      </c>
      <c r="BO45" s="62" t="str">
        <f>IF(D45="","",VLOOKUP(D45,'Hilfswerte Benchmark'!$A$4:$H$58,7,0))</f>
        <v/>
      </c>
      <c r="BP45" s="62" t="str">
        <f>IF(D45="","",VLOOKUP(D45,'Hilfswerte Benchmark'!$A$4:$H$58,8,0))</f>
        <v/>
      </c>
      <c r="BQ45" s="62" t="str">
        <f t="shared" si="39"/>
        <v/>
      </c>
      <c r="BR45" s="62" t="str">
        <f t="shared" si="40"/>
        <v/>
      </c>
      <c r="BS45" s="72" t="str">
        <f>IF('EINGABE Gebäude'!V51="","",'EINGABE Gebäude'!V51)</f>
        <v/>
      </c>
      <c r="BT45" s="52" t="str">
        <f t="shared" si="70"/>
        <v/>
      </c>
      <c r="BU45" s="52" t="str">
        <f t="shared" si="41"/>
        <v/>
      </c>
      <c r="BV45" s="120" t="str">
        <f t="shared" si="42"/>
        <v/>
      </c>
      <c r="BW45" s="35" t="str">
        <f t="shared" si="71"/>
        <v/>
      </c>
      <c r="BX45" s="62">
        <f>'Hilfswerte Energiepreise'!$C$20</f>
        <v>7.72</v>
      </c>
      <c r="BY45" s="62">
        <f>'Hilfswerte Energiepreise'!$D$20</f>
        <v>5.6</v>
      </c>
      <c r="BZ45" s="62">
        <f>'Hilfswerte Energiepreise'!$E$20</f>
        <v>3.61</v>
      </c>
      <c r="CA45" t="str">
        <f t="shared" si="44"/>
        <v/>
      </c>
      <c r="CB45" t="str">
        <f t="shared" si="45"/>
        <v/>
      </c>
      <c r="CC45" s="35"/>
      <c r="CN45" t="str">
        <f>'Hilfswerte Benchmark'!A44</f>
        <v>41. Gemeinschaft - Jugend- Erholungs- Kinderheim, Jugendherberge</v>
      </c>
      <c r="CO45">
        <f t="shared" si="49"/>
        <v>0</v>
      </c>
      <c r="CP45">
        <f t="shared" si="50"/>
        <v>0</v>
      </c>
      <c r="CQ45">
        <f t="shared" si="51"/>
        <v>0</v>
      </c>
      <c r="CX45" t="str">
        <f>'Hilfswerte Benchmark'!A44</f>
        <v>41. Gemeinschaft - Jugend- Erholungs- Kinderheim, Jugendherberge</v>
      </c>
      <c r="CY45">
        <f t="shared" si="53"/>
        <v>0</v>
      </c>
      <c r="CZ45">
        <f t="shared" si="54"/>
        <v>0</v>
      </c>
      <c r="DA45">
        <f t="shared" si="55"/>
        <v>0</v>
      </c>
      <c r="DH45" t="str">
        <f>'Hilfswerte Benchmark'!A44</f>
        <v>41. Gemeinschaft - Jugend- Erholungs- Kinderheim, Jugendherberge</v>
      </c>
      <c r="DI45">
        <f t="shared" si="58"/>
        <v>0</v>
      </c>
      <c r="DJ45">
        <f t="shared" si="59"/>
        <v>0</v>
      </c>
      <c r="DK45">
        <v>0</v>
      </c>
    </row>
    <row r="46" spans="1:116" x14ac:dyDescent="0.2">
      <c r="A46" s="72">
        <v>42</v>
      </c>
      <c r="B46" s="47" t="str">
        <f>IF('EINGABE Gebäude'!C52 = "", "", 'EINGABE Gebäude'!C52)</f>
        <v/>
      </c>
      <c r="C46" s="47" t="str">
        <f>IF(OR('EINGABE Gebäude'!D52 = "",'EINGABE Gebäude'!D52 = 0), "",'EINGABE Gebäude'!D52)</f>
        <v/>
      </c>
      <c r="D46" t="str">
        <f>IF(OR('EINGABE Gebäude'!E52 = "",'EINGABE Gebäude'!E52 = 0), "",'EINGABE Gebäude'!E52 )</f>
        <v/>
      </c>
      <c r="E46" t="str">
        <f>IF('EINGABE Gebäude'!F52 = "", "",'EINGABE Gebäude'!F52)</f>
        <v/>
      </c>
      <c r="F46" s="34" t="str">
        <f>IF('EINGABE Gebäude'!H52= "", "",'EINGABE Gebäude'!H52)</f>
        <v/>
      </c>
      <c r="G46" s="34" t="str">
        <f>IF('EINGABE Gebäude'!I52 = "","",'EINGABE Gebäude'!I52)</f>
        <v/>
      </c>
      <c r="H46" s="34" t="str">
        <f>IF('EINGABE Gebäude'!J52="","",'EINGABE Gebäude'!J52)</f>
        <v/>
      </c>
      <c r="I46" s="35" t="str">
        <f t="shared" si="62"/>
        <v/>
      </c>
      <c r="J46" s="35" t="str">
        <f t="shared" si="63"/>
        <v/>
      </c>
      <c r="K46" s="35" t="str">
        <f t="shared" si="64"/>
        <v/>
      </c>
      <c r="L46" s="35" t="str">
        <f ca="1">IF(OR(I46="",K46=""),"",SUM(OFFSET('Hilfswerte Witterung'!$B$5,I46,K46,J46-I46)))</f>
        <v/>
      </c>
      <c r="M46" t="str">
        <f>IF('EINGABE Gebäude'!K52="","",'EINGABE Gebäude'!K52)</f>
        <v/>
      </c>
      <c r="N46" t="str">
        <f ca="1">IFERROR(IF(OR(L46=0, M46="",E46=""),"",(('Hilfswerte Witterung'!$I$1/L46)*M46)),"")</f>
        <v/>
      </c>
      <c r="O46" t="str">
        <f t="shared" ca="1" si="9"/>
        <v/>
      </c>
      <c r="P46" s="62" t="str">
        <f ca="1">IFERROR(IF(OR(L46=0, M46="",E46=""),"",(('Hilfswerte Witterung'!$I$1/L46)*M46)/E46),"")</f>
        <v/>
      </c>
      <c r="Q46" s="62" t="e">
        <f t="shared" ca="1" si="10"/>
        <v>#N/A</v>
      </c>
      <c r="R46" s="52" t="str">
        <f>IF(D46="","",VLOOKUP(D46,'Hilfswerte Benchmark'!$A$4:$H$59,3,0))</f>
        <v/>
      </c>
      <c r="S46" s="52" t="str">
        <f>IF(D46="","",VLOOKUP(D46,'Hilfswerte Benchmark'!$A$4:$H$59,4,0))</f>
        <v/>
      </c>
      <c r="T46" s="52" t="str">
        <f t="shared" si="11"/>
        <v/>
      </c>
      <c r="U46" s="44" t="str">
        <f t="shared" ca="1" si="12"/>
        <v/>
      </c>
      <c r="V46" t="str">
        <f>IF('EINGABE Gebäude'!L52="","",'EINGABE Gebäude'!L52)</f>
        <v/>
      </c>
      <c r="W46" s="62" t="str">
        <f t="shared" si="65"/>
        <v/>
      </c>
      <c r="X46" s="62" t="str">
        <f>IF(H46="","",VLOOKUP(H46,'Hilfswerte Energiepreise'!$B$4:$F$17,2,FALSE))</f>
        <v/>
      </c>
      <c r="Y46" s="62" t="str">
        <f>IF(H46="","",VLOOKUP(H46,'Hilfswerte Energiepreise'!$B$4:$F$17,3,FALSE))</f>
        <v/>
      </c>
      <c r="Z46" s="62" t="str">
        <f>IF(H46="","",VLOOKUP(H46,'Hilfswerte Energiepreise'!$B$4:$F$17,4,FALSE))</f>
        <v/>
      </c>
      <c r="AA46" t="str">
        <f t="shared" si="14"/>
        <v/>
      </c>
      <c r="AB46" t="str">
        <f t="shared" si="15"/>
        <v/>
      </c>
      <c r="AC46" s="35" t="str">
        <f ca="1">IFERROR(IF(OR(C46="",C46=0,L46=0,L46="",V46="",V46=0),"",(HLOOKUP(C46,'Hilfswerte Witterung'!$C$4:$AQ$5,2,FALSE)/L46)*V46),"")</f>
        <v/>
      </c>
      <c r="AD46" s="35" t="str">
        <f t="shared" ca="1" si="16"/>
        <v/>
      </c>
      <c r="AE46" s="35" t="str">
        <f>IFERROR(VLOOKUP(H46,'Hilfswerte Energiepreise'!$B$4:$F$17,5,FALSE),"")</f>
        <v/>
      </c>
      <c r="AF46" s="35" t="str">
        <f t="shared" ca="1" si="17"/>
        <v/>
      </c>
      <c r="AG46" s="35" t="str">
        <f t="shared" ca="1" si="18"/>
        <v/>
      </c>
      <c r="AH46" s="42" t="str">
        <f>IF('EINGABE Gebäude'!N52="","",'EINGABE Gebäude'!N52)</f>
        <v/>
      </c>
      <c r="AI46" s="42" t="str">
        <f>IF('EINGABE Gebäude'!O52="","",'EINGABE Gebäude'!O52)</f>
        <v/>
      </c>
      <c r="AJ46" t="str">
        <f t="shared" si="66"/>
        <v/>
      </c>
      <c r="AK46" t="str">
        <f>IF('EINGABE Gebäude'!P52="","",'EINGABE Gebäude'!P52)</f>
        <v/>
      </c>
      <c r="AL46" s="37" t="str">
        <f t="shared" si="20"/>
        <v/>
      </c>
      <c r="AM46" s="120" t="str">
        <f t="shared" si="21"/>
        <v/>
      </c>
      <c r="AN46" s="62" t="str">
        <f t="shared" si="22"/>
        <v/>
      </c>
      <c r="AO46" s="62" t="e">
        <f t="shared" si="23"/>
        <v>#N/A</v>
      </c>
      <c r="AP46" s="62" t="str">
        <f>IF(D46="","",VLOOKUP(D46,'Hilfswerte Benchmark'!$A$4:$H$58,6,0))</f>
        <v/>
      </c>
      <c r="AQ46" s="62" t="str">
        <f>IF(D46="","",VLOOKUP(D46,'Hilfswerte Benchmark'!$A$4:$H$58,7,0))</f>
        <v/>
      </c>
      <c r="AR46" s="62" t="str">
        <f t="shared" si="24"/>
        <v/>
      </c>
      <c r="AS46" s="62" t="str">
        <f t="shared" si="25"/>
        <v/>
      </c>
      <c r="AT46" t="str">
        <f>IF('EINGABE Gebäude'!Q52="","",'EINGABE Gebäude'!Q52)</f>
        <v/>
      </c>
      <c r="AU46" t="str">
        <f t="shared" si="26"/>
        <v/>
      </c>
      <c r="AV46" s="120" t="str">
        <f t="shared" si="27"/>
        <v/>
      </c>
      <c r="AW46" s="35" t="str">
        <f t="shared" si="67"/>
        <v/>
      </c>
      <c r="AX46" s="62" t="str">
        <f t="shared" si="68"/>
        <v/>
      </c>
      <c r="AY46" s="52" t="str">
        <f t="shared" si="30"/>
        <v/>
      </c>
      <c r="AZ46" s="62">
        <f>'Hilfswerte Energiepreise'!$C$4</f>
        <v>29.29</v>
      </c>
      <c r="BA46" s="62">
        <f>'Hilfswerte Energiepreise'!$D$4</f>
        <v>24.42</v>
      </c>
      <c r="BB46" s="62">
        <f>'Hilfswerte Energiepreise'!$E$4</f>
        <v>17.170000000000002</v>
      </c>
      <c r="BC46" t="str">
        <f t="shared" si="31"/>
        <v/>
      </c>
      <c r="BD46" t="str">
        <f t="shared" si="32"/>
        <v/>
      </c>
      <c r="BE46" s="37">
        <f>'Hilfswerte Energiepreise'!$F$4</f>
        <v>560</v>
      </c>
      <c r="BF46" t="str">
        <f t="shared" si="33"/>
        <v/>
      </c>
      <c r="BG46" s="42" t="str">
        <f>IF('EINGABE Gebäude'!S52="","",'EINGABE Gebäude'!S52)</f>
        <v/>
      </c>
      <c r="BH46" s="42" t="str">
        <f>IF('EINGABE Gebäude'!T52="","",'EINGABE Gebäude'!T52)</f>
        <v/>
      </c>
      <c r="BI46" s="37" t="str">
        <f t="shared" si="69"/>
        <v/>
      </c>
      <c r="BJ46" t="str">
        <f>IF('EINGABE Gebäude'!U52="","",'EINGABE Gebäude'!U52)</f>
        <v/>
      </c>
      <c r="BK46" s="37" t="str">
        <f t="shared" si="35"/>
        <v/>
      </c>
      <c r="BL46" s="120" t="str">
        <f t="shared" si="36"/>
        <v/>
      </c>
      <c r="BM46" s="62" t="str">
        <f t="shared" si="37"/>
        <v/>
      </c>
      <c r="BN46" s="62" t="e">
        <f t="shared" si="38"/>
        <v>#N/A</v>
      </c>
      <c r="BO46" s="62" t="str">
        <f>IF(D46="","",VLOOKUP(D46,'Hilfswerte Benchmark'!$A$4:$H$58,7,0))</f>
        <v/>
      </c>
      <c r="BP46" s="62" t="str">
        <f>IF(D46="","",VLOOKUP(D46,'Hilfswerte Benchmark'!$A$4:$H$58,8,0))</f>
        <v/>
      </c>
      <c r="BQ46" s="62" t="str">
        <f t="shared" si="39"/>
        <v/>
      </c>
      <c r="BR46" s="62" t="str">
        <f t="shared" si="40"/>
        <v/>
      </c>
      <c r="BS46" s="72" t="str">
        <f>IF('EINGABE Gebäude'!V52="","",'EINGABE Gebäude'!V52)</f>
        <v/>
      </c>
      <c r="BT46" s="52" t="str">
        <f t="shared" si="70"/>
        <v/>
      </c>
      <c r="BU46" s="52" t="str">
        <f t="shared" si="41"/>
        <v/>
      </c>
      <c r="BV46" s="120" t="str">
        <f t="shared" si="42"/>
        <v/>
      </c>
      <c r="BW46" s="35" t="str">
        <f t="shared" si="71"/>
        <v/>
      </c>
      <c r="BX46" s="62">
        <f>'Hilfswerte Energiepreise'!$C$20</f>
        <v>7.72</v>
      </c>
      <c r="BY46" s="62">
        <f>'Hilfswerte Energiepreise'!$D$20</f>
        <v>5.6</v>
      </c>
      <c r="BZ46" s="62">
        <f>'Hilfswerte Energiepreise'!$E$20</f>
        <v>3.61</v>
      </c>
      <c r="CA46" t="str">
        <f t="shared" si="44"/>
        <v/>
      </c>
      <c r="CB46" t="str">
        <f t="shared" si="45"/>
        <v/>
      </c>
      <c r="CC46" s="35"/>
      <c r="CN46" t="str">
        <f>'Hilfswerte Benchmark'!A45</f>
        <v>42. Gemeinschaft - Jugendzentren</v>
      </c>
      <c r="CO46">
        <f t="shared" si="49"/>
        <v>0</v>
      </c>
      <c r="CP46">
        <f t="shared" si="50"/>
        <v>0</v>
      </c>
      <c r="CQ46">
        <f t="shared" si="51"/>
        <v>0</v>
      </c>
      <c r="CX46" t="str">
        <f>'Hilfswerte Benchmark'!A45</f>
        <v>42. Gemeinschaft - Jugendzentren</v>
      </c>
      <c r="CY46">
        <f t="shared" si="53"/>
        <v>0</v>
      </c>
      <c r="CZ46">
        <f t="shared" si="54"/>
        <v>0</v>
      </c>
      <c r="DA46">
        <f t="shared" si="55"/>
        <v>0</v>
      </c>
      <c r="DH46" t="str">
        <f>'Hilfswerte Benchmark'!A45</f>
        <v>42. Gemeinschaft - Jugendzentren</v>
      </c>
      <c r="DI46">
        <f t="shared" si="58"/>
        <v>0</v>
      </c>
      <c r="DJ46">
        <f t="shared" si="59"/>
        <v>0</v>
      </c>
      <c r="DK46">
        <v>0</v>
      </c>
    </row>
    <row r="47" spans="1:116" x14ac:dyDescent="0.2">
      <c r="A47">
        <v>43</v>
      </c>
      <c r="B47" s="47" t="str">
        <f>IF('EINGABE Gebäude'!C53 = "", "", 'EINGABE Gebäude'!C53)</f>
        <v/>
      </c>
      <c r="C47" s="47" t="str">
        <f>IF(OR('EINGABE Gebäude'!D53 = "",'EINGABE Gebäude'!D53 = 0), "",'EINGABE Gebäude'!D53)</f>
        <v/>
      </c>
      <c r="D47" t="str">
        <f>IF(OR('EINGABE Gebäude'!E53 = "",'EINGABE Gebäude'!E53 = 0), "",'EINGABE Gebäude'!E53 )</f>
        <v/>
      </c>
      <c r="E47" t="str">
        <f>IF('EINGABE Gebäude'!F53 = "", "",'EINGABE Gebäude'!F53)</f>
        <v/>
      </c>
      <c r="F47" s="34" t="str">
        <f>IF('EINGABE Gebäude'!H53= "", "",'EINGABE Gebäude'!H53)</f>
        <v/>
      </c>
      <c r="G47" s="34" t="str">
        <f>IF('EINGABE Gebäude'!I53 = "","",'EINGABE Gebäude'!I53)</f>
        <v/>
      </c>
      <c r="H47" s="34" t="str">
        <f>IF('EINGABE Gebäude'!J53="","",'EINGABE Gebäude'!J53)</f>
        <v/>
      </c>
      <c r="I47" s="35" t="str">
        <f t="shared" si="62"/>
        <v/>
      </c>
      <c r="J47" s="35" t="str">
        <f t="shared" si="63"/>
        <v/>
      </c>
      <c r="K47" s="35" t="str">
        <f t="shared" si="64"/>
        <v/>
      </c>
      <c r="L47" s="35" t="str">
        <f ca="1">IF(OR(I47="",K47=""),"",SUM(OFFSET('Hilfswerte Witterung'!$B$5,I47,K47,J47-I47)))</f>
        <v/>
      </c>
      <c r="M47" t="str">
        <f>IF('EINGABE Gebäude'!K53="","",'EINGABE Gebäude'!K53)</f>
        <v/>
      </c>
      <c r="N47" t="str">
        <f ca="1">IFERROR(IF(OR(L47=0, M47="",E47=""),"",(('Hilfswerte Witterung'!$I$1/L47)*M47)),"")</f>
        <v/>
      </c>
      <c r="O47" t="str">
        <f t="shared" ca="1" si="9"/>
        <v/>
      </c>
      <c r="P47" s="62" t="str">
        <f ca="1">IFERROR(IF(OR(L47=0, M47="",E47=""),"",(('Hilfswerte Witterung'!$I$1/L47)*M47)/E47),"")</f>
        <v/>
      </c>
      <c r="Q47" s="62" t="e">
        <f t="shared" ca="1" si="10"/>
        <v>#N/A</v>
      </c>
      <c r="R47" s="52" t="str">
        <f>IF(D47="","",VLOOKUP(D47,'Hilfswerte Benchmark'!$A$4:$H$59,3,0))</f>
        <v/>
      </c>
      <c r="S47" s="52" t="str">
        <f>IF(D47="","",VLOOKUP(D47,'Hilfswerte Benchmark'!$A$4:$H$59,4,0))</f>
        <v/>
      </c>
      <c r="T47" s="52" t="str">
        <f t="shared" si="11"/>
        <v/>
      </c>
      <c r="U47" s="44" t="str">
        <f t="shared" ca="1" si="12"/>
        <v/>
      </c>
      <c r="V47" t="str">
        <f>IF('EINGABE Gebäude'!L53="","",'EINGABE Gebäude'!L53)</f>
        <v/>
      </c>
      <c r="W47" s="62" t="str">
        <f t="shared" si="65"/>
        <v/>
      </c>
      <c r="X47" s="62" t="str">
        <f>IF(H47="","",VLOOKUP(H47,'Hilfswerte Energiepreise'!$B$4:$F$17,2,FALSE))</f>
        <v/>
      </c>
      <c r="Y47" s="62" t="str">
        <f>IF(H47="","",VLOOKUP(H47,'Hilfswerte Energiepreise'!$B$4:$F$17,3,FALSE))</f>
        <v/>
      </c>
      <c r="Z47" s="62" t="str">
        <f>IF(H47="","",VLOOKUP(H47,'Hilfswerte Energiepreise'!$B$4:$F$17,4,FALSE))</f>
        <v/>
      </c>
      <c r="AA47" t="str">
        <f t="shared" si="14"/>
        <v/>
      </c>
      <c r="AB47" t="str">
        <f t="shared" si="15"/>
        <v/>
      </c>
      <c r="AC47" s="35" t="str">
        <f ca="1">IFERROR(IF(OR(C47="",C47=0,L47=0,L47="",V47="",V47=0),"",(HLOOKUP(C47,'Hilfswerte Witterung'!$C$4:$AQ$5,2,FALSE)/L47)*V47),"")</f>
        <v/>
      </c>
      <c r="AD47" s="35" t="str">
        <f t="shared" ca="1" si="16"/>
        <v/>
      </c>
      <c r="AE47" s="35" t="str">
        <f>IFERROR(VLOOKUP(H47,'Hilfswerte Energiepreise'!$B$4:$F$17,5,FALSE),"")</f>
        <v/>
      </c>
      <c r="AF47" s="35" t="str">
        <f t="shared" ca="1" si="17"/>
        <v/>
      </c>
      <c r="AG47" s="35" t="str">
        <f t="shared" ca="1" si="18"/>
        <v/>
      </c>
      <c r="AH47" s="42" t="str">
        <f>IF('EINGABE Gebäude'!N53="","",'EINGABE Gebäude'!N53)</f>
        <v/>
      </c>
      <c r="AI47" s="42" t="str">
        <f>IF('EINGABE Gebäude'!O53="","",'EINGABE Gebäude'!O53)</f>
        <v/>
      </c>
      <c r="AJ47" t="str">
        <f t="shared" si="66"/>
        <v/>
      </c>
      <c r="AK47" t="str">
        <f>IF('EINGABE Gebäude'!P53="","",'EINGABE Gebäude'!P53)</f>
        <v/>
      </c>
      <c r="AL47" s="37" t="str">
        <f t="shared" si="20"/>
        <v/>
      </c>
      <c r="AM47" s="120" t="str">
        <f t="shared" si="21"/>
        <v/>
      </c>
      <c r="AN47" s="62" t="str">
        <f t="shared" si="22"/>
        <v/>
      </c>
      <c r="AO47" s="62" t="e">
        <f t="shared" si="23"/>
        <v>#N/A</v>
      </c>
      <c r="AP47" s="62" t="str">
        <f>IF(D47="","",VLOOKUP(D47,'Hilfswerte Benchmark'!$A$4:$H$58,6,0))</f>
        <v/>
      </c>
      <c r="AQ47" s="62" t="str">
        <f>IF(D47="","",VLOOKUP(D47,'Hilfswerte Benchmark'!$A$4:$H$58,7,0))</f>
        <v/>
      </c>
      <c r="AR47" s="62" t="str">
        <f t="shared" si="24"/>
        <v/>
      </c>
      <c r="AS47" s="62" t="str">
        <f t="shared" si="25"/>
        <v/>
      </c>
      <c r="AT47" t="str">
        <f>IF('EINGABE Gebäude'!Q53="","",'EINGABE Gebäude'!Q53)</f>
        <v/>
      </c>
      <c r="AU47" t="str">
        <f t="shared" si="26"/>
        <v/>
      </c>
      <c r="AV47" s="120" t="str">
        <f t="shared" si="27"/>
        <v/>
      </c>
      <c r="AW47" s="35" t="str">
        <f t="shared" si="67"/>
        <v/>
      </c>
      <c r="AX47" s="62" t="str">
        <f t="shared" si="68"/>
        <v/>
      </c>
      <c r="AY47" s="52" t="str">
        <f t="shared" si="30"/>
        <v/>
      </c>
      <c r="AZ47" s="62">
        <f>'Hilfswerte Energiepreise'!$C$4</f>
        <v>29.29</v>
      </c>
      <c r="BA47" s="62">
        <f>'Hilfswerte Energiepreise'!$D$4</f>
        <v>24.42</v>
      </c>
      <c r="BB47" s="62">
        <f>'Hilfswerte Energiepreise'!$E$4</f>
        <v>17.170000000000002</v>
      </c>
      <c r="BC47" t="str">
        <f t="shared" si="31"/>
        <v/>
      </c>
      <c r="BD47" t="str">
        <f t="shared" si="32"/>
        <v/>
      </c>
      <c r="BE47" s="37">
        <f>'Hilfswerte Energiepreise'!$F$4</f>
        <v>560</v>
      </c>
      <c r="BF47" t="str">
        <f t="shared" si="33"/>
        <v/>
      </c>
      <c r="BG47" s="42" t="str">
        <f>IF('EINGABE Gebäude'!S53="","",'EINGABE Gebäude'!S53)</f>
        <v/>
      </c>
      <c r="BH47" s="42" t="str">
        <f>IF('EINGABE Gebäude'!T53="","",'EINGABE Gebäude'!T53)</f>
        <v/>
      </c>
      <c r="BI47" s="37" t="str">
        <f t="shared" si="69"/>
        <v/>
      </c>
      <c r="BJ47" t="str">
        <f>IF('EINGABE Gebäude'!U53="","",'EINGABE Gebäude'!U53)</f>
        <v/>
      </c>
      <c r="BK47" s="37" t="str">
        <f t="shared" si="35"/>
        <v/>
      </c>
      <c r="BL47" s="120" t="str">
        <f t="shared" si="36"/>
        <v/>
      </c>
      <c r="BM47" s="62" t="str">
        <f t="shared" si="37"/>
        <v/>
      </c>
      <c r="BN47" s="62" t="e">
        <f t="shared" si="38"/>
        <v>#N/A</v>
      </c>
      <c r="BO47" s="62" t="str">
        <f>IF(D47="","",VLOOKUP(D47,'Hilfswerte Benchmark'!$A$4:$H$58,7,0))</f>
        <v/>
      </c>
      <c r="BP47" s="62" t="str">
        <f>IF(D47="","",VLOOKUP(D47,'Hilfswerte Benchmark'!$A$4:$H$58,8,0))</f>
        <v/>
      </c>
      <c r="BQ47" s="62" t="str">
        <f t="shared" si="39"/>
        <v/>
      </c>
      <c r="BR47" s="62" t="str">
        <f t="shared" si="40"/>
        <v/>
      </c>
      <c r="BS47" s="72" t="str">
        <f>IF('EINGABE Gebäude'!V53="","",'EINGABE Gebäude'!V53)</f>
        <v/>
      </c>
      <c r="BT47" s="52" t="str">
        <f t="shared" si="70"/>
        <v/>
      </c>
      <c r="BU47" s="52" t="str">
        <f t="shared" si="41"/>
        <v/>
      </c>
      <c r="BV47" s="120" t="str">
        <f t="shared" si="42"/>
        <v/>
      </c>
      <c r="BW47" s="35" t="str">
        <f t="shared" si="71"/>
        <v/>
      </c>
      <c r="BX47" s="62">
        <f>'Hilfswerte Energiepreise'!$C$20</f>
        <v>7.72</v>
      </c>
      <c r="BY47" s="62">
        <f>'Hilfswerte Energiepreise'!$D$20</f>
        <v>5.6</v>
      </c>
      <c r="BZ47" s="62">
        <f>'Hilfswerte Energiepreise'!$E$20</f>
        <v>3.61</v>
      </c>
      <c r="CA47" t="str">
        <f t="shared" si="44"/>
        <v/>
      </c>
      <c r="CB47" t="str">
        <f t="shared" si="45"/>
        <v/>
      </c>
      <c r="CC47" s="35"/>
      <c r="CN47" t="str">
        <f>'Hilfswerte Benchmark'!A46</f>
        <v>43. Gemeinschaft - Pflegeheim, Pflegeanstalt</v>
      </c>
      <c r="CO47">
        <f t="shared" si="49"/>
        <v>0</v>
      </c>
      <c r="CP47">
        <f t="shared" si="50"/>
        <v>0</v>
      </c>
      <c r="CQ47">
        <f t="shared" si="51"/>
        <v>0</v>
      </c>
      <c r="CX47" t="str">
        <f>'Hilfswerte Benchmark'!A46</f>
        <v>43. Gemeinschaft - Pflegeheim, Pflegeanstalt</v>
      </c>
      <c r="CY47">
        <f t="shared" si="53"/>
        <v>0</v>
      </c>
      <c r="CZ47">
        <f t="shared" si="54"/>
        <v>0</v>
      </c>
      <c r="DA47">
        <f t="shared" si="55"/>
        <v>0</v>
      </c>
      <c r="DH47" t="str">
        <f>'Hilfswerte Benchmark'!A46</f>
        <v>43. Gemeinschaft - Pflegeheim, Pflegeanstalt</v>
      </c>
      <c r="DI47">
        <f t="shared" si="58"/>
        <v>0</v>
      </c>
      <c r="DJ47">
        <f t="shared" si="59"/>
        <v>0</v>
      </c>
      <c r="DK47">
        <v>0</v>
      </c>
    </row>
    <row r="48" spans="1:116" x14ac:dyDescent="0.2">
      <c r="A48" s="72">
        <v>44</v>
      </c>
      <c r="B48" s="47" t="str">
        <f>IF('EINGABE Gebäude'!C54 = "", "", 'EINGABE Gebäude'!C54)</f>
        <v/>
      </c>
      <c r="C48" s="47" t="str">
        <f>IF(OR('EINGABE Gebäude'!D54 = "",'EINGABE Gebäude'!D54 = 0), "",'EINGABE Gebäude'!D54)</f>
        <v/>
      </c>
      <c r="D48" t="str">
        <f>IF(OR('EINGABE Gebäude'!E54 = "",'EINGABE Gebäude'!E54 = 0), "",'EINGABE Gebäude'!E54 )</f>
        <v/>
      </c>
      <c r="E48" t="str">
        <f>IF('EINGABE Gebäude'!F54 = "", "",'EINGABE Gebäude'!F54)</f>
        <v/>
      </c>
      <c r="F48" s="34" t="str">
        <f>IF('EINGABE Gebäude'!H54= "", "",'EINGABE Gebäude'!H54)</f>
        <v/>
      </c>
      <c r="G48" s="34" t="str">
        <f>IF('EINGABE Gebäude'!I54 = "","",'EINGABE Gebäude'!I54)</f>
        <v/>
      </c>
      <c r="H48" s="34" t="str">
        <f>IF('EINGABE Gebäude'!J54="","",'EINGABE Gebäude'!J54)</f>
        <v/>
      </c>
      <c r="I48" s="35" t="str">
        <f t="shared" si="62"/>
        <v/>
      </c>
      <c r="J48" s="35" t="str">
        <f t="shared" si="63"/>
        <v/>
      </c>
      <c r="K48" s="35" t="str">
        <f t="shared" si="64"/>
        <v/>
      </c>
      <c r="L48" s="35" t="str">
        <f ca="1">IF(OR(I48="",K48=""),"",SUM(OFFSET('Hilfswerte Witterung'!$B$5,I48,K48,J48-I48)))</f>
        <v/>
      </c>
      <c r="M48" t="str">
        <f>IF('EINGABE Gebäude'!K54="","",'EINGABE Gebäude'!K54)</f>
        <v/>
      </c>
      <c r="N48" t="str">
        <f ca="1">IFERROR(IF(OR(L48=0, M48="",E48=""),"",(('Hilfswerte Witterung'!$I$1/L48)*M48)),"")</f>
        <v/>
      </c>
      <c r="O48" t="str">
        <f t="shared" ca="1" si="9"/>
        <v/>
      </c>
      <c r="P48" s="62" t="str">
        <f ca="1">IFERROR(IF(OR(L48=0, M48="",E48=""),"",(('Hilfswerte Witterung'!$I$1/L48)*M48)/E48),"")</f>
        <v/>
      </c>
      <c r="Q48" s="62" t="e">
        <f t="shared" ca="1" si="10"/>
        <v>#N/A</v>
      </c>
      <c r="R48" s="52" t="str">
        <f>IF(D48="","",VLOOKUP(D48,'Hilfswerte Benchmark'!$A$4:$H$59,3,0))</f>
        <v/>
      </c>
      <c r="S48" s="52" t="str">
        <f>IF(D48="","",VLOOKUP(D48,'Hilfswerte Benchmark'!$A$4:$H$59,4,0))</f>
        <v/>
      </c>
      <c r="T48" s="52" t="str">
        <f t="shared" si="11"/>
        <v/>
      </c>
      <c r="U48" s="44" t="str">
        <f t="shared" ca="1" si="12"/>
        <v/>
      </c>
      <c r="V48" t="str">
        <f>IF('EINGABE Gebäude'!L54="","",'EINGABE Gebäude'!L54)</f>
        <v/>
      </c>
      <c r="W48" s="62" t="str">
        <f t="shared" si="65"/>
        <v/>
      </c>
      <c r="X48" s="62" t="str">
        <f>IF(H48="","",VLOOKUP(H48,'Hilfswerte Energiepreise'!$B$4:$F$17,2,FALSE))</f>
        <v/>
      </c>
      <c r="Y48" s="62" t="str">
        <f>IF(H48="","",VLOOKUP(H48,'Hilfswerte Energiepreise'!$B$4:$F$17,3,FALSE))</f>
        <v/>
      </c>
      <c r="Z48" s="62" t="str">
        <f>IF(H48="","",VLOOKUP(H48,'Hilfswerte Energiepreise'!$B$4:$F$17,4,FALSE))</f>
        <v/>
      </c>
      <c r="AA48" t="str">
        <f t="shared" si="14"/>
        <v/>
      </c>
      <c r="AB48" t="str">
        <f t="shared" si="15"/>
        <v/>
      </c>
      <c r="AC48" s="35" t="str">
        <f ca="1">IFERROR(IF(OR(C48="",C48=0,L48=0,L48="",V48="",V48=0),"",(HLOOKUP(C48,'Hilfswerte Witterung'!$C$4:$AQ$5,2,FALSE)/L48)*V48),"")</f>
        <v/>
      </c>
      <c r="AD48" s="35" t="str">
        <f t="shared" ca="1" si="16"/>
        <v/>
      </c>
      <c r="AE48" s="35" t="str">
        <f>IFERROR(VLOOKUP(H48,'Hilfswerte Energiepreise'!$B$4:$F$17,5,FALSE),"")</f>
        <v/>
      </c>
      <c r="AF48" s="35" t="str">
        <f t="shared" ca="1" si="17"/>
        <v/>
      </c>
      <c r="AG48" s="35" t="str">
        <f t="shared" ca="1" si="18"/>
        <v/>
      </c>
      <c r="AH48" s="42" t="str">
        <f>IF('EINGABE Gebäude'!N54="","",'EINGABE Gebäude'!N54)</f>
        <v/>
      </c>
      <c r="AI48" s="42" t="str">
        <f>IF('EINGABE Gebäude'!O54="","",'EINGABE Gebäude'!O54)</f>
        <v/>
      </c>
      <c r="AJ48" t="str">
        <f t="shared" si="66"/>
        <v/>
      </c>
      <c r="AK48" t="str">
        <f>IF('EINGABE Gebäude'!P54="","",'EINGABE Gebäude'!P54)</f>
        <v/>
      </c>
      <c r="AL48" s="37" t="str">
        <f t="shared" si="20"/>
        <v/>
      </c>
      <c r="AM48" s="120" t="str">
        <f t="shared" si="21"/>
        <v/>
      </c>
      <c r="AN48" s="62" t="str">
        <f t="shared" si="22"/>
        <v/>
      </c>
      <c r="AO48" s="62" t="e">
        <f t="shared" si="23"/>
        <v>#N/A</v>
      </c>
      <c r="AP48" s="62" t="str">
        <f>IF(D48="","",VLOOKUP(D48,'Hilfswerte Benchmark'!$A$4:$H$58,6,0))</f>
        <v/>
      </c>
      <c r="AQ48" s="62" t="str">
        <f>IF(D48="","",VLOOKUP(D48,'Hilfswerte Benchmark'!$A$4:$H$58,7,0))</f>
        <v/>
      </c>
      <c r="AR48" s="62" t="str">
        <f t="shared" si="24"/>
        <v/>
      </c>
      <c r="AS48" s="62" t="str">
        <f t="shared" si="25"/>
        <v/>
      </c>
      <c r="AT48" t="str">
        <f>IF('EINGABE Gebäude'!Q54="","",'EINGABE Gebäude'!Q54)</f>
        <v/>
      </c>
      <c r="AU48" t="str">
        <f t="shared" si="26"/>
        <v/>
      </c>
      <c r="AV48" s="120" t="str">
        <f t="shared" si="27"/>
        <v/>
      </c>
      <c r="AW48" s="35" t="str">
        <f t="shared" si="67"/>
        <v/>
      </c>
      <c r="AX48" s="62" t="str">
        <f t="shared" si="68"/>
        <v/>
      </c>
      <c r="AY48" s="52" t="str">
        <f t="shared" si="30"/>
        <v/>
      </c>
      <c r="AZ48" s="62">
        <f>'Hilfswerte Energiepreise'!$C$4</f>
        <v>29.29</v>
      </c>
      <c r="BA48" s="62">
        <f>'Hilfswerte Energiepreise'!$D$4</f>
        <v>24.42</v>
      </c>
      <c r="BB48" s="62">
        <f>'Hilfswerte Energiepreise'!$E$4</f>
        <v>17.170000000000002</v>
      </c>
      <c r="BC48" t="str">
        <f t="shared" si="31"/>
        <v/>
      </c>
      <c r="BD48" t="str">
        <f t="shared" si="32"/>
        <v/>
      </c>
      <c r="BE48" s="37">
        <f>'Hilfswerte Energiepreise'!$F$4</f>
        <v>560</v>
      </c>
      <c r="BF48" t="str">
        <f t="shared" si="33"/>
        <v/>
      </c>
      <c r="BG48" s="42" t="str">
        <f>IF('EINGABE Gebäude'!S54="","",'EINGABE Gebäude'!S54)</f>
        <v/>
      </c>
      <c r="BH48" s="42" t="str">
        <f>IF('EINGABE Gebäude'!T54="","",'EINGABE Gebäude'!T54)</f>
        <v/>
      </c>
      <c r="BI48" s="37" t="str">
        <f t="shared" si="69"/>
        <v/>
      </c>
      <c r="BJ48" t="str">
        <f>IF('EINGABE Gebäude'!U54="","",'EINGABE Gebäude'!U54)</f>
        <v/>
      </c>
      <c r="BK48" s="37" t="str">
        <f t="shared" si="35"/>
        <v/>
      </c>
      <c r="BL48" s="120" t="str">
        <f t="shared" si="36"/>
        <v/>
      </c>
      <c r="BM48" s="62" t="str">
        <f t="shared" si="37"/>
        <v/>
      </c>
      <c r="BN48" s="62" t="e">
        <f t="shared" si="38"/>
        <v>#N/A</v>
      </c>
      <c r="BO48" s="62" t="str">
        <f>IF(D48="","",VLOOKUP(D48,'Hilfswerte Benchmark'!$A$4:$H$58,7,0))</f>
        <v/>
      </c>
      <c r="BP48" s="62" t="str">
        <f>IF(D48="","",VLOOKUP(D48,'Hilfswerte Benchmark'!$A$4:$H$58,8,0))</f>
        <v/>
      </c>
      <c r="BQ48" s="62" t="str">
        <f t="shared" si="39"/>
        <v/>
      </c>
      <c r="BR48" s="62" t="str">
        <f t="shared" si="40"/>
        <v/>
      </c>
      <c r="BS48" s="72" t="str">
        <f>IF('EINGABE Gebäude'!V54="","",'EINGABE Gebäude'!V54)</f>
        <v/>
      </c>
      <c r="BT48" s="52" t="str">
        <f t="shared" si="70"/>
        <v/>
      </c>
      <c r="BU48" s="52" t="str">
        <f t="shared" si="41"/>
        <v/>
      </c>
      <c r="BV48" s="120" t="str">
        <f t="shared" si="42"/>
        <v/>
      </c>
      <c r="BW48" s="35" t="str">
        <f t="shared" si="71"/>
        <v/>
      </c>
      <c r="BX48" s="62">
        <f>'Hilfswerte Energiepreise'!$C$20</f>
        <v>7.72</v>
      </c>
      <c r="BY48" s="62">
        <f>'Hilfswerte Energiepreise'!$D$20</f>
        <v>5.6</v>
      </c>
      <c r="BZ48" s="62">
        <f>'Hilfswerte Energiepreise'!$E$20</f>
        <v>3.61</v>
      </c>
      <c r="CA48" t="str">
        <f t="shared" si="44"/>
        <v/>
      </c>
      <c r="CB48" t="str">
        <f t="shared" si="45"/>
        <v/>
      </c>
      <c r="CC48" s="35"/>
      <c r="CN48" t="str">
        <f>'Hilfswerte Benchmark'!A47</f>
        <v>44. Gemeinschaft - Wohngebäude</v>
      </c>
      <c r="CO48">
        <f t="shared" si="49"/>
        <v>0</v>
      </c>
      <c r="CP48">
        <f t="shared" si="50"/>
        <v>0</v>
      </c>
      <c r="CQ48">
        <f t="shared" si="51"/>
        <v>0</v>
      </c>
      <c r="CX48" t="str">
        <f>'Hilfswerte Benchmark'!A47</f>
        <v>44. Gemeinschaft - Wohngebäude</v>
      </c>
      <c r="CY48">
        <f t="shared" si="53"/>
        <v>0</v>
      </c>
      <c r="CZ48">
        <f t="shared" si="54"/>
        <v>0</v>
      </c>
      <c r="DA48">
        <f t="shared" si="55"/>
        <v>0</v>
      </c>
      <c r="DH48" t="str">
        <f>'Hilfswerte Benchmark'!A47</f>
        <v>44. Gemeinschaft - Wohngebäude</v>
      </c>
      <c r="DI48">
        <f t="shared" si="58"/>
        <v>0</v>
      </c>
      <c r="DJ48">
        <f t="shared" si="59"/>
        <v>0</v>
      </c>
      <c r="DK48">
        <v>0</v>
      </c>
    </row>
    <row r="49" spans="1:116" x14ac:dyDescent="0.2">
      <c r="A49">
        <v>45</v>
      </c>
      <c r="B49" s="47" t="str">
        <f>IF('EINGABE Gebäude'!C55 = "", "", 'EINGABE Gebäude'!C55)</f>
        <v/>
      </c>
      <c r="C49" s="47" t="str">
        <f>IF(OR('EINGABE Gebäude'!D55 = "",'EINGABE Gebäude'!D55 = 0), "",'EINGABE Gebäude'!D55)</f>
        <v/>
      </c>
      <c r="D49" t="str">
        <f>IF(OR('EINGABE Gebäude'!E55 = "",'EINGABE Gebäude'!E55 = 0), "",'EINGABE Gebäude'!E55 )</f>
        <v/>
      </c>
      <c r="E49" t="str">
        <f>IF('EINGABE Gebäude'!F55 = "", "",'EINGABE Gebäude'!F55)</f>
        <v/>
      </c>
      <c r="F49" s="34" t="str">
        <f>IF('EINGABE Gebäude'!H55= "", "",'EINGABE Gebäude'!H55)</f>
        <v/>
      </c>
      <c r="G49" s="34" t="str">
        <f>IF('EINGABE Gebäude'!I55 = "","",'EINGABE Gebäude'!I55)</f>
        <v/>
      </c>
      <c r="H49" s="34" t="str">
        <f>IF('EINGABE Gebäude'!J55="","",'EINGABE Gebäude'!J55)</f>
        <v/>
      </c>
      <c r="I49" s="35" t="str">
        <f t="shared" si="62"/>
        <v/>
      </c>
      <c r="J49" s="35" t="str">
        <f t="shared" si="63"/>
        <v/>
      </c>
      <c r="K49" s="35" t="str">
        <f t="shared" si="64"/>
        <v/>
      </c>
      <c r="L49" s="35" t="str">
        <f ca="1">IF(OR(I49="",K49=""),"",SUM(OFFSET('Hilfswerte Witterung'!$B$5,I49,K49,J49-I49)))</f>
        <v/>
      </c>
      <c r="M49" t="str">
        <f>IF('EINGABE Gebäude'!K55="","",'EINGABE Gebäude'!K55)</f>
        <v/>
      </c>
      <c r="N49" t="str">
        <f ca="1">IFERROR(IF(OR(L49=0, M49="",E49=""),"",(('Hilfswerte Witterung'!$I$1/L49)*M49)),"")</f>
        <v/>
      </c>
      <c r="O49" t="str">
        <f t="shared" ca="1" si="9"/>
        <v/>
      </c>
      <c r="P49" s="62" t="str">
        <f ca="1">IFERROR(IF(OR(L49=0, M49="",E49=""),"",(('Hilfswerte Witterung'!$I$1/L49)*M49)/E49),"")</f>
        <v/>
      </c>
      <c r="Q49" s="62" t="e">
        <f t="shared" ca="1" si="10"/>
        <v>#N/A</v>
      </c>
      <c r="R49" s="52" t="str">
        <f>IF(D49="","",VLOOKUP(D49,'Hilfswerte Benchmark'!$A$4:$H$59,3,0))</f>
        <v/>
      </c>
      <c r="S49" s="52" t="str">
        <f>IF(D49="","",VLOOKUP(D49,'Hilfswerte Benchmark'!$A$4:$H$59,4,0))</f>
        <v/>
      </c>
      <c r="T49" s="52" t="str">
        <f t="shared" si="11"/>
        <v/>
      </c>
      <c r="U49" s="44" t="str">
        <f t="shared" ca="1" si="12"/>
        <v/>
      </c>
      <c r="V49" t="str">
        <f>IF('EINGABE Gebäude'!L55="","",'EINGABE Gebäude'!L55)</f>
        <v/>
      </c>
      <c r="W49" s="62" t="str">
        <f t="shared" si="65"/>
        <v/>
      </c>
      <c r="X49" s="62" t="str">
        <f>IF(H49="","",VLOOKUP(H49,'Hilfswerte Energiepreise'!$B$4:$F$17,2,FALSE))</f>
        <v/>
      </c>
      <c r="Y49" s="62" t="str">
        <f>IF(H49="","",VLOOKUP(H49,'Hilfswerte Energiepreise'!$B$4:$F$17,3,FALSE))</f>
        <v/>
      </c>
      <c r="Z49" s="62" t="str">
        <f>IF(H49="","",VLOOKUP(H49,'Hilfswerte Energiepreise'!$B$4:$F$17,4,FALSE))</f>
        <v/>
      </c>
      <c r="AA49" t="str">
        <f t="shared" si="14"/>
        <v/>
      </c>
      <c r="AB49" t="str">
        <f t="shared" si="15"/>
        <v/>
      </c>
      <c r="AC49" s="35" t="str">
        <f ca="1">IFERROR(IF(OR(C49="",C49=0,L49=0,L49="",V49="",V49=0),"",(HLOOKUP(C49,'Hilfswerte Witterung'!$C$4:$AQ$5,2,FALSE)/L49)*V49),"")</f>
        <v/>
      </c>
      <c r="AD49" s="35" t="str">
        <f t="shared" ca="1" si="16"/>
        <v/>
      </c>
      <c r="AE49" s="35" t="str">
        <f>IFERROR(VLOOKUP(H49,'Hilfswerte Energiepreise'!$B$4:$F$17,5,FALSE),"")</f>
        <v/>
      </c>
      <c r="AF49" s="35" t="str">
        <f t="shared" ca="1" si="17"/>
        <v/>
      </c>
      <c r="AG49" s="35" t="str">
        <f t="shared" ca="1" si="18"/>
        <v/>
      </c>
      <c r="AH49" s="42" t="str">
        <f>IF('EINGABE Gebäude'!N55="","",'EINGABE Gebäude'!N55)</f>
        <v/>
      </c>
      <c r="AI49" s="42" t="str">
        <f>IF('EINGABE Gebäude'!O55="","",'EINGABE Gebäude'!O55)</f>
        <v/>
      </c>
      <c r="AJ49" t="str">
        <f t="shared" si="66"/>
        <v/>
      </c>
      <c r="AK49" t="str">
        <f>IF('EINGABE Gebäude'!P55="","",'EINGABE Gebäude'!P55)</f>
        <v/>
      </c>
      <c r="AL49" s="37" t="str">
        <f t="shared" si="20"/>
        <v/>
      </c>
      <c r="AM49" s="120" t="str">
        <f t="shared" si="21"/>
        <v/>
      </c>
      <c r="AN49" s="62" t="str">
        <f t="shared" si="22"/>
        <v/>
      </c>
      <c r="AO49" s="62" t="e">
        <f t="shared" si="23"/>
        <v>#N/A</v>
      </c>
      <c r="AP49" s="62" t="str">
        <f>IF(D49="","",VLOOKUP(D49,'Hilfswerte Benchmark'!$A$4:$H$58,6,0))</f>
        <v/>
      </c>
      <c r="AQ49" s="62" t="str">
        <f>IF(D49="","",VLOOKUP(D49,'Hilfswerte Benchmark'!$A$4:$H$58,7,0))</f>
        <v/>
      </c>
      <c r="AR49" s="62" t="str">
        <f t="shared" si="24"/>
        <v/>
      </c>
      <c r="AS49" s="62" t="str">
        <f t="shared" si="25"/>
        <v/>
      </c>
      <c r="AT49" t="str">
        <f>IF('EINGABE Gebäude'!Q55="","",'EINGABE Gebäude'!Q55)</f>
        <v/>
      </c>
      <c r="AU49" t="str">
        <f t="shared" si="26"/>
        <v/>
      </c>
      <c r="AV49" s="120" t="str">
        <f t="shared" si="27"/>
        <v/>
      </c>
      <c r="AW49" s="35" t="str">
        <f t="shared" si="67"/>
        <v/>
      </c>
      <c r="AX49" s="62" t="str">
        <f t="shared" si="68"/>
        <v/>
      </c>
      <c r="AY49" s="52" t="str">
        <f t="shared" si="30"/>
        <v/>
      </c>
      <c r="AZ49" s="62">
        <f>'Hilfswerte Energiepreise'!$C$4</f>
        <v>29.29</v>
      </c>
      <c r="BA49" s="62">
        <f>'Hilfswerte Energiepreise'!$D$4</f>
        <v>24.42</v>
      </c>
      <c r="BB49" s="62">
        <f>'Hilfswerte Energiepreise'!$E$4</f>
        <v>17.170000000000002</v>
      </c>
      <c r="BC49" t="str">
        <f t="shared" si="31"/>
        <v/>
      </c>
      <c r="BD49" t="str">
        <f t="shared" si="32"/>
        <v/>
      </c>
      <c r="BE49" s="37">
        <f>'Hilfswerte Energiepreise'!$F$4</f>
        <v>560</v>
      </c>
      <c r="BF49" t="str">
        <f t="shared" si="33"/>
        <v/>
      </c>
      <c r="BG49" s="42" t="str">
        <f>IF('EINGABE Gebäude'!S55="","",'EINGABE Gebäude'!S55)</f>
        <v/>
      </c>
      <c r="BH49" s="42" t="str">
        <f>IF('EINGABE Gebäude'!T55="","",'EINGABE Gebäude'!T55)</f>
        <v/>
      </c>
      <c r="BI49" s="37" t="str">
        <f t="shared" si="69"/>
        <v/>
      </c>
      <c r="BJ49" t="str">
        <f>IF('EINGABE Gebäude'!U55="","",'EINGABE Gebäude'!U55)</f>
        <v/>
      </c>
      <c r="BK49" s="37" t="str">
        <f t="shared" si="35"/>
        <v/>
      </c>
      <c r="BL49" s="120" t="str">
        <f t="shared" si="36"/>
        <v/>
      </c>
      <c r="BM49" s="62" t="str">
        <f t="shared" si="37"/>
        <v/>
      </c>
      <c r="BN49" s="62" t="e">
        <f t="shared" si="38"/>
        <v>#N/A</v>
      </c>
      <c r="BO49" s="62" t="str">
        <f>IF(D49="","",VLOOKUP(D49,'Hilfswerte Benchmark'!$A$4:$H$58,7,0))</f>
        <v/>
      </c>
      <c r="BP49" s="62" t="str">
        <f>IF(D49="","",VLOOKUP(D49,'Hilfswerte Benchmark'!$A$4:$H$58,8,0))</f>
        <v/>
      </c>
      <c r="BQ49" s="62" t="str">
        <f t="shared" si="39"/>
        <v/>
      </c>
      <c r="BR49" s="62" t="str">
        <f t="shared" si="40"/>
        <v/>
      </c>
      <c r="BS49" s="72" t="str">
        <f>IF('EINGABE Gebäude'!V55="","",'EINGABE Gebäude'!V55)</f>
        <v/>
      </c>
      <c r="BT49" s="52" t="str">
        <f t="shared" si="70"/>
        <v/>
      </c>
      <c r="BU49" s="52" t="str">
        <f t="shared" si="41"/>
        <v/>
      </c>
      <c r="BV49" s="120" t="str">
        <f t="shared" si="42"/>
        <v/>
      </c>
      <c r="BW49" s="35" t="str">
        <f t="shared" si="71"/>
        <v/>
      </c>
      <c r="BX49" s="62">
        <f>'Hilfswerte Energiepreise'!$C$20</f>
        <v>7.72</v>
      </c>
      <c r="BY49" s="62">
        <f>'Hilfswerte Energiepreise'!$D$20</f>
        <v>5.6</v>
      </c>
      <c r="BZ49" s="62">
        <f>'Hilfswerte Energiepreise'!$E$20</f>
        <v>3.61</v>
      </c>
      <c r="CA49" t="str">
        <f t="shared" si="44"/>
        <v/>
      </c>
      <c r="CB49" t="str">
        <f t="shared" si="45"/>
        <v/>
      </c>
      <c r="CC49" s="35"/>
      <c r="CN49" t="str">
        <f>'Hilfswerte Benchmark'!A48</f>
        <v>45. Handel - ≤ 300 m² Verkaufsfläche</v>
      </c>
      <c r="CO49">
        <f t="shared" si="49"/>
        <v>0</v>
      </c>
      <c r="CP49">
        <f t="shared" si="50"/>
        <v>0</v>
      </c>
      <c r="CQ49">
        <f t="shared" si="51"/>
        <v>0</v>
      </c>
      <c r="CX49" t="str">
        <f>'Hilfswerte Benchmark'!A48</f>
        <v>45. Handel - ≤ 300 m² Verkaufsfläche</v>
      </c>
      <c r="CY49">
        <f t="shared" si="53"/>
        <v>0</v>
      </c>
      <c r="CZ49">
        <f t="shared" si="54"/>
        <v>0</v>
      </c>
      <c r="DA49">
        <f t="shared" si="55"/>
        <v>0</v>
      </c>
      <c r="DH49" t="str">
        <f>'Hilfswerte Benchmark'!A48</f>
        <v>45. Handel - ≤ 300 m² Verkaufsfläche</v>
      </c>
      <c r="DI49">
        <f t="shared" si="58"/>
        <v>0</v>
      </c>
      <c r="DJ49">
        <f t="shared" si="59"/>
        <v>0</v>
      </c>
      <c r="DK49">
        <v>0</v>
      </c>
    </row>
    <row r="50" spans="1:116" x14ac:dyDescent="0.2">
      <c r="A50" s="72">
        <v>46</v>
      </c>
      <c r="B50" s="47" t="str">
        <f>IF('EINGABE Gebäude'!C56 = "", "", 'EINGABE Gebäude'!C56)</f>
        <v/>
      </c>
      <c r="C50" s="47" t="str">
        <f>IF(OR('EINGABE Gebäude'!D56 = "",'EINGABE Gebäude'!D56 = 0), "",'EINGABE Gebäude'!D56)</f>
        <v/>
      </c>
      <c r="D50" t="str">
        <f>IF(OR('EINGABE Gebäude'!E56 = "",'EINGABE Gebäude'!E56 = 0), "",'EINGABE Gebäude'!E56 )</f>
        <v/>
      </c>
      <c r="E50" t="str">
        <f>IF('EINGABE Gebäude'!F56 = "", "",'EINGABE Gebäude'!F56)</f>
        <v/>
      </c>
      <c r="F50" s="34" t="str">
        <f>IF('EINGABE Gebäude'!H56= "", "",'EINGABE Gebäude'!H56)</f>
        <v/>
      </c>
      <c r="G50" s="34" t="str">
        <f>IF('EINGABE Gebäude'!I56 = "","",'EINGABE Gebäude'!I56)</f>
        <v/>
      </c>
      <c r="H50" s="34" t="str">
        <f>IF('EINGABE Gebäude'!J56="","",'EINGABE Gebäude'!J56)</f>
        <v/>
      </c>
      <c r="I50" s="35" t="str">
        <f t="shared" si="62"/>
        <v/>
      </c>
      <c r="J50" s="35" t="str">
        <f t="shared" si="63"/>
        <v/>
      </c>
      <c r="K50" s="35" t="str">
        <f t="shared" si="64"/>
        <v/>
      </c>
      <c r="L50" s="35" t="str">
        <f ca="1">IF(OR(I50="",K50=""),"",SUM(OFFSET('Hilfswerte Witterung'!$B$5,I50,K50,J50-I50)))</f>
        <v/>
      </c>
      <c r="M50" t="str">
        <f>IF('EINGABE Gebäude'!K56="","",'EINGABE Gebäude'!K56)</f>
        <v/>
      </c>
      <c r="N50" t="str">
        <f ca="1">IFERROR(IF(OR(L50=0, M50="",E50=""),"",(('Hilfswerte Witterung'!$I$1/L50)*M50)),"")</f>
        <v/>
      </c>
      <c r="O50" t="str">
        <f t="shared" ca="1" si="9"/>
        <v/>
      </c>
      <c r="P50" s="62" t="str">
        <f ca="1">IFERROR(IF(OR(L50=0, M50="",E50=""),"",(('Hilfswerte Witterung'!$I$1/L50)*M50)/E50),"")</f>
        <v/>
      </c>
      <c r="Q50" s="62" t="e">
        <f t="shared" ca="1" si="10"/>
        <v>#N/A</v>
      </c>
      <c r="R50" s="52" t="str">
        <f>IF(D50="","",VLOOKUP(D50,'Hilfswerte Benchmark'!$A$4:$H$59,3,0))</f>
        <v/>
      </c>
      <c r="S50" s="52" t="str">
        <f>IF(D50="","",VLOOKUP(D50,'Hilfswerte Benchmark'!$A$4:$H$59,4,0))</f>
        <v/>
      </c>
      <c r="T50" s="52" t="str">
        <f t="shared" si="11"/>
        <v/>
      </c>
      <c r="U50" s="44" t="str">
        <f t="shared" ca="1" si="12"/>
        <v/>
      </c>
      <c r="V50" t="str">
        <f>IF('EINGABE Gebäude'!L56="","",'EINGABE Gebäude'!L56)</f>
        <v/>
      </c>
      <c r="W50" s="62" t="str">
        <f t="shared" si="65"/>
        <v/>
      </c>
      <c r="X50" s="62" t="str">
        <f>IF(H50="","",VLOOKUP(H50,'Hilfswerte Energiepreise'!$B$4:$F$17,2,FALSE))</f>
        <v/>
      </c>
      <c r="Y50" s="62" t="str">
        <f>IF(H50="","",VLOOKUP(H50,'Hilfswerte Energiepreise'!$B$4:$F$17,3,FALSE))</f>
        <v/>
      </c>
      <c r="Z50" s="62" t="str">
        <f>IF(H50="","",VLOOKUP(H50,'Hilfswerte Energiepreise'!$B$4:$F$17,4,FALSE))</f>
        <v/>
      </c>
      <c r="AA50" t="str">
        <f t="shared" si="14"/>
        <v/>
      </c>
      <c r="AB50" t="str">
        <f t="shared" si="15"/>
        <v/>
      </c>
      <c r="AC50" s="35" t="str">
        <f ca="1">IFERROR(IF(OR(C50="",C50=0,L50=0,L50="",V50="",V50=0),"",(HLOOKUP(C50,'Hilfswerte Witterung'!$C$4:$AQ$5,2,FALSE)/L50)*V50),"")</f>
        <v/>
      </c>
      <c r="AD50" s="35" t="str">
        <f t="shared" ca="1" si="16"/>
        <v/>
      </c>
      <c r="AE50" s="35" t="str">
        <f>IFERROR(VLOOKUP(H50,'Hilfswerte Energiepreise'!$B$4:$F$17,5,FALSE),"")</f>
        <v/>
      </c>
      <c r="AF50" s="35" t="str">
        <f t="shared" ca="1" si="17"/>
        <v/>
      </c>
      <c r="AG50" s="35" t="str">
        <f t="shared" ca="1" si="18"/>
        <v/>
      </c>
      <c r="AH50" s="42" t="str">
        <f>IF('EINGABE Gebäude'!N56="","",'EINGABE Gebäude'!N56)</f>
        <v/>
      </c>
      <c r="AI50" s="42" t="str">
        <f>IF('EINGABE Gebäude'!O56="","",'EINGABE Gebäude'!O56)</f>
        <v/>
      </c>
      <c r="AJ50" t="str">
        <f t="shared" si="66"/>
        <v/>
      </c>
      <c r="AK50" t="str">
        <f>IF('EINGABE Gebäude'!P56="","",'EINGABE Gebäude'!P56)</f>
        <v/>
      </c>
      <c r="AL50" s="37" t="str">
        <f t="shared" si="20"/>
        <v/>
      </c>
      <c r="AM50" s="120" t="str">
        <f t="shared" si="21"/>
        <v/>
      </c>
      <c r="AN50" s="62" t="str">
        <f t="shared" si="22"/>
        <v/>
      </c>
      <c r="AO50" s="62" t="e">
        <f t="shared" si="23"/>
        <v>#N/A</v>
      </c>
      <c r="AP50" s="62" t="str">
        <f>IF(D50="","",VLOOKUP(D50,'Hilfswerte Benchmark'!$A$4:$H$58,6,0))</f>
        <v/>
      </c>
      <c r="AQ50" s="62" t="str">
        <f>IF(D50="","",VLOOKUP(D50,'Hilfswerte Benchmark'!$A$4:$H$58,7,0))</f>
        <v/>
      </c>
      <c r="AR50" s="62" t="str">
        <f t="shared" si="24"/>
        <v/>
      </c>
      <c r="AS50" s="62" t="str">
        <f t="shared" si="25"/>
        <v/>
      </c>
      <c r="AT50" t="str">
        <f>IF('EINGABE Gebäude'!Q56="","",'EINGABE Gebäude'!Q56)</f>
        <v/>
      </c>
      <c r="AU50" t="str">
        <f t="shared" si="26"/>
        <v/>
      </c>
      <c r="AV50" s="120" t="str">
        <f t="shared" si="27"/>
        <v/>
      </c>
      <c r="AW50" s="35" t="str">
        <f t="shared" si="67"/>
        <v/>
      </c>
      <c r="AX50" s="62" t="str">
        <f t="shared" si="68"/>
        <v/>
      </c>
      <c r="AY50" s="52" t="str">
        <f t="shared" si="30"/>
        <v/>
      </c>
      <c r="AZ50" s="62">
        <f>'Hilfswerte Energiepreise'!$C$4</f>
        <v>29.29</v>
      </c>
      <c r="BA50" s="62">
        <f>'Hilfswerte Energiepreise'!$D$4</f>
        <v>24.42</v>
      </c>
      <c r="BB50" s="62">
        <f>'Hilfswerte Energiepreise'!$E$4</f>
        <v>17.170000000000002</v>
      </c>
      <c r="BC50" t="str">
        <f t="shared" si="31"/>
        <v/>
      </c>
      <c r="BD50" t="str">
        <f t="shared" si="32"/>
        <v/>
      </c>
      <c r="BE50" s="37">
        <f>'Hilfswerte Energiepreise'!$F$4</f>
        <v>560</v>
      </c>
      <c r="BF50" t="str">
        <f t="shared" si="33"/>
        <v/>
      </c>
      <c r="BG50" s="42" t="str">
        <f>IF('EINGABE Gebäude'!S56="","",'EINGABE Gebäude'!S56)</f>
        <v/>
      </c>
      <c r="BH50" s="42" t="str">
        <f>IF('EINGABE Gebäude'!T56="","",'EINGABE Gebäude'!T56)</f>
        <v/>
      </c>
      <c r="BI50" s="37" t="str">
        <f t="shared" si="69"/>
        <v/>
      </c>
      <c r="BJ50" t="str">
        <f>IF('EINGABE Gebäude'!U56="","",'EINGABE Gebäude'!U56)</f>
        <v/>
      </c>
      <c r="BK50" s="37" t="str">
        <f t="shared" si="35"/>
        <v/>
      </c>
      <c r="BL50" s="120" t="str">
        <f t="shared" si="36"/>
        <v/>
      </c>
      <c r="BM50" s="62" t="str">
        <f t="shared" si="37"/>
        <v/>
      </c>
      <c r="BN50" s="62" t="e">
        <f t="shared" si="38"/>
        <v>#N/A</v>
      </c>
      <c r="BO50" s="62" t="str">
        <f>IF(D50="","",VLOOKUP(D50,'Hilfswerte Benchmark'!$A$4:$H$58,7,0))</f>
        <v/>
      </c>
      <c r="BP50" s="62" t="str">
        <f>IF(D50="","",VLOOKUP(D50,'Hilfswerte Benchmark'!$A$4:$H$58,8,0))</f>
        <v/>
      </c>
      <c r="BQ50" s="62" t="str">
        <f t="shared" si="39"/>
        <v/>
      </c>
      <c r="BR50" s="62" t="str">
        <f t="shared" si="40"/>
        <v/>
      </c>
      <c r="BS50" s="72" t="str">
        <f>IF('EINGABE Gebäude'!V56="","",'EINGABE Gebäude'!V56)</f>
        <v/>
      </c>
      <c r="BT50" s="52" t="str">
        <f t="shared" si="70"/>
        <v/>
      </c>
      <c r="BU50" s="52" t="str">
        <f t="shared" si="41"/>
        <v/>
      </c>
      <c r="BV50" s="120" t="str">
        <f t="shared" si="42"/>
        <v/>
      </c>
      <c r="BW50" s="35" t="str">
        <f t="shared" si="71"/>
        <v/>
      </c>
      <c r="BX50" s="62">
        <f>'Hilfswerte Energiepreise'!$C$20</f>
        <v>7.72</v>
      </c>
      <c r="BY50" s="62">
        <f>'Hilfswerte Energiepreise'!$D$20</f>
        <v>5.6</v>
      </c>
      <c r="BZ50" s="62">
        <f>'Hilfswerte Energiepreise'!$E$20</f>
        <v>3.61</v>
      </c>
      <c r="CA50" t="str">
        <f t="shared" si="44"/>
        <v/>
      </c>
      <c r="CB50" t="str">
        <f t="shared" si="45"/>
        <v/>
      </c>
      <c r="CC50" s="35"/>
      <c r="CN50" t="str">
        <f>'Hilfswerte Benchmark'!A49</f>
        <v>46. Handel - &gt; 2.000 m² Verkaufsfläche</v>
      </c>
      <c r="CO50">
        <f t="shared" si="49"/>
        <v>0</v>
      </c>
      <c r="CP50">
        <f t="shared" si="50"/>
        <v>0</v>
      </c>
      <c r="CQ50">
        <f t="shared" si="51"/>
        <v>0</v>
      </c>
      <c r="CX50" t="str">
        <f>'Hilfswerte Benchmark'!A49</f>
        <v>46. Handel - &gt; 2.000 m² Verkaufsfläche</v>
      </c>
      <c r="CY50">
        <f t="shared" si="53"/>
        <v>0</v>
      </c>
      <c r="CZ50">
        <f t="shared" si="54"/>
        <v>0</v>
      </c>
      <c r="DA50">
        <f t="shared" si="55"/>
        <v>0</v>
      </c>
      <c r="DH50" t="str">
        <f>'Hilfswerte Benchmark'!A49</f>
        <v>46. Handel - &gt; 2.000 m² Verkaufsfläche</v>
      </c>
      <c r="DI50">
        <f t="shared" si="58"/>
        <v>0</v>
      </c>
      <c r="DJ50">
        <f t="shared" si="59"/>
        <v>0</v>
      </c>
      <c r="DK50">
        <v>0</v>
      </c>
    </row>
    <row r="51" spans="1:116" x14ac:dyDescent="0.2">
      <c r="A51">
        <v>47</v>
      </c>
      <c r="B51" s="47" t="str">
        <f>IF('EINGABE Gebäude'!C57 = "", "", 'EINGABE Gebäude'!C57)</f>
        <v/>
      </c>
      <c r="C51" s="47" t="str">
        <f>IF(OR('EINGABE Gebäude'!D57 = "",'EINGABE Gebäude'!D57 = 0), "",'EINGABE Gebäude'!D57)</f>
        <v/>
      </c>
      <c r="D51" t="str">
        <f>IF(OR('EINGABE Gebäude'!E57 = "",'EINGABE Gebäude'!E57 = 0), "",'EINGABE Gebäude'!E57 )</f>
        <v/>
      </c>
      <c r="E51" t="str">
        <f>IF('EINGABE Gebäude'!F57 = "", "",'EINGABE Gebäude'!F57)</f>
        <v/>
      </c>
      <c r="F51" s="34" t="str">
        <f>IF('EINGABE Gebäude'!H57= "", "",'EINGABE Gebäude'!H57)</f>
        <v/>
      </c>
      <c r="G51" s="34" t="str">
        <f>IF('EINGABE Gebäude'!I57 = "","",'EINGABE Gebäude'!I57)</f>
        <v/>
      </c>
      <c r="H51" s="34" t="str">
        <f>IF('EINGABE Gebäude'!J57="","",'EINGABE Gebäude'!J57)</f>
        <v/>
      </c>
      <c r="I51" s="35" t="str">
        <f t="shared" si="62"/>
        <v/>
      </c>
      <c r="J51" s="35" t="str">
        <f t="shared" si="63"/>
        <v/>
      </c>
      <c r="K51" s="35" t="str">
        <f t="shared" si="64"/>
        <v/>
      </c>
      <c r="L51" s="35" t="str">
        <f ca="1">IF(OR(I51="",K51=""),"",SUM(OFFSET('Hilfswerte Witterung'!$B$5,I51,K51,J51-I51)))</f>
        <v/>
      </c>
      <c r="M51" t="str">
        <f>IF('EINGABE Gebäude'!K57="","",'EINGABE Gebäude'!K57)</f>
        <v/>
      </c>
      <c r="N51" t="str">
        <f ca="1">IFERROR(IF(OR(L51=0, M51="",E51=""),"",(('Hilfswerte Witterung'!$I$1/L51)*M51)),"")</f>
        <v/>
      </c>
      <c r="O51" t="str">
        <f t="shared" ca="1" si="9"/>
        <v/>
      </c>
      <c r="P51" s="62" t="str">
        <f ca="1">IFERROR(IF(OR(L51=0, M51="",E51=""),"",(('Hilfswerte Witterung'!$I$1/L51)*M51)/E51),"")</f>
        <v/>
      </c>
      <c r="Q51" s="62" t="e">
        <f t="shared" ca="1" si="10"/>
        <v>#N/A</v>
      </c>
      <c r="R51" s="52" t="str">
        <f>IF(D51="","",VLOOKUP(D51,'Hilfswerte Benchmark'!$A$4:$H$59,3,0))</f>
        <v/>
      </c>
      <c r="S51" s="52" t="str">
        <f>IF(D51="","",VLOOKUP(D51,'Hilfswerte Benchmark'!$A$4:$H$59,4,0))</f>
        <v/>
      </c>
      <c r="T51" s="52" t="str">
        <f t="shared" si="11"/>
        <v/>
      </c>
      <c r="U51" s="44" t="str">
        <f t="shared" ca="1" si="12"/>
        <v/>
      </c>
      <c r="V51" t="str">
        <f>IF('EINGABE Gebäude'!L57="","",'EINGABE Gebäude'!L57)</f>
        <v/>
      </c>
      <c r="W51" s="62" t="str">
        <f t="shared" si="65"/>
        <v/>
      </c>
      <c r="X51" s="62" t="str">
        <f>IF(H51="","",VLOOKUP(H51,'Hilfswerte Energiepreise'!$B$4:$F$17,2,FALSE))</f>
        <v/>
      </c>
      <c r="Y51" s="62" t="str">
        <f>IF(H51="","",VLOOKUP(H51,'Hilfswerte Energiepreise'!$B$4:$F$17,3,FALSE))</f>
        <v/>
      </c>
      <c r="Z51" s="62" t="str">
        <f>IF(H51="","",VLOOKUP(H51,'Hilfswerte Energiepreise'!$B$4:$F$17,4,FALSE))</f>
        <v/>
      </c>
      <c r="AA51" t="str">
        <f t="shared" si="14"/>
        <v/>
      </c>
      <c r="AB51" t="str">
        <f t="shared" si="15"/>
        <v/>
      </c>
      <c r="AC51" s="35" t="str">
        <f ca="1">IFERROR(IF(OR(C51="",C51=0,L51=0,L51="",V51="",V51=0),"",(HLOOKUP(C51,'Hilfswerte Witterung'!$C$4:$AQ$5,2,FALSE)/L51)*V51),"")</f>
        <v/>
      </c>
      <c r="AD51" s="35" t="str">
        <f t="shared" ca="1" si="16"/>
        <v/>
      </c>
      <c r="AE51" s="35" t="str">
        <f>IFERROR(VLOOKUP(H51,'Hilfswerte Energiepreise'!$B$4:$F$17,5,FALSE),"")</f>
        <v/>
      </c>
      <c r="AF51" s="35" t="str">
        <f t="shared" ca="1" si="17"/>
        <v/>
      </c>
      <c r="AG51" s="35" t="str">
        <f t="shared" ca="1" si="18"/>
        <v/>
      </c>
      <c r="AH51" s="42" t="str">
        <f>IF('EINGABE Gebäude'!N57="","",'EINGABE Gebäude'!N57)</f>
        <v/>
      </c>
      <c r="AI51" s="42" t="str">
        <f>IF('EINGABE Gebäude'!O57="","",'EINGABE Gebäude'!O57)</f>
        <v/>
      </c>
      <c r="AJ51" t="str">
        <f t="shared" si="66"/>
        <v/>
      </c>
      <c r="AK51" t="str">
        <f>IF('EINGABE Gebäude'!P57="","",'EINGABE Gebäude'!P57)</f>
        <v/>
      </c>
      <c r="AL51" s="37" t="str">
        <f t="shared" si="20"/>
        <v/>
      </c>
      <c r="AM51" s="120" t="str">
        <f t="shared" si="21"/>
        <v/>
      </c>
      <c r="AN51" s="62" t="str">
        <f t="shared" si="22"/>
        <v/>
      </c>
      <c r="AO51" s="62" t="e">
        <f t="shared" si="23"/>
        <v>#N/A</v>
      </c>
      <c r="AP51" s="62" t="str">
        <f>IF(D51="","",VLOOKUP(D51,'Hilfswerte Benchmark'!$A$4:$H$58,6,0))</f>
        <v/>
      </c>
      <c r="AQ51" s="62" t="str">
        <f>IF(D51="","",VLOOKUP(D51,'Hilfswerte Benchmark'!$A$4:$H$58,7,0))</f>
        <v/>
      </c>
      <c r="AR51" s="62" t="str">
        <f t="shared" si="24"/>
        <v/>
      </c>
      <c r="AS51" s="62" t="str">
        <f t="shared" si="25"/>
        <v/>
      </c>
      <c r="AT51" t="str">
        <f>IF('EINGABE Gebäude'!Q57="","",'EINGABE Gebäude'!Q57)</f>
        <v/>
      </c>
      <c r="AU51" t="str">
        <f t="shared" si="26"/>
        <v/>
      </c>
      <c r="AV51" s="120" t="str">
        <f t="shared" si="27"/>
        <v/>
      </c>
      <c r="AW51" s="35" t="str">
        <f t="shared" si="67"/>
        <v/>
      </c>
      <c r="AX51" s="62" t="str">
        <f t="shared" si="68"/>
        <v/>
      </c>
      <c r="AY51" s="52" t="str">
        <f t="shared" si="30"/>
        <v/>
      </c>
      <c r="AZ51" s="62">
        <f>'Hilfswerte Energiepreise'!$C$4</f>
        <v>29.29</v>
      </c>
      <c r="BA51" s="62">
        <f>'Hilfswerte Energiepreise'!$D$4</f>
        <v>24.42</v>
      </c>
      <c r="BB51" s="62">
        <f>'Hilfswerte Energiepreise'!$E$4</f>
        <v>17.170000000000002</v>
      </c>
      <c r="BC51" t="str">
        <f t="shared" si="31"/>
        <v/>
      </c>
      <c r="BD51" t="str">
        <f t="shared" si="32"/>
        <v/>
      </c>
      <c r="BE51" s="37">
        <f>'Hilfswerte Energiepreise'!$F$4</f>
        <v>560</v>
      </c>
      <c r="BF51" t="str">
        <f t="shared" si="33"/>
        <v/>
      </c>
      <c r="BG51" s="42" t="str">
        <f>IF('EINGABE Gebäude'!S57="","",'EINGABE Gebäude'!S57)</f>
        <v/>
      </c>
      <c r="BH51" s="42" t="str">
        <f>IF('EINGABE Gebäude'!T57="","",'EINGABE Gebäude'!T57)</f>
        <v/>
      </c>
      <c r="BI51" s="37" t="str">
        <f t="shared" si="69"/>
        <v/>
      </c>
      <c r="BJ51" t="str">
        <f>IF('EINGABE Gebäude'!U57="","",'EINGABE Gebäude'!U57)</f>
        <v/>
      </c>
      <c r="BK51" s="37" t="str">
        <f t="shared" si="35"/>
        <v/>
      </c>
      <c r="BL51" s="120" t="str">
        <f t="shared" si="36"/>
        <v/>
      </c>
      <c r="BM51" s="62" t="str">
        <f t="shared" si="37"/>
        <v/>
      </c>
      <c r="BN51" s="62" t="e">
        <f t="shared" si="38"/>
        <v>#N/A</v>
      </c>
      <c r="BO51" s="62" t="str">
        <f>IF(D51="","",VLOOKUP(D51,'Hilfswerte Benchmark'!$A$4:$H$58,7,0))</f>
        <v/>
      </c>
      <c r="BP51" s="62" t="str">
        <f>IF(D51="","",VLOOKUP(D51,'Hilfswerte Benchmark'!$A$4:$H$58,8,0))</f>
        <v/>
      </c>
      <c r="BQ51" s="62" t="str">
        <f t="shared" si="39"/>
        <v/>
      </c>
      <c r="BR51" s="62" t="str">
        <f t="shared" si="40"/>
        <v/>
      </c>
      <c r="BS51" s="72" t="str">
        <f>IF('EINGABE Gebäude'!V57="","",'EINGABE Gebäude'!V57)</f>
        <v/>
      </c>
      <c r="BT51" s="52" t="str">
        <f t="shared" si="70"/>
        <v/>
      </c>
      <c r="BU51" s="52" t="str">
        <f t="shared" si="41"/>
        <v/>
      </c>
      <c r="BV51" s="120" t="str">
        <f t="shared" si="42"/>
        <v/>
      </c>
      <c r="BW51" s="35" t="str">
        <f t="shared" si="71"/>
        <v/>
      </c>
      <c r="BX51" s="62">
        <f>'Hilfswerte Energiepreise'!$C$20</f>
        <v>7.72</v>
      </c>
      <c r="BY51" s="62">
        <f>'Hilfswerte Energiepreise'!$D$20</f>
        <v>5.6</v>
      </c>
      <c r="BZ51" s="62">
        <f>'Hilfswerte Energiepreise'!$E$20</f>
        <v>3.61</v>
      </c>
      <c r="CA51" t="str">
        <f t="shared" si="44"/>
        <v/>
      </c>
      <c r="CB51" t="str">
        <f t="shared" si="45"/>
        <v/>
      </c>
      <c r="CC51" s="35"/>
      <c r="CN51" t="str">
        <f>'Hilfswerte Benchmark'!A50</f>
        <v>47. Handel - Verkaufsstätten</v>
      </c>
      <c r="CO51">
        <f t="shared" si="49"/>
        <v>0</v>
      </c>
      <c r="CP51">
        <f t="shared" si="50"/>
        <v>0</v>
      </c>
      <c r="CQ51">
        <f t="shared" si="51"/>
        <v>0</v>
      </c>
      <c r="CX51" t="str">
        <f>'Hilfswerte Benchmark'!A50</f>
        <v>47. Handel - Verkaufsstätten</v>
      </c>
      <c r="CY51">
        <f t="shared" si="53"/>
        <v>0</v>
      </c>
      <c r="CZ51">
        <f t="shared" si="54"/>
        <v>0</v>
      </c>
      <c r="DA51">
        <f t="shared" si="55"/>
        <v>0</v>
      </c>
      <c r="DH51" t="str">
        <f>'Hilfswerte Benchmark'!A50</f>
        <v>47. Handel - Verkaufsstätten</v>
      </c>
      <c r="DI51">
        <f t="shared" si="58"/>
        <v>0</v>
      </c>
      <c r="DJ51">
        <f t="shared" si="59"/>
        <v>0</v>
      </c>
      <c r="DK51">
        <v>0</v>
      </c>
    </row>
    <row r="52" spans="1:116" x14ac:dyDescent="0.2">
      <c r="A52" s="72">
        <v>48</v>
      </c>
      <c r="B52" s="47" t="str">
        <f>IF('EINGABE Gebäude'!C58 = "", "", 'EINGABE Gebäude'!C58)</f>
        <v/>
      </c>
      <c r="C52" s="47" t="str">
        <f>IF(OR('EINGABE Gebäude'!D58 = "",'EINGABE Gebäude'!D58 = 0), "",'EINGABE Gebäude'!D58)</f>
        <v/>
      </c>
      <c r="D52" t="str">
        <f>IF(OR('EINGABE Gebäude'!E58 = "",'EINGABE Gebäude'!E58 = 0), "",'EINGABE Gebäude'!E58 )</f>
        <v/>
      </c>
      <c r="E52" t="str">
        <f>IF('EINGABE Gebäude'!F58 = "", "",'EINGABE Gebäude'!F58)</f>
        <v/>
      </c>
      <c r="F52" s="34" t="str">
        <f>IF('EINGABE Gebäude'!H58= "", "",'EINGABE Gebäude'!H58)</f>
        <v/>
      </c>
      <c r="G52" s="34" t="str">
        <f>IF('EINGABE Gebäude'!I58 = "","",'EINGABE Gebäude'!I58)</f>
        <v/>
      </c>
      <c r="H52" s="34" t="str">
        <f>IF('EINGABE Gebäude'!J58="","",'EINGABE Gebäude'!J58)</f>
        <v/>
      </c>
      <c r="I52" s="35" t="str">
        <f t="shared" si="62"/>
        <v/>
      </c>
      <c r="J52" s="35" t="str">
        <f t="shared" si="63"/>
        <v/>
      </c>
      <c r="K52" s="35" t="str">
        <f t="shared" si="64"/>
        <v/>
      </c>
      <c r="L52" s="35" t="str">
        <f ca="1">IF(OR(I52="",K52=""),"",SUM(OFFSET('Hilfswerte Witterung'!$B$5,I52,K52,J52-I52)))</f>
        <v/>
      </c>
      <c r="M52" t="str">
        <f>IF('EINGABE Gebäude'!K58="","",'EINGABE Gebäude'!K58)</f>
        <v/>
      </c>
      <c r="N52" t="str">
        <f ca="1">IFERROR(IF(OR(L52=0, M52="",E52=""),"",(('Hilfswerte Witterung'!$I$1/L52)*M52)),"")</f>
        <v/>
      </c>
      <c r="O52" t="str">
        <f t="shared" ca="1" si="9"/>
        <v/>
      </c>
      <c r="P52" s="62" t="str">
        <f ca="1">IFERROR(IF(OR(L52=0, M52="",E52=""),"",(('Hilfswerte Witterung'!$I$1/L52)*M52)/E52),"")</f>
        <v/>
      </c>
      <c r="Q52" s="62" t="e">
        <f t="shared" ca="1" si="10"/>
        <v>#N/A</v>
      </c>
      <c r="R52" s="52" t="str">
        <f>IF(D52="","",VLOOKUP(D52,'Hilfswerte Benchmark'!$A$4:$H$59,3,0))</f>
        <v/>
      </c>
      <c r="S52" s="52" t="str">
        <f>IF(D52="","",VLOOKUP(D52,'Hilfswerte Benchmark'!$A$4:$H$59,4,0))</f>
        <v/>
      </c>
      <c r="T52" s="52" t="str">
        <f t="shared" si="11"/>
        <v/>
      </c>
      <c r="U52" s="44" t="str">
        <f t="shared" ca="1" si="12"/>
        <v/>
      </c>
      <c r="V52" t="str">
        <f>IF('EINGABE Gebäude'!L58="","",'EINGABE Gebäude'!L58)</f>
        <v/>
      </c>
      <c r="W52" s="62" t="str">
        <f t="shared" si="65"/>
        <v/>
      </c>
      <c r="X52" s="62" t="str">
        <f>IF(H52="","",VLOOKUP(H52,'Hilfswerte Energiepreise'!$B$4:$F$17,2,FALSE))</f>
        <v/>
      </c>
      <c r="Y52" s="62" t="str">
        <f>IF(H52="","",VLOOKUP(H52,'Hilfswerte Energiepreise'!$B$4:$F$17,3,FALSE))</f>
        <v/>
      </c>
      <c r="Z52" s="62" t="str">
        <f>IF(H52="","",VLOOKUP(H52,'Hilfswerte Energiepreise'!$B$4:$F$17,4,FALSE))</f>
        <v/>
      </c>
      <c r="AA52" t="str">
        <f t="shared" si="14"/>
        <v/>
      </c>
      <c r="AB52" t="str">
        <f t="shared" si="15"/>
        <v/>
      </c>
      <c r="AC52" s="35" t="str">
        <f ca="1">IFERROR(IF(OR(C52="",C52=0,L52=0,L52="",V52="",V52=0),"",(HLOOKUP(C52,'Hilfswerte Witterung'!$C$4:$AQ$5,2,FALSE)/L52)*V52),"")</f>
        <v/>
      </c>
      <c r="AD52" s="35" t="str">
        <f t="shared" ca="1" si="16"/>
        <v/>
      </c>
      <c r="AE52" s="35" t="str">
        <f>IFERROR(VLOOKUP(H52,'Hilfswerte Energiepreise'!$B$4:$F$17,5,FALSE),"")</f>
        <v/>
      </c>
      <c r="AF52" s="35" t="str">
        <f t="shared" ca="1" si="17"/>
        <v/>
      </c>
      <c r="AG52" s="35" t="str">
        <f t="shared" ca="1" si="18"/>
        <v/>
      </c>
      <c r="AH52" s="42" t="str">
        <f>IF('EINGABE Gebäude'!N58="","",'EINGABE Gebäude'!N58)</f>
        <v/>
      </c>
      <c r="AI52" s="42" t="str">
        <f>IF('EINGABE Gebäude'!O58="","",'EINGABE Gebäude'!O58)</f>
        <v/>
      </c>
      <c r="AJ52" t="str">
        <f t="shared" si="66"/>
        <v/>
      </c>
      <c r="AK52" t="str">
        <f>IF('EINGABE Gebäude'!P58="","",'EINGABE Gebäude'!P58)</f>
        <v/>
      </c>
      <c r="AL52" s="37" t="str">
        <f t="shared" si="20"/>
        <v/>
      </c>
      <c r="AM52" s="120" t="str">
        <f t="shared" si="21"/>
        <v/>
      </c>
      <c r="AN52" s="62" t="str">
        <f t="shared" si="22"/>
        <v/>
      </c>
      <c r="AO52" s="62" t="e">
        <f t="shared" si="23"/>
        <v>#N/A</v>
      </c>
      <c r="AP52" s="62" t="str">
        <f>IF(D52="","",VLOOKUP(D52,'Hilfswerte Benchmark'!$A$4:$H$58,6,0))</f>
        <v/>
      </c>
      <c r="AQ52" s="62" t="str">
        <f>IF(D52="","",VLOOKUP(D52,'Hilfswerte Benchmark'!$A$4:$H$58,7,0))</f>
        <v/>
      </c>
      <c r="AR52" s="62" t="str">
        <f t="shared" si="24"/>
        <v/>
      </c>
      <c r="AS52" s="62" t="str">
        <f t="shared" si="25"/>
        <v/>
      </c>
      <c r="AT52" t="str">
        <f>IF('EINGABE Gebäude'!Q58="","",'EINGABE Gebäude'!Q58)</f>
        <v/>
      </c>
      <c r="AU52" t="str">
        <f t="shared" si="26"/>
        <v/>
      </c>
      <c r="AV52" s="120" t="str">
        <f t="shared" si="27"/>
        <v/>
      </c>
      <c r="AW52" s="35" t="str">
        <f t="shared" si="67"/>
        <v/>
      </c>
      <c r="AX52" s="62" t="str">
        <f t="shared" si="68"/>
        <v/>
      </c>
      <c r="AY52" s="52" t="str">
        <f t="shared" si="30"/>
        <v/>
      </c>
      <c r="AZ52" s="62">
        <f>'Hilfswerte Energiepreise'!$C$4</f>
        <v>29.29</v>
      </c>
      <c r="BA52" s="62">
        <f>'Hilfswerte Energiepreise'!$D$4</f>
        <v>24.42</v>
      </c>
      <c r="BB52" s="62">
        <f>'Hilfswerte Energiepreise'!$E$4</f>
        <v>17.170000000000002</v>
      </c>
      <c r="BC52" t="str">
        <f t="shared" si="31"/>
        <v/>
      </c>
      <c r="BD52" t="str">
        <f t="shared" si="32"/>
        <v/>
      </c>
      <c r="BE52" s="37">
        <f>'Hilfswerte Energiepreise'!$F$4</f>
        <v>560</v>
      </c>
      <c r="BF52" t="str">
        <f t="shared" si="33"/>
        <v/>
      </c>
      <c r="BG52" s="42" t="str">
        <f>IF('EINGABE Gebäude'!S58="","",'EINGABE Gebäude'!S58)</f>
        <v/>
      </c>
      <c r="BH52" s="42" t="str">
        <f>IF('EINGABE Gebäude'!T58="","",'EINGABE Gebäude'!T58)</f>
        <v/>
      </c>
      <c r="BI52" s="37" t="str">
        <f t="shared" si="69"/>
        <v/>
      </c>
      <c r="BJ52" t="str">
        <f>IF('EINGABE Gebäude'!U58="","",'EINGABE Gebäude'!U58)</f>
        <v/>
      </c>
      <c r="BK52" s="37" t="str">
        <f t="shared" si="35"/>
        <v/>
      </c>
      <c r="BL52" s="120" t="str">
        <f t="shared" si="36"/>
        <v/>
      </c>
      <c r="BM52" s="62" t="str">
        <f t="shared" si="37"/>
        <v/>
      </c>
      <c r="BN52" s="62" t="e">
        <f t="shared" si="38"/>
        <v>#N/A</v>
      </c>
      <c r="BO52" s="62" t="str">
        <f>IF(D52="","",VLOOKUP(D52,'Hilfswerte Benchmark'!$A$4:$H$58,7,0))</f>
        <v/>
      </c>
      <c r="BP52" s="62" t="str">
        <f>IF(D52="","",VLOOKUP(D52,'Hilfswerte Benchmark'!$A$4:$H$58,8,0))</f>
        <v/>
      </c>
      <c r="BQ52" s="62" t="str">
        <f t="shared" si="39"/>
        <v/>
      </c>
      <c r="BR52" s="62" t="str">
        <f t="shared" si="40"/>
        <v/>
      </c>
      <c r="BS52" s="72" t="str">
        <f>IF('EINGABE Gebäude'!V58="","",'EINGABE Gebäude'!V58)</f>
        <v/>
      </c>
      <c r="BT52" s="52" t="str">
        <f t="shared" si="70"/>
        <v/>
      </c>
      <c r="BU52" s="52" t="str">
        <f t="shared" si="41"/>
        <v/>
      </c>
      <c r="BV52" s="120" t="str">
        <f t="shared" si="42"/>
        <v/>
      </c>
      <c r="BW52" s="35" t="str">
        <f t="shared" si="71"/>
        <v/>
      </c>
      <c r="BX52" s="62">
        <f>'Hilfswerte Energiepreise'!$C$20</f>
        <v>7.72</v>
      </c>
      <c r="BY52" s="62">
        <f>'Hilfswerte Energiepreise'!$D$20</f>
        <v>5.6</v>
      </c>
      <c r="BZ52" s="62">
        <f>'Hilfswerte Energiepreise'!$E$20</f>
        <v>3.61</v>
      </c>
      <c r="CA52" t="str">
        <f t="shared" si="44"/>
        <v/>
      </c>
      <c r="CB52" t="str">
        <f t="shared" si="45"/>
        <v/>
      </c>
      <c r="CC52" s="35"/>
      <c r="CN52" t="str">
        <f>'Hilfswerte Benchmark'!A51</f>
        <v>48. Handel - Verkaufsstätten ohne Kälteanlage</v>
      </c>
      <c r="CO52">
        <f t="shared" si="49"/>
        <v>0</v>
      </c>
      <c r="CP52">
        <f t="shared" si="50"/>
        <v>0</v>
      </c>
      <c r="CQ52">
        <f t="shared" si="51"/>
        <v>0</v>
      </c>
      <c r="CX52" t="str">
        <f>'Hilfswerte Benchmark'!A51</f>
        <v>48. Handel - Verkaufsstätten ohne Kälteanlage</v>
      </c>
      <c r="CY52">
        <f t="shared" si="53"/>
        <v>0</v>
      </c>
      <c r="CZ52">
        <f t="shared" si="54"/>
        <v>0</v>
      </c>
      <c r="DA52">
        <f t="shared" si="55"/>
        <v>0</v>
      </c>
      <c r="DH52" t="str">
        <f>'Hilfswerte Benchmark'!A51</f>
        <v>48. Handel - Verkaufsstätten ohne Kälteanlage</v>
      </c>
      <c r="DI52">
        <f t="shared" si="58"/>
        <v>0</v>
      </c>
      <c r="DJ52">
        <f t="shared" si="59"/>
        <v>0</v>
      </c>
      <c r="DK52">
        <v>0</v>
      </c>
    </row>
    <row r="53" spans="1:116" x14ac:dyDescent="0.2">
      <c r="A53">
        <v>49</v>
      </c>
      <c r="B53" s="47" t="str">
        <f>IF('EINGABE Gebäude'!C59 = "", "", 'EINGABE Gebäude'!C59)</f>
        <v/>
      </c>
      <c r="C53" s="47" t="str">
        <f>IF(OR('EINGABE Gebäude'!D59 = "",'EINGABE Gebäude'!D59 = 0), "",'EINGABE Gebäude'!D59)</f>
        <v/>
      </c>
      <c r="D53" t="str">
        <f>IF(OR('EINGABE Gebäude'!E59 = "",'EINGABE Gebäude'!E59 = 0), "",'EINGABE Gebäude'!E59 )</f>
        <v/>
      </c>
      <c r="E53" t="str">
        <f>IF('EINGABE Gebäude'!F59 = "", "",'EINGABE Gebäude'!F59)</f>
        <v/>
      </c>
      <c r="F53" s="34" t="str">
        <f>IF('EINGABE Gebäude'!H59= "", "",'EINGABE Gebäude'!H59)</f>
        <v/>
      </c>
      <c r="G53" s="34" t="str">
        <f>IF('EINGABE Gebäude'!I59 = "","",'EINGABE Gebäude'!I59)</f>
        <v/>
      </c>
      <c r="H53" s="34" t="str">
        <f>IF('EINGABE Gebäude'!J59="","",'EINGABE Gebäude'!J59)</f>
        <v/>
      </c>
      <c r="I53" s="35" t="str">
        <f t="shared" si="62"/>
        <v/>
      </c>
      <c r="J53" s="35" t="str">
        <f t="shared" si="63"/>
        <v/>
      </c>
      <c r="K53" s="35" t="str">
        <f t="shared" si="64"/>
        <v/>
      </c>
      <c r="L53" s="35" t="str">
        <f ca="1">IF(OR(I53="",K53=""),"",SUM(OFFSET('Hilfswerte Witterung'!$B$5,I53,K53,J53-I53)))</f>
        <v/>
      </c>
      <c r="M53" t="str">
        <f>IF('EINGABE Gebäude'!K59="","",'EINGABE Gebäude'!K59)</f>
        <v/>
      </c>
      <c r="N53" t="str">
        <f ca="1">IFERROR(IF(OR(L53=0, M53="",E53=""),"",(('Hilfswerte Witterung'!$I$1/L53)*M53)),"")</f>
        <v/>
      </c>
      <c r="O53" t="str">
        <f t="shared" ca="1" si="9"/>
        <v/>
      </c>
      <c r="P53" s="62" t="str">
        <f ca="1">IFERROR(IF(OR(L53=0, M53="",E53=""),"",(('Hilfswerte Witterung'!$I$1/L53)*M53)/E53),"")</f>
        <v/>
      </c>
      <c r="Q53" s="62" t="e">
        <f t="shared" ca="1" si="10"/>
        <v>#N/A</v>
      </c>
      <c r="R53" s="52" t="str">
        <f>IF(D53="","",VLOOKUP(D53,'Hilfswerte Benchmark'!$A$4:$H$59,3,0))</f>
        <v/>
      </c>
      <c r="S53" s="52" t="str">
        <f>IF(D53="","",VLOOKUP(D53,'Hilfswerte Benchmark'!$A$4:$H$59,4,0))</f>
        <v/>
      </c>
      <c r="T53" s="52" t="str">
        <f t="shared" si="11"/>
        <v/>
      </c>
      <c r="U53" s="44" t="str">
        <f t="shared" ca="1" si="12"/>
        <v/>
      </c>
      <c r="V53" t="str">
        <f>IF('EINGABE Gebäude'!L59="","",'EINGABE Gebäude'!L59)</f>
        <v/>
      </c>
      <c r="W53" s="62" t="str">
        <f t="shared" si="65"/>
        <v/>
      </c>
      <c r="X53" s="62" t="str">
        <f>IF(H53="","",VLOOKUP(H53,'Hilfswerte Energiepreise'!$B$4:$F$17,2,FALSE))</f>
        <v/>
      </c>
      <c r="Y53" s="62" t="str">
        <f>IF(H53="","",VLOOKUP(H53,'Hilfswerte Energiepreise'!$B$4:$F$17,3,FALSE))</f>
        <v/>
      </c>
      <c r="Z53" s="62" t="str">
        <f>IF(H53="","",VLOOKUP(H53,'Hilfswerte Energiepreise'!$B$4:$F$17,4,FALSE))</f>
        <v/>
      </c>
      <c r="AA53" t="str">
        <f t="shared" si="14"/>
        <v/>
      </c>
      <c r="AB53" t="str">
        <f t="shared" si="15"/>
        <v/>
      </c>
      <c r="AC53" s="35" t="str">
        <f ca="1">IFERROR(IF(OR(C53="",C53=0,L53=0,L53="",V53="",V53=0),"",(HLOOKUP(C53,'Hilfswerte Witterung'!$C$4:$AQ$5,2,FALSE)/L53)*V53),"")</f>
        <v/>
      </c>
      <c r="AD53" s="35" t="str">
        <f t="shared" ca="1" si="16"/>
        <v/>
      </c>
      <c r="AE53" s="35" t="str">
        <f>IFERROR(VLOOKUP(H53,'Hilfswerte Energiepreise'!$B$4:$F$17,5,FALSE),"")</f>
        <v/>
      </c>
      <c r="AF53" s="35" t="str">
        <f t="shared" ca="1" si="17"/>
        <v/>
      </c>
      <c r="AG53" s="35" t="str">
        <f t="shared" ca="1" si="18"/>
        <v/>
      </c>
      <c r="AH53" s="42" t="str">
        <f>IF('EINGABE Gebäude'!N59="","",'EINGABE Gebäude'!N59)</f>
        <v/>
      </c>
      <c r="AI53" s="42" t="str">
        <f>IF('EINGABE Gebäude'!O59="","",'EINGABE Gebäude'!O59)</f>
        <v/>
      </c>
      <c r="AJ53" t="str">
        <f t="shared" si="66"/>
        <v/>
      </c>
      <c r="AK53" t="str">
        <f>IF('EINGABE Gebäude'!P59="","",'EINGABE Gebäude'!P59)</f>
        <v/>
      </c>
      <c r="AL53" s="37" t="str">
        <f t="shared" si="20"/>
        <v/>
      </c>
      <c r="AM53" s="120" t="str">
        <f t="shared" si="21"/>
        <v/>
      </c>
      <c r="AN53" s="62" t="str">
        <f t="shared" si="22"/>
        <v/>
      </c>
      <c r="AO53" s="62" t="e">
        <f t="shared" si="23"/>
        <v>#N/A</v>
      </c>
      <c r="AP53" s="62" t="str">
        <f>IF(D53="","",VLOOKUP(D53,'Hilfswerte Benchmark'!$A$4:$H$58,6,0))</f>
        <v/>
      </c>
      <c r="AQ53" s="62" t="str">
        <f>IF(D53="","",VLOOKUP(D53,'Hilfswerte Benchmark'!$A$4:$H$58,7,0))</f>
        <v/>
      </c>
      <c r="AR53" s="62" t="str">
        <f t="shared" si="24"/>
        <v/>
      </c>
      <c r="AS53" s="62" t="str">
        <f t="shared" si="25"/>
        <v/>
      </c>
      <c r="AT53" t="str">
        <f>IF('EINGABE Gebäude'!Q59="","",'EINGABE Gebäude'!Q59)</f>
        <v/>
      </c>
      <c r="AU53" t="str">
        <f t="shared" si="26"/>
        <v/>
      </c>
      <c r="AV53" s="120" t="str">
        <f t="shared" si="27"/>
        <v/>
      </c>
      <c r="AW53" s="35" t="str">
        <f t="shared" si="67"/>
        <v/>
      </c>
      <c r="AX53" s="62" t="str">
        <f t="shared" si="68"/>
        <v/>
      </c>
      <c r="AY53" s="52" t="str">
        <f t="shared" si="30"/>
        <v/>
      </c>
      <c r="AZ53" s="62">
        <f>'Hilfswerte Energiepreise'!$C$4</f>
        <v>29.29</v>
      </c>
      <c r="BA53" s="62">
        <f>'Hilfswerte Energiepreise'!$D$4</f>
        <v>24.42</v>
      </c>
      <c r="BB53" s="62">
        <f>'Hilfswerte Energiepreise'!$E$4</f>
        <v>17.170000000000002</v>
      </c>
      <c r="BC53" t="str">
        <f t="shared" si="31"/>
        <v/>
      </c>
      <c r="BD53" t="str">
        <f t="shared" si="32"/>
        <v/>
      </c>
      <c r="BE53" s="37">
        <f>'Hilfswerte Energiepreise'!$F$4</f>
        <v>560</v>
      </c>
      <c r="BF53" t="str">
        <f t="shared" si="33"/>
        <v/>
      </c>
      <c r="BG53" s="42" t="str">
        <f>IF('EINGABE Gebäude'!S59="","",'EINGABE Gebäude'!S59)</f>
        <v/>
      </c>
      <c r="BH53" s="42" t="str">
        <f>IF('EINGABE Gebäude'!T59="","",'EINGABE Gebäude'!T59)</f>
        <v/>
      </c>
      <c r="BI53" s="37" t="str">
        <f t="shared" si="69"/>
        <v/>
      </c>
      <c r="BJ53" t="str">
        <f>IF('EINGABE Gebäude'!U59="","",'EINGABE Gebäude'!U59)</f>
        <v/>
      </c>
      <c r="BK53" s="37" t="str">
        <f t="shared" si="35"/>
        <v/>
      </c>
      <c r="BL53" s="120" t="str">
        <f t="shared" si="36"/>
        <v/>
      </c>
      <c r="BM53" s="62" t="str">
        <f t="shared" si="37"/>
        <v/>
      </c>
      <c r="BN53" s="62" t="e">
        <f t="shared" si="38"/>
        <v>#N/A</v>
      </c>
      <c r="BO53" s="62" t="str">
        <f>IF(D53="","",VLOOKUP(D53,'Hilfswerte Benchmark'!$A$4:$H$58,7,0))</f>
        <v/>
      </c>
      <c r="BP53" s="62" t="str">
        <f>IF(D53="","",VLOOKUP(D53,'Hilfswerte Benchmark'!$A$4:$H$58,8,0))</f>
        <v/>
      </c>
      <c r="BQ53" s="62" t="str">
        <f t="shared" si="39"/>
        <v/>
      </c>
      <c r="BR53" s="62" t="str">
        <f t="shared" si="40"/>
        <v/>
      </c>
      <c r="BS53" s="72" t="str">
        <f>IF('EINGABE Gebäude'!V59="","",'EINGABE Gebäude'!V59)</f>
        <v/>
      </c>
      <c r="BT53" s="52" t="str">
        <f t="shared" si="70"/>
        <v/>
      </c>
      <c r="BU53" s="52" t="str">
        <f t="shared" si="41"/>
        <v/>
      </c>
      <c r="BV53" s="120" t="str">
        <f t="shared" si="42"/>
        <v/>
      </c>
      <c r="BW53" s="35" t="str">
        <f t="shared" si="71"/>
        <v/>
      </c>
      <c r="BX53" s="62">
        <f>'Hilfswerte Energiepreise'!$C$20</f>
        <v>7.72</v>
      </c>
      <c r="BY53" s="62">
        <f>'Hilfswerte Energiepreise'!$D$20</f>
        <v>5.6</v>
      </c>
      <c r="BZ53" s="62">
        <f>'Hilfswerte Energiepreise'!$E$20</f>
        <v>3.61</v>
      </c>
      <c r="CA53" t="str">
        <f t="shared" si="44"/>
        <v/>
      </c>
      <c r="CB53" t="str">
        <f t="shared" si="45"/>
        <v/>
      </c>
      <c r="CC53" s="35"/>
      <c r="CN53" t="str">
        <f>'Hilfswerte Benchmark'!A52</f>
        <v>49. Tourismus - Gasthof, Gastronomiebetrieb</v>
      </c>
      <c r="CO53">
        <f t="shared" si="49"/>
        <v>0</v>
      </c>
      <c r="CP53">
        <f t="shared" si="50"/>
        <v>0</v>
      </c>
      <c r="CQ53">
        <f t="shared" si="51"/>
        <v>0</v>
      </c>
      <c r="CX53" t="str">
        <f>'Hilfswerte Benchmark'!A52</f>
        <v>49. Tourismus - Gasthof, Gastronomiebetrieb</v>
      </c>
      <c r="CY53">
        <f t="shared" si="53"/>
        <v>0</v>
      </c>
      <c r="CZ53">
        <f t="shared" si="54"/>
        <v>0</v>
      </c>
      <c r="DA53">
        <f t="shared" si="55"/>
        <v>0</v>
      </c>
      <c r="DH53" t="str">
        <f>'Hilfswerte Benchmark'!A52</f>
        <v>49. Tourismus - Gasthof, Gastronomiebetrieb</v>
      </c>
      <c r="DI53">
        <f t="shared" si="58"/>
        <v>0</v>
      </c>
      <c r="DJ53">
        <f t="shared" si="59"/>
        <v>0</v>
      </c>
      <c r="DK53">
        <v>0</v>
      </c>
    </row>
    <row r="54" spans="1:116" x14ac:dyDescent="0.2">
      <c r="A54" s="72">
        <v>50</v>
      </c>
      <c r="B54" s="47" t="str">
        <f>IF('EINGABE Gebäude'!C60 = "", "", 'EINGABE Gebäude'!C60)</f>
        <v/>
      </c>
      <c r="C54" s="47" t="str">
        <f>IF(OR('EINGABE Gebäude'!D60 = "",'EINGABE Gebäude'!D60 = 0), "",'EINGABE Gebäude'!D60)</f>
        <v/>
      </c>
      <c r="D54" t="str">
        <f>IF(OR('EINGABE Gebäude'!E60 = "",'EINGABE Gebäude'!E60 = 0), "",'EINGABE Gebäude'!E60 )</f>
        <v/>
      </c>
      <c r="E54" t="str">
        <f>IF('EINGABE Gebäude'!F60 = "", "",'EINGABE Gebäude'!F60)</f>
        <v/>
      </c>
      <c r="F54" s="34" t="str">
        <f>IF('EINGABE Gebäude'!H60= "", "",'EINGABE Gebäude'!H60)</f>
        <v/>
      </c>
      <c r="G54" s="34" t="str">
        <f>IF('EINGABE Gebäude'!I60 = "","",'EINGABE Gebäude'!I60)</f>
        <v/>
      </c>
      <c r="H54" s="34" t="str">
        <f>IF('EINGABE Gebäude'!J60="","",'EINGABE Gebäude'!J60)</f>
        <v/>
      </c>
      <c r="I54" s="35" t="str">
        <f t="shared" si="62"/>
        <v/>
      </c>
      <c r="J54" s="35" t="str">
        <f t="shared" si="63"/>
        <v/>
      </c>
      <c r="K54" s="35" t="str">
        <f t="shared" si="64"/>
        <v/>
      </c>
      <c r="L54" s="35" t="str">
        <f ca="1">IF(OR(I54="",K54=""),"",SUM(OFFSET('Hilfswerte Witterung'!$B$5,I54,K54,J54-I54)))</f>
        <v/>
      </c>
      <c r="M54" t="str">
        <f>IF('EINGABE Gebäude'!K60="","",'EINGABE Gebäude'!K60)</f>
        <v/>
      </c>
      <c r="N54" t="str">
        <f ca="1">IFERROR(IF(OR(L54=0, M54="",E54=""),"",(('Hilfswerte Witterung'!$I$1/L54)*M54)),"")</f>
        <v/>
      </c>
      <c r="O54" t="str">
        <f t="shared" ca="1" si="9"/>
        <v/>
      </c>
      <c r="P54" s="62" t="str">
        <f ca="1">IFERROR(IF(OR(L54=0, M54="",E54=""),"",(('Hilfswerte Witterung'!$I$1/L54)*M54)/E54),"")</f>
        <v/>
      </c>
      <c r="Q54" s="62" t="e">
        <f t="shared" ca="1" si="10"/>
        <v>#N/A</v>
      </c>
      <c r="R54" s="52" t="str">
        <f>IF(D54="","",VLOOKUP(D54,'Hilfswerte Benchmark'!$A$4:$H$59,3,0))</f>
        <v/>
      </c>
      <c r="S54" s="52" t="str">
        <f>IF(D54="","",VLOOKUP(D54,'Hilfswerte Benchmark'!$A$4:$H$59,4,0))</f>
        <v/>
      </c>
      <c r="T54" s="52" t="str">
        <f t="shared" si="11"/>
        <v/>
      </c>
      <c r="U54" s="44" t="str">
        <f t="shared" ca="1" si="12"/>
        <v/>
      </c>
      <c r="V54" t="str">
        <f>IF('EINGABE Gebäude'!L60="","",'EINGABE Gebäude'!L60)</f>
        <v/>
      </c>
      <c r="W54" s="62" t="str">
        <f t="shared" si="65"/>
        <v/>
      </c>
      <c r="X54" s="62" t="str">
        <f>IF(H54="","",VLOOKUP(H54,'Hilfswerte Energiepreise'!$B$4:$F$17,2,FALSE))</f>
        <v/>
      </c>
      <c r="Y54" s="62" t="str">
        <f>IF(H54="","",VLOOKUP(H54,'Hilfswerte Energiepreise'!$B$4:$F$17,3,FALSE))</f>
        <v/>
      </c>
      <c r="Z54" s="62" t="str">
        <f>IF(H54="","",VLOOKUP(H54,'Hilfswerte Energiepreise'!$B$4:$F$17,4,FALSE))</f>
        <v/>
      </c>
      <c r="AA54" t="str">
        <f t="shared" si="14"/>
        <v/>
      </c>
      <c r="AB54" t="str">
        <f t="shared" si="15"/>
        <v/>
      </c>
      <c r="AC54" s="35" t="str">
        <f ca="1">IFERROR(IF(OR(C54="",C54=0,L54=0,L54="",V54="",V54=0),"",(HLOOKUP(C54,'Hilfswerte Witterung'!$C$4:$AQ$5,2,FALSE)/L54)*V54),"")</f>
        <v/>
      </c>
      <c r="AD54" s="35" t="str">
        <f t="shared" ca="1" si="16"/>
        <v/>
      </c>
      <c r="AE54" s="35" t="str">
        <f>IFERROR(VLOOKUP(H54,'Hilfswerte Energiepreise'!$B$4:$F$17,5,FALSE),"")</f>
        <v/>
      </c>
      <c r="AF54" s="35" t="str">
        <f t="shared" ca="1" si="17"/>
        <v/>
      </c>
      <c r="AG54" s="35" t="str">
        <f t="shared" ca="1" si="18"/>
        <v/>
      </c>
      <c r="AH54" s="42" t="str">
        <f>IF('EINGABE Gebäude'!N60="","",'EINGABE Gebäude'!N60)</f>
        <v/>
      </c>
      <c r="AI54" s="42" t="str">
        <f>IF('EINGABE Gebäude'!O60="","",'EINGABE Gebäude'!O60)</f>
        <v/>
      </c>
      <c r="AJ54" t="str">
        <f t="shared" si="66"/>
        <v/>
      </c>
      <c r="AK54" t="str">
        <f>IF('EINGABE Gebäude'!P60="","",'EINGABE Gebäude'!P60)</f>
        <v/>
      </c>
      <c r="AL54" s="37" t="str">
        <f t="shared" si="20"/>
        <v/>
      </c>
      <c r="AM54" s="120" t="str">
        <f t="shared" si="21"/>
        <v/>
      </c>
      <c r="AN54" s="62" t="str">
        <f t="shared" si="22"/>
        <v/>
      </c>
      <c r="AO54" s="62" t="e">
        <f t="shared" si="23"/>
        <v>#N/A</v>
      </c>
      <c r="AP54" s="62" t="str">
        <f>IF(D54="","",VLOOKUP(D54,'Hilfswerte Benchmark'!$A$4:$H$58,6,0))</f>
        <v/>
      </c>
      <c r="AQ54" s="62" t="str">
        <f>IF(D54="","",VLOOKUP(D54,'Hilfswerte Benchmark'!$A$4:$H$58,7,0))</f>
        <v/>
      </c>
      <c r="AR54" s="62" t="str">
        <f t="shared" si="24"/>
        <v/>
      </c>
      <c r="AS54" s="62" t="str">
        <f t="shared" si="25"/>
        <v/>
      </c>
      <c r="AT54" t="str">
        <f>IF('EINGABE Gebäude'!Q60="","",'EINGABE Gebäude'!Q60)</f>
        <v/>
      </c>
      <c r="AU54" t="str">
        <f t="shared" si="26"/>
        <v/>
      </c>
      <c r="AV54" s="120" t="str">
        <f t="shared" si="27"/>
        <v/>
      </c>
      <c r="AW54" s="35" t="str">
        <f t="shared" si="67"/>
        <v/>
      </c>
      <c r="AX54" s="62" t="str">
        <f t="shared" si="68"/>
        <v/>
      </c>
      <c r="AY54" s="52" t="str">
        <f t="shared" si="30"/>
        <v/>
      </c>
      <c r="AZ54" s="62">
        <f>'Hilfswerte Energiepreise'!$C$4</f>
        <v>29.29</v>
      </c>
      <c r="BA54" s="62">
        <f>'Hilfswerte Energiepreise'!$D$4</f>
        <v>24.42</v>
      </c>
      <c r="BB54" s="62">
        <f>'Hilfswerte Energiepreise'!$E$4</f>
        <v>17.170000000000002</v>
      </c>
      <c r="BC54" t="str">
        <f t="shared" si="31"/>
        <v/>
      </c>
      <c r="BD54" t="str">
        <f t="shared" si="32"/>
        <v/>
      </c>
      <c r="BE54" s="37">
        <f>'Hilfswerte Energiepreise'!$F$4</f>
        <v>560</v>
      </c>
      <c r="BF54" t="str">
        <f t="shared" si="33"/>
        <v/>
      </c>
      <c r="BG54" s="42" t="str">
        <f>IF('EINGABE Gebäude'!S60="","",'EINGABE Gebäude'!S60)</f>
        <v/>
      </c>
      <c r="BH54" s="42" t="str">
        <f>IF('EINGABE Gebäude'!T60="","",'EINGABE Gebäude'!T60)</f>
        <v/>
      </c>
      <c r="BI54" s="37" t="str">
        <f t="shared" si="69"/>
        <v/>
      </c>
      <c r="BJ54" t="str">
        <f>IF('EINGABE Gebäude'!U60="","",'EINGABE Gebäude'!U60)</f>
        <v/>
      </c>
      <c r="BK54" s="37" t="str">
        <f t="shared" si="35"/>
        <v/>
      </c>
      <c r="BL54" s="120" t="str">
        <f t="shared" si="36"/>
        <v/>
      </c>
      <c r="BM54" s="62" t="str">
        <f t="shared" si="37"/>
        <v/>
      </c>
      <c r="BN54" s="62" t="e">
        <f t="shared" si="38"/>
        <v>#N/A</v>
      </c>
      <c r="BO54" s="62" t="str">
        <f>IF(D54="","",VLOOKUP(D54,'Hilfswerte Benchmark'!$A$4:$H$58,7,0))</f>
        <v/>
      </c>
      <c r="BP54" s="62" t="str">
        <f>IF(D54="","",VLOOKUP(D54,'Hilfswerte Benchmark'!$A$4:$H$58,8,0))</f>
        <v/>
      </c>
      <c r="BQ54" s="62" t="str">
        <f t="shared" si="39"/>
        <v/>
      </c>
      <c r="BR54" s="62" t="str">
        <f t="shared" si="40"/>
        <v/>
      </c>
      <c r="BS54" s="72" t="str">
        <f>IF('EINGABE Gebäude'!V60="","",'EINGABE Gebäude'!V60)</f>
        <v/>
      </c>
      <c r="BT54" s="52" t="str">
        <f t="shared" si="70"/>
        <v/>
      </c>
      <c r="BU54" s="52" t="str">
        <f t="shared" si="41"/>
        <v/>
      </c>
      <c r="BV54" s="120" t="str">
        <f t="shared" si="42"/>
        <v/>
      </c>
      <c r="BW54" s="35" t="str">
        <f t="shared" si="71"/>
        <v/>
      </c>
      <c r="BX54" s="62">
        <f>'Hilfswerte Energiepreise'!$C$20</f>
        <v>7.72</v>
      </c>
      <c r="BY54" s="62">
        <f>'Hilfswerte Energiepreise'!$D$20</f>
        <v>5.6</v>
      </c>
      <c r="BZ54" s="62">
        <f>'Hilfswerte Energiepreise'!$E$20</f>
        <v>3.61</v>
      </c>
      <c r="CA54" t="str">
        <f t="shared" si="44"/>
        <v/>
      </c>
      <c r="CB54" t="str">
        <f t="shared" si="45"/>
        <v/>
      </c>
      <c r="CC54" s="35"/>
      <c r="CN54" t="str">
        <f>'Hilfswerte Benchmark'!A53</f>
        <v>50. Tourismus - Hotel</v>
      </c>
      <c r="CO54">
        <f t="shared" si="49"/>
        <v>0</v>
      </c>
      <c r="CP54">
        <f t="shared" si="50"/>
        <v>0</v>
      </c>
      <c r="CQ54">
        <f t="shared" si="51"/>
        <v>0</v>
      </c>
      <c r="CX54" t="str">
        <f>'Hilfswerte Benchmark'!A53</f>
        <v>50. Tourismus - Hotel</v>
      </c>
      <c r="CY54">
        <f t="shared" si="53"/>
        <v>0</v>
      </c>
      <c r="CZ54">
        <f t="shared" si="54"/>
        <v>0</v>
      </c>
      <c r="DA54">
        <f t="shared" si="55"/>
        <v>0</v>
      </c>
      <c r="DH54" t="str">
        <f>'Hilfswerte Benchmark'!A53</f>
        <v>50. Tourismus - Hotel</v>
      </c>
      <c r="DI54">
        <f t="shared" si="58"/>
        <v>0</v>
      </c>
      <c r="DJ54">
        <f t="shared" si="59"/>
        <v>0</v>
      </c>
      <c r="DK54">
        <v>0</v>
      </c>
    </row>
    <row r="55" spans="1:116" x14ac:dyDescent="0.2">
      <c r="A55">
        <v>51</v>
      </c>
      <c r="B55" s="47" t="str">
        <f>IF('EINGABE Gebäude'!C61 = "", "", 'EINGABE Gebäude'!C61)</f>
        <v/>
      </c>
      <c r="C55" s="47" t="str">
        <f>IF(OR('EINGABE Gebäude'!D61 = "",'EINGABE Gebäude'!D61 = 0), "",'EINGABE Gebäude'!D61)</f>
        <v/>
      </c>
      <c r="D55" t="str">
        <f>IF(OR('EINGABE Gebäude'!E61 = "",'EINGABE Gebäude'!E61 = 0), "",'EINGABE Gebäude'!E61 )</f>
        <v/>
      </c>
      <c r="E55" t="str">
        <f>IF('EINGABE Gebäude'!F61 = "", "",'EINGABE Gebäude'!F61)</f>
        <v/>
      </c>
      <c r="F55" s="34" t="str">
        <f>IF('EINGABE Gebäude'!H61= "", "",'EINGABE Gebäude'!H61)</f>
        <v/>
      </c>
      <c r="G55" s="34" t="str">
        <f>IF('EINGABE Gebäude'!I61 = "","",'EINGABE Gebäude'!I61)</f>
        <v/>
      </c>
      <c r="H55" s="34" t="str">
        <f>IF('EINGABE Gebäude'!J61="","",'EINGABE Gebäude'!J61)</f>
        <v/>
      </c>
      <c r="I55" s="35" t="str">
        <f t="shared" si="62"/>
        <v/>
      </c>
      <c r="J55" s="35" t="str">
        <f t="shared" si="63"/>
        <v/>
      </c>
      <c r="K55" s="35" t="str">
        <f t="shared" si="64"/>
        <v/>
      </c>
      <c r="L55" s="35" t="str">
        <f ca="1">IF(OR(I55="",K55=""),"",SUM(OFFSET('Hilfswerte Witterung'!$B$5,I55,K55,J55-I55)))</f>
        <v/>
      </c>
      <c r="M55" t="str">
        <f>IF('EINGABE Gebäude'!K61="","",'EINGABE Gebäude'!K61)</f>
        <v/>
      </c>
      <c r="N55" t="str">
        <f ca="1">IFERROR(IF(OR(L55=0, M55="",E55=""),"",(('Hilfswerte Witterung'!$I$1/L55)*M55)),"")</f>
        <v/>
      </c>
      <c r="O55" t="str">
        <f t="shared" ca="1" si="9"/>
        <v/>
      </c>
      <c r="P55" s="62" t="str">
        <f ca="1">IFERROR(IF(OR(L55=0, M55="",E55=""),"",(('Hilfswerte Witterung'!$I$1/L55)*M55)/E55),"")</f>
        <v/>
      </c>
      <c r="Q55" s="62" t="e">
        <f t="shared" ca="1" si="10"/>
        <v>#N/A</v>
      </c>
      <c r="R55" s="52" t="str">
        <f>IF(D55="","",VLOOKUP(D55,'Hilfswerte Benchmark'!$A$4:$H$59,3,0))</f>
        <v/>
      </c>
      <c r="S55" s="52" t="str">
        <f>IF(D55="","",VLOOKUP(D55,'Hilfswerte Benchmark'!$A$4:$H$59,4,0))</f>
        <v/>
      </c>
      <c r="T55" s="52" t="str">
        <f t="shared" si="11"/>
        <v/>
      </c>
      <c r="U55" s="44" t="str">
        <f t="shared" ca="1" si="12"/>
        <v/>
      </c>
      <c r="V55" t="str">
        <f>IF('EINGABE Gebäude'!L61="","",'EINGABE Gebäude'!L61)</f>
        <v/>
      </c>
      <c r="W55" s="62" t="str">
        <f t="shared" si="65"/>
        <v/>
      </c>
      <c r="X55" s="62" t="str">
        <f>IF(H55="","",VLOOKUP(H55,'Hilfswerte Energiepreise'!$B$4:$F$17,2,FALSE))</f>
        <v/>
      </c>
      <c r="Y55" s="62" t="str">
        <f>IF(H55="","",VLOOKUP(H55,'Hilfswerte Energiepreise'!$B$4:$F$17,3,FALSE))</f>
        <v/>
      </c>
      <c r="Z55" s="62" t="str">
        <f>IF(H55="","",VLOOKUP(H55,'Hilfswerte Energiepreise'!$B$4:$F$17,4,FALSE))</f>
        <v/>
      </c>
      <c r="AA55" t="str">
        <f t="shared" si="14"/>
        <v/>
      </c>
      <c r="AB55" t="str">
        <f t="shared" si="15"/>
        <v/>
      </c>
      <c r="AC55" s="35" t="str">
        <f ca="1">IFERROR(IF(OR(C55="",C55=0,L55=0,L55="",V55="",V55=0),"",(HLOOKUP(C55,'Hilfswerte Witterung'!$C$4:$AQ$5,2,FALSE)/L55)*V55),"")</f>
        <v/>
      </c>
      <c r="AD55" s="35" t="str">
        <f t="shared" ca="1" si="16"/>
        <v/>
      </c>
      <c r="AE55" s="35" t="str">
        <f>IFERROR(VLOOKUP(H55,'Hilfswerte Energiepreise'!$B$4:$F$17,5,FALSE),"")</f>
        <v/>
      </c>
      <c r="AF55" s="35" t="str">
        <f t="shared" ca="1" si="17"/>
        <v/>
      </c>
      <c r="AG55" s="35" t="str">
        <f t="shared" ca="1" si="18"/>
        <v/>
      </c>
      <c r="AH55" s="42" t="str">
        <f>IF('EINGABE Gebäude'!N61="","",'EINGABE Gebäude'!N61)</f>
        <v/>
      </c>
      <c r="AI55" s="42" t="str">
        <f>IF('EINGABE Gebäude'!O61="","",'EINGABE Gebäude'!O61)</f>
        <v/>
      </c>
      <c r="AJ55" t="str">
        <f t="shared" si="66"/>
        <v/>
      </c>
      <c r="AK55" t="str">
        <f>IF('EINGABE Gebäude'!P61="","",'EINGABE Gebäude'!P61)</f>
        <v/>
      </c>
      <c r="AL55" s="37" t="str">
        <f t="shared" si="20"/>
        <v/>
      </c>
      <c r="AM55" s="120" t="str">
        <f t="shared" si="21"/>
        <v/>
      </c>
      <c r="AN55" s="62" t="str">
        <f t="shared" si="22"/>
        <v/>
      </c>
      <c r="AO55" s="62" t="e">
        <f t="shared" si="23"/>
        <v>#N/A</v>
      </c>
      <c r="AP55" s="62" t="str">
        <f>IF(D55="","",VLOOKUP(D55,'Hilfswerte Benchmark'!$A$4:$H$58,6,0))</f>
        <v/>
      </c>
      <c r="AQ55" s="62" t="str">
        <f>IF(D55="","",VLOOKUP(D55,'Hilfswerte Benchmark'!$A$4:$H$58,7,0))</f>
        <v/>
      </c>
      <c r="AR55" s="62" t="str">
        <f t="shared" si="24"/>
        <v/>
      </c>
      <c r="AS55" s="62" t="str">
        <f t="shared" si="25"/>
        <v/>
      </c>
      <c r="AT55" t="str">
        <f>IF('EINGABE Gebäude'!Q61="","",'EINGABE Gebäude'!Q61)</f>
        <v/>
      </c>
      <c r="AU55" t="str">
        <f t="shared" si="26"/>
        <v/>
      </c>
      <c r="AV55" s="120" t="str">
        <f t="shared" si="27"/>
        <v/>
      </c>
      <c r="AW55" s="35" t="str">
        <f t="shared" si="67"/>
        <v/>
      </c>
      <c r="AX55" s="62" t="str">
        <f t="shared" si="68"/>
        <v/>
      </c>
      <c r="AY55" s="52" t="str">
        <f t="shared" si="30"/>
        <v/>
      </c>
      <c r="AZ55" s="62">
        <f>'Hilfswerte Energiepreise'!$C$4</f>
        <v>29.29</v>
      </c>
      <c r="BA55" s="62">
        <f>'Hilfswerte Energiepreise'!$D$4</f>
        <v>24.42</v>
      </c>
      <c r="BB55" s="62">
        <f>'Hilfswerte Energiepreise'!$E$4</f>
        <v>17.170000000000002</v>
      </c>
      <c r="BC55" t="str">
        <f t="shared" si="31"/>
        <v/>
      </c>
      <c r="BD55" t="str">
        <f t="shared" si="32"/>
        <v/>
      </c>
      <c r="BE55" s="37">
        <f>'Hilfswerte Energiepreise'!$F$4</f>
        <v>560</v>
      </c>
      <c r="BF55" t="str">
        <f t="shared" si="33"/>
        <v/>
      </c>
      <c r="BG55" s="42" t="str">
        <f>IF('EINGABE Gebäude'!S61="","",'EINGABE Gebäude'!S61)</f>
        <v/>
      </c>
      <c r="BH55" s="42" t="str">
        <f>IF('EINGABE Gebäude'!T61="","",'EINGABE Gebäude'!T61)</f>
        <v/>
      </c>
      <c r="BI55" s="37" t="str">
        <f t="shared" si="69"/>
        <v/>
      </c>
      <c r="BJ55" t="str">
        <f>IF('EINGABE Gebäude'!U61="","",'EINGABE Gebäude'!U61)</f>
        <v/>
      </c>
      <c r="BK55" s="37" t="str">
        <f t="shared" si="35"/>
        <v/>
      </c>
      <c r="BL55" s="120" t="str">
        <f t="shared" si="36"/>
        <v/>
      </c>
      <c r="BM55" s="62" t="str">
        <f t="shared" si="37"/>
        <v/>
      </c>
      <c r="BN55" s="62" t="e">
        <f t="shared" si="38"/>
        <v>#N/A</v>
      </c>
      <c r="BO55" s="62" t="str">
        <f>IF(D55="","",VLOOKUP(D55,'Hilfswerte Benchmark'!$A$4:$H$58,7,0))</f>
        <v/>
      </c>
      <c r="BP55" s="62" t="str">
        <f>IF(D55="","",VLOOKUP(D55,'Hilfswerte Benchmark'!$A$4:$H$58,8,0))</f>
        <v/>
      </c>
      <c r="BQ55" s="62" t="str">
        <f t="shared" si="39"/>
        <v/>
      </c>
      <c r="BR55" s="62" t="str">
        <f t="shared" si="40"/>
        <v/>
      </c>
      <c r="BS55" s="72" t="str">
        <f>IF('EINGABE Gebäude'!V61="","",'EINGABE Gebäude'!V61)</f>
        <v/>
      </c>
      <c r="BT55" s="52" t="str">
        <f t="shared" si="70"/>
        <v/>
      </c>
      <c r="BU55" s="52" t="str">
        <f t="shared" si="41"/>
        <v/>
      </c>
      <c r="BV55" s="120" t="str">
        <f t="shared" si="42"/>
        <v/>
      </c>
      <c r="BW55" s="35" t="str">
        <f t="shared" si="71"/>
        <v/>
      </c>
      <c r="BX55" s="62">
        <f>'Hilfswerte Energiepreise'!$C$20</f>
        <v>7.72</v>
      </c>
      <c r="BY55" s="62">
        <f>'Hilfswerte Energiepreise'!$D$20</f>
        <v>5.6</v>
      </c>
      <c r="BZ55" s="62">
        <f>'Hilfswerte Energiepreise'!$E$20</f>
        <v>3.61</v>
      </c>
      <c r="CA55" t="str">
        <f t="shared" si="44"/>
        <v/>
      </c>
      <c r="CB55" t="str">
        <f t="shared" si="45"/>
        <v/>
      </c>
      <c r="CC55" s="35"/>
      <c r="CN55" t="str">
        <f>'Hilfswerte Benchmark'!A54</f>
        <v>51. Tourismus - Parkgaragen</v>
      </c>
      <c r="CO55">
        <f t="shared" si="49"/>
        <v>0</v>
      </c>
      <c r="CP55">
        <f t="shared" si="50"/>
        <v>0</v>
      </c>
      <c r="CQ55">
        <f t="shared" si="51"/>
        <v>0</v>
      </c>
      <c r="CX55" t="str">
        <f>'Hilfswerte Benchmark'!A54</f>
        <v>51. Tourismus - Parkgaragen</v>
      </c>
      <c r="CY55">
        <f t="shared" si="53"/>
        <v>0</v>
      </c>
      <c r="CZ55">
        <f t="shared" si="54"/>
        <v>0</v>
      </c>
      <c r="DA55">
        <f t="shared" si="55"/>
        <v>0</v>
      </c>
      <c r="DH55" t="str">
        <f>'Hilfswerte Benchmark'!A54</f>
        <v>51. Tourismus - Parkgaragen</v>
      </c>
      <c r="DI55">
        <f t="shared" si="58"/>
        <v>0</v>
      </c>
      <c r="DJ55">
        <f t="shared" si="59"/>
        <v>0</v>
      </c>
      <c r="DK55">
        <v>0</v>
      </c>
    </row>
    <row r="56" spans="1:116" x14ac:dyDescent="0.2">
      <c r="A56" s="72">
        <v>52</v>
      </c>
      <c r="B56" s="47" t="str">
        <f>IF('EINGABE Gebäude'!C62 = "", "", 'EINGABE Gebäude'!C62)</f>
        <v/>
      </c>
      <c r="C56" s="47" t="str">
        <f>IF(OR('EINGABE Gebäude'!D62 = "",'EINGABE Gebäude'!D62 = 0), "",'EINGABE Gebäude'!D62)</f>
        <v/>
      </c>
      <c r="D56" t="str">
        <f>IF(OR('EINGABE Gebäude'!E62 = "",'EINGABE Gebäude'!E62 = 0), "",'EINGABE Gebäude'!E62 )</f>
        <v/>
      </c>
      <c r="E56" t="str">
        <f>IF('EINGABE Gebäude'!F62 = "", "",'EINGABE Gebäude'!F62)</f>
        <v/>
      </c>
      <c r="F56" s="34" t="str">
        <f>IF('EINGABE Gebäude'!H62= "", "",'EINGABE Gebäude'!H62)</f>
        <v/>
      </c>
      <c r="G56" s="34" t="str">
        <f>IF('EINGABE Gebäude'!I62 = "","",'EINGABE Gebäude'!I62)</f>
        <v/>
      </c>
      <c r="H56" s="34" t="str">
        <f>IF('EINGABE Gebäude'!J62="","",'EINGABE Gebäude'!J62)</f>
        <v/>
      </c>
      <c r="I56" s="35" t="str">
        <f t="shared" si="62"/>
        <v/>
      </c>
      <c r="J56" s="35" t="str">
        <f t="shared" si="63"/>
        <v/>
      </c>
      <c r="K56" s="35" t="str">
        <f t="shared" si="64"/>
        <v/>
      </c>
      <c r="L56" s="35" t="str">
        <f ca="1">IF(OR(I56="",K56=""),"",SUM(OFFSET('Hilfswerte Witterung'!$B$5,I56,K56,J56-I56)))</f>
        <v/>
      </c>
      <c r="M56" t="str">
        <f>IF('EINGABE Gebäude'!K62="","",'EINGABE Gebäude'!K62)</f>
        <v/>
      </c>
      <c r="N56" t="str">
        <f ca="1">IFERROR(IF(OR(L56=0, M56="",E56=""),"",(('Hilfswerte Witterung'!$I$1/L56)*M56)),"")</f>
        <v/>
      </c>
      <c r="O56" t="str">
        <f t="shared" ca="1" si="9"/>
        <v/>
      </c>
      <c r="P56" s="62" t="str">
        <f ca="1">IFERROR(IF(OR(L56=0, M56="",E56=""),"",(('Hilfswerte Witterung'!$I$1/L56)*M56)/E56),"")</f>
        <v/>
      </c>
      <c r="Q56" s="62" t="e">
        <f t="shared" ca="1" si="10"/>
        <v>#N/A</v>
      </c>
      <c r="R56" s="52" t="str">
        <f>IF(D56="","",VLOOKUP(D56,'Hilfswerte Benchmark'!$A$4:$H$59,3,0))</f>
        <v/>
      </c>
      <c r="S56" s="52" t="str">
        <f>IF(D56="","",VLOOKUP(D56,'Hilfswerte Benchmark'!$A$4:$H$59,4,0))</f>
        <v/>
      </c>
      <c r="T56" s="52" t="str">
        <f t="shared" si="11"/>
        <v/>
      </c>
      <c r="U56" s="44" t="str">
        <f t="shared" ca="1" si="12"/>
        <v/>
      </c>
      <c r="V56" t="str">
        <f>IF('EINGABE Gebäude'!L62="","",'EINGABE Gebäude'!L62)</f>
        <v/>
      </c>
      <c r="W56" s="62" t="str">
        <f t="shared" si="65"/>
        <v/>
      </c>
      <c r="X56" s="62" t="str">
        <f>IF(H56="","",VLOOKUP(H56,'Hilfswerte Energiepreise'!$B$4:$F$17,2,FALSE))</f>
        <v/>
      </c>
      <c r="Y56" s="62" t="str">
        <f>IF(H56="","",VLOOKUP(H56,'Hilfswerte Energiepreise'!$B$4:$F$17,3,FALSE))</f>
        <v/>
      </c>
      <c r="Z56" s="62" t="str">
        <f>IF(H56="","",VLOOKUP(H56,'Hilfswerte Energiepreise'!$B$4:$F$17,4,FALSE))</f>
        <v/>
      </c>
      <c r="AA56" t="str">
        <f t="shared" si="14"/>
        <v/>
      </c>
      <c r="AB56" t="str">
        <f t="shared" si="15"/>
        <v/>
      </c>
      <c r="AC56" s="35" t="str">
        <f ca="1">IFERROR(IF(OR(C56="",C56=0,L56=0,L56="",V56="",V56=0),"",(HLOOKUP(C56,'Hilfswerte Witterung'!$C$4:$AQ$5,2,FALSE)/L56)*V56),"")</f>
        <v/>
      </c>
      <c r="AD56" s="35" t="str">
        <f t="shared" ca="1" si="16"/>
        <v/>
      </c>
      <c r="AE56" s="35" t="str">
        <f>IFERROR(VLOOKUP(H56,'Hilfswerte Energiepreise'!$B$4:$F$17,5,FALSE),"")</f>
        <v/>
      </c>
      <c r="AF56" s="35" t="str">
        <f t="shared" ca="1" si="17"/>
        <v/>
      </c>
      <c r="AG56" s="35" t="str">
        <f t="shared" ca="1" si="18"/>
        <v/>
      </c>
      <c r="AH56" s="42" t="str">
        <f>IF('EINGABE Gebäude'!N62="","",'EINGABE Gebäude'!N62)</f>
        <v/>
      </c>
      <c r="AI56" s="42" t="str">
        <f>IF('EINGABE Gebäude'!O62="","",'EINGABE Gebäude'!O62)</f>
        <v/>
      </c>
      <c r="AJ56" t="str">
        <f t="shared" si="66"/>
        <v/>
      </c>
      <c r="AK56" t="str">
        <f>IF('EINGABE Gebäude'!P62="","",'EINGABE Gebäude'!P62)</f>
        <v/>
      </c>
      <c r="AL56" s="37" t="str">
        <f t="shared" si="20"/>
        <v/>
      </c>
      <c r="AM56" s="120" t="str">
        <f t="shared" si="21"/>
        <v/>
      </c>
      <c r="AN56" s="62" t="str">
        <f t="shared" si="22"/>
        <v/>
      </c>
      <c r="AO56" s="62" t="e">
        <f t="shared" si="23"/>
        <v>#N/A</v>
      </c>
      <c r="AP56" s="62" t="str">
        <f>IF(D56="","",VLOOKUP(D56,'Hilfswerte Benchmark'!$A$4:$H$58,6,0))</f>
        <v/>
      </c>
      <c r="AQ56" s="62" t="str">
        <f>IF(D56="","",VLOOKUP(D56,'Hilfswerte Benchmark'!$A$4:$H$58,7,0))</f>
        <v/>
      </c>
      <c r="AR56" s="62" t="str">
        <f t="shared" si="24"/>
        <v/>
      </c>
      <c r="AS56" s="62" t="str">
        <f t="shared" si="25"/>
        <v/>
      </c>
      <c r="AT56" t="str">
        <f>IF('EINGABE Gebäude'!Q62="","",'EINGABE Gebäude'!Q62)</f>
        <v/>
      </c>
      <c r="AU56" t="str">
        <f t="shared" si="26"/>
        <v/>
      </c>
      <c r="AV56" s="120" t="str">
        <f t="shared" si="27"/>
        <v/>
      </c>
      <c r="AW56" s="35" t="str">
        <f t="shared" si="67"/>
        <v/>
      </c>
      <c r="AX56" s="62" t="str">
        <f t="shared" si="68"/>
        <v/>
      </c>
      <c r="AY56" s="52" t="str">
        <f t="shared" si="30"/>
        <v/>
      </c>
      <c r="AZ56" s="62">
        <f>'Hilfswerte Energiepreise'!$C$4</f>
        <v>29.29</v>
      </c>
      <c r="BA56" s="62">
        <f>'Hilfswerte Energiepreise'!$D$4</f>
        <v>24.42</v>
      </c>
      <c r="BB56" s="62">
        <f>'Hilfswerte Energiepreise'!$E$4</f>
        <v>17.170000000000002</v>
      </c>
      <c r="BC56" t="str">
        <f t="shared" si="31"/>
        <v/>
      </c>
      <c r="BD56" t="str">
        <f t="shared" si="32"/>
        <v/>
      </c>
      <c r="BE56" s="37">
        <f>'Hilfswerte Energiepreise'!$F$4</f>
        <v>560</v>
      </c>
      <c r="BF56" t="str">
        <f t="shared" si="33"/>
        <v/>
      </c>
      <c r="BG56" s="42" t="str">
        <f>IF('EINGABE Gebäude'!S62="","",'EINGABE Gebäude'!S62)</f>
        <v/>
      </c>
      <c r="BH56" s="42" t="str">
        <f>IF('EINGABE Gebäude'!T62="","",'EINGABE Gebäude'!T62)</f>
        <v/>
      </c>
      <c r="BI56" s="37" t="str">
        <f t="shared" si="69"/>
        <v/>
      </c>
      <c r="BJ56" t="str">
        <f>IF('EINGABE Gebäude'!U62="","",'EINGABE Gebäude'!U62)</f>
        <v/>
      </c>
      <c r="BK56" s="37" t="str">
        <f t="shared" si="35"/>
        <v/>
      </c>
      <c r="BL56" s="120" t="str">
        <f t="shared" si="36"/>
        <v/>
      </c>
      <c r="BM56" s="62" t="str">
        <f t="shared" si="37"/>
        <v/>
      </c>
      <c r="BN56" s="62" t="e">
        <f t="shared" si="38"/>
        <v>#N/A</v>
      </c>
      <c r="BO56" s="62" t="str">
        <f>IF(D56="","",VLOOKUP(D56,'Hilfswerte Benchmark'!$A$4:$H$58,7,0))</f>
        <v/>
      </c>
      <c r="BP56" s="62" t="str">
        <f>IF(D56="","",VLOOKUP(D56,'Hilfswerte Benchmark'!$A$4:$H$58,8,0))</f>
        <v/>
      </c>
      <c r="BQ56" s="62" t="str">
        <f t="shared" si="39"/>
        <v/>
      </c>
      <c r="BR56" s="62" t="str">
        <f t="shared" si="40"/>
        <v/>
      </c>
      <c r="BS56" s="72" t="str">
        <f>IF('EINGABE Gebäude'!V62="","",'EINGABE Gebäude'!V62)</f>
        <v/>
      </c>
      <c r="BT56" s="52" t="str">
        <f t="shared" si="70"/>
        <v/>
      </c>
      <c r="BU56" s="52" t="str">
        <f t="shared" si="41"/>
        <v/>
      </c>
      <c r="BV56" s="120" t="str">
        <f t="shared" si="42"/>
        <v/>
      </c>
      <c r="BW56" s="35" t="str">
        <f t="shared" si="71"/>
        <v/>
      </c>
      <c r="BX56" s="62">
        <f>'Hilfswerte Energiepreise'!$C$20</f>
        <v>7.72</v>
      </c>
      <c r="BY56" s="62">
        <f>'Hilfswerte Energiepreise'!$D$20</f>
        <v>5.6</v>
      </c>
      <c r="BZ56" s="62">
        <f>'Hilfswerte Energiepreise'!$E$20</f>
        <v>3.61</v>
      </c>
      <c r="CA56" t="str">
        <f t="shared" si="44"/>
        <v/>
      </c>
      <c r="CB56" t="str">
        <f t="shared" si="45"/>
        <v/>
      </c>
      <c r="CC56" s="35"/>
      <c r="CN56" t="str">
        <f>'Hilfswerte Benchmark'!A55</f>
        <v>52. Sonstiges - Bauhöfe</v>
      </c>
      <c r="CO56">
        <f t="shared" si="49"/>
        <v>0</v>
      </c>
      <c r="CP56">
        <f t="shared" si="50"/>
        <v>0</v>
      </c>
      <c r="CQ56">
        <f t="shared" si="51"/>
        <v>0</v>
      </c>
      <c r="CX56" t="str">
        <f>'Hilfswerte Benchmark'!A55</f>
        <v>52. Sonstiges - Bauhöfe</v>
      </c>
      <c r="CY56">
        <f t="shared" si="53"/>
        <v>0</v>
      </c>
      <c r="CZ56">
        <f t="shared" si="54"/>
        <v>0</v>
      </c>
      <c r="DA56">
        <f t="shared" si="55"/>
        <v>0</v>
      </c>
      <c r="DH56" t="str">
        <f>'Hilfswerte Benchmark'!A55</f>
        <v>52. Sonstiges - Bauhöfe</v>
      </c>
      <c r="DI56">
        <f t="shared" si="58"/>
        <v>0</v>
      </c>
      <c r="DJ56">
        <f t="shared" si="59"/>
        <v>0</v>
      </c>
      <c r="DK56">
        <v>0</v>
      </c>
    </row>
    <row r="57" spans="1:116" x14ac:dyDescent="0.2">
      <c r="A57">
        <v>53</v>
      </c>
      <c r="B57" s="47" t="str">
        <f>IF('EINGABE Gebäude'!C63 = "", "", 'EINGABE Gebäude'!C63)</f>
        <v/>
      </c>
      <c r="C57" s="47" t="str">
        <f>IF(OR('EINGABE Gebäude'!D63 = "",'EINGABE Gebäude'!D63 = 0), "",'EINGABE Gebäude'!D63)</f>
        <v/>
      </c>
      <c r="D57" t="str">
        <f>IF(OR('EINGABE Gebäude'!E63 = "",'EINGABE Gebäude'!E63 = 0), "",'EINGABE Gebäude'!E63 )</f>
        <v/>
      </c>
      <c r="E57" t="str">
        <f>IF('EINGABE Gebäude'!F63 = "", "",'EINGABE Gebäude'!F63)</f>
        <v/>
      </c>
      <c r="F57" s="34" t="str">
        <f>IF('EINGABE Gebäude'!H63= "", "",'EINGABE Gebäude'!H63)</f>
        <v/>
      </c>
      <c r="G57" s="34" t="str">
        <f>IF('EINGABE Gebäude'!I63 = "","",'EINGABE Gebäude'!I63)</f>
        <v/>
      </c>
      <c r="H57" s="34" t="str">
        <f>IF('EINGABE Gebäude'!J63="","",'EINGABE Gebäude'!J63)</f>
        <v/>
      </c>
      <c r="I57" s="35" t="str">
        <f t="shared" si="62"/>
        <v/>
      </c>
      <c r="J57" s="35" t="str">
        <f t="shared" si="63"/>
        <v/>
      </c>
      <c r="K57" s="35" t="str">
        <f t="shared" si="64"/>
        <v/>
      </c>
      <c r="L57" s="35" t="str">
        <f ca="1">IF(OR(I57="",K57=""),"",SUM(OFFSET('Hilfswerte Witterung'!$B$5,I57,K57,J57-I57)))</f>
        <v/>
      </c>
      <c r="M57" t="str">
        <f>IF('EINGABE Gebäude'!K63="","",'EINGABE Gebäude'!K63)</f>
        <v/>
      </c>
      <c r="N57" t="str">
        <f ca="1">IFERROR(IF(OR(L57=0, M57="",E57=""),"",(('Hilfswerte Witterung'!$I$1/L57)*M57)),"")</f>
        <v/>
      </c>
      <c r="O57" t="str">
        <f t="shared" ca="1" si="9"/>
        <v/>
      </c>
      <c r="P57" s="62" t="str">
        <f ca="1">IFERROR(IF(OR(L57=0, M57="",E57=""),"",(('Hilfswerte Witterung'!$I$1/L57)*M57)/E57),"")</f>
        <v/>
      </c>
      <c r="Q57" s="62" t="e">
        <f t="shared" ca="1" si="10"/>
        <v>#N/A</v>
      </c>
      <c r="R57" s="52" t="str">
        <f>IF(D57="","",VLOOKUP(D57,'Hilfswerte Benchmark'!$A$4:$H$59,3,0))</f>
        <v/>
      </c>
      <c r="S57" s="52" t="str">
        <f>IF(D57="","",VLOOKUP(D57,'Hilfswerte Benchmark'!$A$4:$H$59,4,0))</f>
        <v/>
      </c>
      <c r="T57" s="52" t="str">
        <f t="shared" si="11"/>
        <v/>
      </c>
      <c r="U57" s="44" t="str">
        <f t="shared" ca="1" si="12"/>
        <v/>
      </c>
      <c r="V57" t="str">
        <f>IF('EINGABE Gebäude'!L63="","",'EINGABE Gebäude'!L63)</f>
        <v/>
      </c>
      <c r="W57" s="62" t="str">
        <f t="shared" si="65"/>
        <v/>
      </c>
      <c r="X57" s="62" t="str">
        <f>IF(H57="","",VLOOKUP(H57,'Hilfswerte Energiepreise'!$B$4:$F$17,2,FALSE))</f>
        <v/>
      </c>
      <c r="Y57" s="62" t="str">
        <f>IF(H57="","",VLOOKUP(H57,'Hilfswerte Energiepreise'!$B$4:$F$17,3,FALSE))</f>
        <v/>
      </c>
      <c r="Z57" s="62" t="str">
        <f>IF(H57="","",VLOOKUP(H57,'Hilfswerte Energiepreise'!$B$4:$F$17,4,FALSE))</f>
        <v/>
      </c>
      <c r="AA57" t="str">
        <f t="shared" si="14"/>
        <v/>
      </c>
      <c r="AB57" t="str">
        <f t="shared" si="15"/>
        <v/>
      </c>
      <c r="AC57" s="35" t="str">
        <f ca="1">IFERROR(IF(OR(C57="",C57=0,L57=0,L57="",V57="",V57=0),"",(HLOOKUP(C57,'Hilfswerte Witterung'!$C$4:$AQ$5,2,FALSE)/L57)*V57),"")</f>
        <v/>
      </c>
      <c r="AD57" s="35" t="str">
        <f t="shared" ca="1" si="16"/>
        <v/>
      </c>
      <c r="AE57" s="35" t="str">
        <f>IFERROR(VLOOKUP(H57,'Hilfswerte Energiepreise'!$B$4:$F$17,5,FALSE),"")</f>
        <v/>
      </c>
      <c r="AF57" s="35" t="str">
        <f t="shared" ca="1" si="17"/>
        <v/>
      </c>
      <c r="AG57" s="35" t="str">
        <f t="shared" ca="1" si="18"/>
        <v/>
      </c>
      <c r="AH57" s="42" t="str">
        <f>IF('EINGABE Gebäude'!N63="","",'EINGABE Gebäude'!N63)</f>
        <v/>
      </c>
      <c r="AI57" s="42" t="str">
        <f>IF('EINGABE Gebäude'!O63="","",'EINGABE Gebäude'!O63)</f>
        <v/>
      </c>
      <c r="AJ57" t="str">
        <f t="shared" si="66"/>
        <v/>
      </c>
      <c r="AK57" t="str">
        <f>IF('EINGABE Gebäude'!P63="","",'EINGABE Gebäude'!P63)</f>
        <v/>
      </c>
      <c r="AL57" s="37" t="str">
        <f t="shared" si="20"/>
        <v/>
      </c>
      <c r="AM57" s="120" t="str">
        <f t="shared" si="21"/>
        <v/>
      </c>
      <c r="AN57" s="62" t="str">
        <f t="shared" si="22"/>
        <v/>
      </c>
      <c r="AO57" s="62" t="e">
        <f t="shared" si="23"/>
        <v>#N/A</v>
      </c>
      <c r="AP57" s="62" t="str">
        <f>IF(D57="","",VLOOKUP(D57,'Hilfswerte Benchmark'!$A$4:$H$58,6,0))</f>
        <v/>
      </c>
      <c r="AQ57" s="62" t="str">
        <f>IF(D57="","",VLOOKUP(D57,'Hilfswerte Benchmark'!$A$4:$H$58,7,0))</f>
        <v/>
      </c>
      <c r="AR57" s="62" t="str">
        <f t="shared" si="24"/>
        <v/>
      </c>
      <c r="AS57" s="62" t="str">
        <f t="shared" si="25"/>
        <v/>
      </c>
      <c r="AT57" t="str">
        <f>IF('EINGABE Gebäude'!Q63="","",'EINGABE Gebäude'!Q63)</f>
        <v/>
      </c>
      <c r="AU57" t="str">
        <f t="shared" si="26"/>
        <v/>
      </c>
      <c r="AV57" s="120" t="str">
        <f t="shared" si="27"/>
        <v/>
      </c>
      <c r="AW57" s="35" t="str">
        <f t="shared" si="67"/>
        <v/>
      </c>
      <c r="AX57" s="62" t="str">
        <f t="shared" si="68"/>
        <v/>
      </c>
      <c r="AY57" s="52" t="str">
        <f t="shared" si="30"/>
        <v/>
      </c>
      <c r="AZ57" s="62">
        <f>'Hilfswerte Energiepreise'!$C$4</f>
        <v>29.29</v>
      </c>
      <c r="BA57" s="62">
        <f>'Hilfswerte Energiepreise'!$D$4</f>
        <v>24.42</v>
      </c>
      <c r="BB57" s="62">
        <f>'Hilfswerte Energiepreise'!$E$4</f>
        <v>17.170000000000002</v>
      </c>
      <c r="BC57" t="str">
        <f t="shared" si="31"/>
        <v/>
      </c>
      <c r="BD57" t="str">
        <f t="shared" si="32"/>
        <v/>
      </c>
      <c r="BE57" s="37">
        <f>'Hilfswerte Energiepreise'!$F$4</f>
        <v>560</v>
      </c>
      <c r="BF57" t="str">
        <f t="shared" si="33"/>
        <v/>
      </c>
      <c r="BG57" s="42" t="str">
        <f>IF('EINGABE Gebäude'!S63="","",'EINGABE Gebäude'!S63)</f>
        <v/>
      </c>
      <c r="BH57" s="42" t="str">
        <f>IF('EINGABE Gebäude'!T63="","",'EINGABE Gebäude'!T63)</f>
        <v/>
      </c>
      <c r="BI57" s="37" t="str">
        <f t="shared" si="69"/>
        <v/>
      </c>
      <c r="BJ57" t="str">
        <f>IF('EINGABE Gebäude'!U63="","",'EINGABE Gebäude'!U63)</f>
        <v/>
      </c>
      <c r="BK57" s="37" t="str">
        <f t="shared" si="35"/>
        <v/>
      </c>
      <c r="BL57" s="120" t="str">
        <f t="shared" si="36"/>
        <v/>
      </c>
      <c r="BM57" s="62" t="str">
        <f t="shared" si="37"/>
        <v/>
      </c>
      <c r="BN57" s="62" t="e">
        <f t="shared" si="38"/>
        <v>#N/A</v>
      </c>
      <c r="BO57" s="62" t="str">
        <f>IF(D57="","",VLOOKUP(D57,'Hilfswerte Benchmark'!$A$4:$H$58,7,0))</f>
        <v/>
      </c>
      <c r="BP57" s="62" t="str">
        <f>IF(D57="","",VLOOKUP(D57,'Hilfswerte Benchmark'!$A$4:$H$58,8,0))</f>
        <v/>
      </c>
      <c r="BQ57" s="62" t="str">
        <f t="shared" si="39"/>
        <v/>
      </c>
      <c r="BR57" s="62" t="str">
        <f t="shared" si="40"/>
        <v/>
      </c>
      <c r="BS57" s="72" t="str">
        <f>IF('EINGABE Gebäude'!V63="","",'EINGABE Gebäude'!V63)</f>
        <v/>
      </c>
      <c r="BT57" s="52" t="str">
        <f t="shared" si="70"/>
        <v/>
      </c>
      <c r="BU57" s="52" t="str">
        <f t="shared" si="41"/>
        <v/>
      </c>
      <c r="BV57" s="120" t="str">
        <f t="shared" si="42"/>
        <v/>
      </c>
      <c r="BW57" s="35" t="str">
        <f t="shared" si="71"/>
        <v/>
      </c>
      <c r="BX57" s="62">
        <f>'Hilfswerte Energiepreise'!$C$20</f>
        <v>7.72</v>
      </c>
      <c r="BY57" s="62">
        <f>'Hilfswerte Energiepreise'!$D$20</f>
        <v>5.6</v>
      </c>
      <c r="BZ57" s="62">
        <f>'Hilfswerte Energiepreise'!$E$20</f>
        <v>3.61</v>
      </c>
      <c r="CA57" t="str">
        <f t="shared" si="44"/>
        <v/>
      </c>
      <c r="CB57" t="str">
        <f t="shared" si="45"/>
        <v/>
      </c>
      <c r="CC57" s="35"/>
      <c r="CN57" t="str">
        <f>'Hilfswerte Benchmark'!A56</f>
        <v>53. Sonstiges - Feuerwehren</v>
      </c>
      <c r="CO57">
        <f t="shared" si="49"/>
        <v>0</v>
      </c>
      <c r="CP57">
        <f t="shared" si="50"/>
        <v>0</v>
      </c>
      <c r="CQ57">
        <f t="shared" si="51"/>
        <v>0</v>
      </c>
      <c r="CX57" t="str">
        <f>'Hilfswerte Benchmark'!A56</f>
        <v>53. Sonstiges - Feuerwehren</v>
      </c>
      <c r="CY57">
        <f t="shared" si="53"/>
        <v>0</v>
      </c>
      <c r="CZ57">
        <f t="shared" si="54"/>
        <v>0</v>
      </c>
      <c r="DA57">
        <f t="shared" si="55"/>
        <v>0</v>
      </c>
      <c r="DH57" t="str">
        <f>'Hilfswerte Benchmark'!A56</f>
        <v>53. Sonstiges - Feuerwehren</v>
      </c>
      <c r="DI57">
        <f t="shared" si="58"/>
        <v>0</v>
      </c>
      <c r="DJ57">
        <f t="shared" si="59"/>
        <v>0</v>
      </c>
      <c r="DK57">
        <v>0</v>
      </c>
    </row>
    <row r="58" spans="1:116" x14ac:dyDescent="0.2">
      <c r="A58" s="72">
        <v>54</v>
      </c>
      <c r="B58" s="47" t="str">
        <f>IF('EINGABE Gebäude'!C64 = "", "", 'EINGABE Gebäude'!C64)</f>
        <v/>
      </c>
      <c r="C58" s="47" t="str">
        <f>IF(OR('EINGABE Gebäude'!D64 = "",'EINGABE Gebäude'!D64 = 0), "",'EINGABE Gebäude'!D64)</f>
        <v/>
      </c>
      <c r="D58" t="str">
        <f>IF(OR('EINGABE Gebäude'!E64 = "",'EINGABE Gebäude'!E64 = 0), "",'EINGABE Gebäude'!E64 )</f>
        <v/>
      </c>
      <c r="E58" t="str">
        <f>IF('EINGABE Gebäude'!F64 = "", "",'EINGABE Gebäude'!F64)</f>
        <v/>
      </c>
      <c r="F58" s="34" t="str">
        <f>IF('EINGABE Gebäude'!H64= "", "",'EINGABE Gebäude'!H64)</f>
        <v/>
      </c>
      <c r="G58" s="34" t="str">
        <f>IF('EINGABE Gebäude'!I64 = "","",'EINGABE Gebäude'!I64)</f>
        <v/>
      </c>
      <c r="H58" s="34" t="str">
        <f>IF('EINGABE Gebäude'!J64="","",'EINGABE Gebäude'!J64)</f>
        <v/>
      </c>
      <c r="I58" s="35" t="str">
        <f t="shared" si="62"/>
        <v/>
      </c>
      <c r="J58" s="35" t="str">
        <f t="shared" si="63"/>
        <v/>
      </c>
      <c r="K58" s="35" t="str">
        <f t="shared" si="64"/>
        <v/>
      </c>
      <c r="L58" s="35" t="str">
        <f ca="1">IF(OR(I58="",K58=""),"",SUM(OFFSET('Hilfswerte Witterung'!$B$5,I58,K58,J58-I58)))</f>
        <v/>
      </c>
      <c r="M58" t="str">
        <f>IF('EINGABE Gebäude'!K64="","",'EINGABE Gebäude'!K64)</f>
        <v/>
      </c>
      <c r="N58" t="str">
        <f ca="1">IFERROR(IF(OR(L58=0, M58="",E58=""),"",(('Hilfswerte Witterung'!$I$1/L58)*M58)),"")</f>
        <v/>
      </c>
      <c r="O58" t="str">
        <f t="shared" ca="1" si="9"/>
        <v/>
      </c>
      <c r="P58" s="62" t="str">
        <f ca="1">IFERROR(IF(OR(L58=0, M58="",E58=""),"",(('Hilfswerte Witterung'!$I$1/L58)*M58)/E58),"")</f>
        <v/>
      </c>
      <c r="Q58" s="62" t="e">
        <f t="shared" ca="1" si="10"/>
        <v>#N/A</v>
      </c>
      <c r="R58" s="52" t="str">
        <f>IF(D58="","",VLOOKUP(D58,'Hilfswerte Benchmark'!$A$4:$H$59,3,0))</f>
        <v/>
      </c>
      <c r="S58" s="52" t="str">
        <f>IF(D58="","",VLOOKUP(D58,'Hilfswerte Benchmark'!$A$4:$H$59,4,0))</f>
        <v/>
      </c>
      <c r="T58" s="52" t="str">
        <f t="shared" si="11"/>
        <v/>
      </c>
      <c r="U58" s="44" t="str">
        <f t="shared" ca="1" si="12"/>
        <v/>
      </c>
      <c r="V58" t="str">
        <f>IF('EINGABE Gebäude'!L64="","",'EINGABE Gebäude'!L64)</f>
        <v/>
      </c>
      <c r="W58" s="62" t="str">
        <f t="shared" si="65"/>
        <v/>
      </c>
      <c r="X58" s="62" t="str">
        <f>IF(H58="","",VLOOKUP(H58,'Hilfswerte Energiepreise'!$B$4:$F$17,2,FALSE))</f>
        <v/>
      </c>
      <c r="Y58" s="62" t="str">
        <f>IF(H58="","",VLOOKUP(H58,'Hilfswerte Energiepreise'!$B$4:$F$17,3,FALSE))</f>
        <v/>
      </c>
      <c r="Z58" s="62" t="str">
        <f>IF(H58="","",VLOOKUP(H58,'Hilfswerte Energiepreise'!$B$4:$F$17,4,FALSE))</f>
        <v/>
      </c>
      <c r="AA58" t="str">
        <f t="shared" si="14"/>
        <v/>
      </c>
      <c r="AB58" t="str">
        <f t="shared" si="15"/>
        <v/>
      </c>
      <c r="AC58" s="35" t="str">
        <f ca="1">IFERROR(IF(OR(C58="",C58=0,L58=0,L58="",V58="",V58=0),"",(HLOOKUP(C58,'Hilfswerte Witterung'!$C$4:$AQ$5,2,FALSE)/L58)*V58),"")</f>
        <v/>
      </c>
      <c r="AD58" s="35" t="str">
        <f t="shared" ca="1" si="16"/>
        <v/>
      </c>
      <c r="AE58" s="35" t="str">
        <f>IFERROR(VLOOKUP(H58,'Hilfswerte Energiepreise'!$B$4:$F$17,5,FALSE),"")</f>
        <v/>
      </c>
      <c r="AF58" s="35" t="str">
        <f t="shared" ca="1" si="17"/>
        <v/>
      </c>
      <c r="AG58" s="35" t="str">
        <f t="shared" ca="1" si="18"/>
        <v/>
      </c>
      <c r="AH58" s="42" t="str">
        <f>IF('EINGABE Gebäude'!N64="","",'EINGABE Gebäude'!N64)</f>
        <v/>
      </c>
      <c r="AI58" s="42" t="str">
        <f>IF('EINGABE Gebäude'!O64="","",'EINGABE Gebäude'!O64)</f>
        <v/>
      </c>
      <c r="AJ58" t="str">
        <f t="shared" si="66"/>
        <v/>
      </c>
      <c r="AK58" t="str">
        <f>IF('EINGABE Gebäude'!P64="","",'EINGABE Gebäude'!P64)</f>
        <v/>
      </c>
      <c r="AL58" s="37" t="str">
        <f t="shared" si="20"/>
        <v/>
      </c>
      <c r="AM58" s="120" t="str">
        <f t="shared" si="21"/>
        <v/>
      </c>
      <c r="AN58" s="62" t="str">
        <f t="shared" si="22"/>
        <v/>
      </c>
      <c r="AO58" s="62" t="e">
        <f t="shared" si="23"/>
        <v>#N/A</v>
      </c>
      <c r="AP58" s="62" t="str">
        <f>IF(D58="","",VLOOKUP(D58,'Hilfswerte Benchmark'!$A$4:$H$58,6,0))</f>
        <v/>
      </c>
      <c r="AQ58" s="62" t="str">
        <f>IF(D58="","",VLOOKUP(D58,'Hilfswerte Benchmark'!$A$4:$H$58,7,0))</f>
        <v/>
      </c>
      <c r="AR58" s="62" t="str">
        <f t="shared" si="24"/>
        <v/>
      </c>
      <c r="AS58" s="62" t="str">
        <f t="shared" si="25"/>
        <v/>
      </c>
      <c r="AT58" t="str">
        <f>IF('EINGABE Gebäude'!Q64="","",'EINGABE Gebäude'!Q64)</f>
        <v/>
      </c>
      <c r="AU58" t="str">
        <f t="shared" si="26"/>
        <v/>
      </c>
      <c r="AV58" s="120" t="str">
        <f t="shared" si="27"/>
        <v/>
      </c>
      <c r="AW58" s="35" t="str">
        <f t="shared" si="67"/>
        <v/>
      </c>
      <c r="AX58" s="62" t="str">
        <f t="shared" si="68"/>
        <v/>
      </c>
      <c r="AY58" s="52" t="str">
        <f t="shared" si="30"/>
        <v/>
      </c>
      <c r="AZ58" s="62">
        <f>'Hilfswerte Energiepreise'!$C$4</f>
        <v>29.29</v>
      </c>
      <c r="BA58" s="62">
        <f>'Hilfswerte Energiepreise'!$D$4</f>
        <v>24.42</v>
      </c>
      <c r="BB58" s="62">
        <f>'Hilfswerte Energiepreise'!$E$4</f>
        <v>17.170000000000002</v>
      </c>
      <c r="BC58" t="str">
        <f t="shared" si="31"/>
        <v/>
      </c>
      <c r="BD58" t="str">
        <f t="shared" si="32"/>
        <v/>
      </c>
      <c r="BE58" s="37">
        <f>'Hilfswerte Energiepreise'!$F$4</f>
        <v>560</v>
      </c>
      <c r="BF58" t="str">
        <f t="shared" si="33"/>
        <v/>
      </c>
      <c r="BG58" s="42" t="str">
        <f>IF('EINGABE Gebäude'!S64="","",'EINGABE Gebäude'!S64)</f>
        <v/>
      </c>
      <c r="BH58" s="42" t="str">
        <f>IF('EINGABE Gebäude'!T64="","",'EINGABE Gebäude'!T64)</f>
        <v/>
      </c>
      <c r="BI58" s="37" t="str">
        <f t="shared" si="69"/>
        <v/>
      </c>
      <c r="BJ58" t="str">
        <f>IF('EINGABE Gebäude'!U64="","",'EINGABE Gebäude'!U64)</f>
        <v/>
      </c>
      <c r="BK58" s="37" t="str">
        <f t="shared" si="35"/>
        <v/>
      </c>
      <c r="BL58" s="120" t="str">
        <f t="shared" si="36"/>
        <v/>
      </c>
      <c r="BM58" s="62" t="str">
        <f t="shared" si="37"/>
        <v/>
      </c>
      <c r="BN58" s="62" t="e">
        <f t="shared" si="38"/>
        <v>#N/A</v>
      </c>
      <c r="BO58" s="62" t="str">
        <f>IF(D58="","",VLOOKUP(D58,'Hilfswerte Benchmark'!$A$4:$H$58,7,0))</f>
        <v/>
      </c>
      <c r="BP58" s="62" t="str">
        <f>IF(D58="","",VLOOKUP(D58,'Hilfswerte Benchmark'!$A$4:$H$58,8,0))</f>
        <v/>
      </c>
      <c r="BQ58" s="62" t="str">
        <f t="shared" si="39"/>
        <v/>
      </c>
      <c r="BR58" s="62" t="str">
        <f t="shared" si="40"/>
        <v/>
      </c>
      <c r="BS58" s="72" t="str">
        <f>IF('EINGABE Gebäude'!V64="","",'EINGABE Gebäude'!V64)</f>
        <v/>
      </c>
      <c r="BT58" s="52" t="str">
        <f t="shared" si="70"/>
        <v/>
      </c>
      <c r="BU58" s="52" t="str">
        <f t="shared" si="41"/>
        <v/>
      </c>
      <c r="BV58" s="120" t="str">
        <f t="shared" si="42"/>
        <v/>
      </c>
      <c r="BW58" s="35" t="str">
        <f t="shared" si="71"/>
        <v/>
      </c>
      <c r="BX58" s="62">
        <f>'Hilfswerte Energiepreise'!$C$20</f>
        <v>7.72</v>
      </c>
      <c r="BY58" s="62">
        <f>'Hilfswerte Energiepreise'!$D$20</f>
        <v>5.6</v>
      </c>
      <c r="BZ58" s="62">
        <f>'Hilfswerte Energiepreise'!$E$20</f>
        <v>3.61</v>
      </c>
      <c r="CA58" t="str">
        <f t="shared" si="44"/>
        <v/>
      </c>
      <c r="CB58" t="str">
        <f t="shared" si="45"/>
        <v/>
      </c>
      <c r="CC58" s="35"/>
      <c r="CN58" t="str">
        <f>'Hilfswerte Benchmark'!A57</f>
        <v>54. Sonstiges - Friedhofsanlagen</v>
      </c>
      <c r="CO58">
        <f t="shared" si="49"/>
        <v>0</v>
      </c>
      <c r="CP58">
        <f t="shared" si="50"/>
        <v>0</v>
      </c>
      <c r="CQ58">
        <f t="shared" si="51"/>
        <v>0</v>
      </c>
      <c r="CX58" t="str">
        <f>'Hilfswerte Benchmark'!A57</f>
        <v>54. Sonstiges - Friedhofsanlagen</v>
      </c>
      <c r="CY58">
        <f t="shared" si="53"/>
        <v>0</v>
      </c>
      <c r="CZ58">
        <f t="shared" si="54"/>
        <v>0</v>
      </c>
      <c r="DA58">
        <f t="shared" si="55"/>
        <v>0</v>
      </c>
      <c r="DH58" t="str">
        <f>'Hilfswerte Benchmark'!A57</f>
        <v>54. Sonstiges - Friedhofsanlagen</v>
      </c>
      <c r="DI58">
        <f t="shared" si="58"/>
        <v>0</v>
      </c>
      <c r="DJ58">
        <f t="shared" si="59"/>
        <v>0</v>
      </c>
      <c r="DK58">
        <v>0</v>
      </c>
    </row>
    <row r="59" spans="1:116" x14ac:dyDescent="0.2">
      <c r="A59">
        <v>55</v>
      </c>
      <c r="B59" s="47" t="str">
        <f>IF('EINGABE Gebäude'!C65 = "", "", 'EINGABE Gebäude'!C65)</f>
        <v/>
      </c>
      <c r="C59" s="47" t="str">
        <f>IF(OR('EINGABE Gebäude'!D65 = "",'EINGABE Gebäude'!D65 = 0), "",'EINGABE Gebäude'!D65)</f>
        <v/>
      </c>
      <c r="D59" t="str">
        <f>IF(OR('EINGABE Gebäude'!E65 = "",'EINGABE Gebäude'!E65 = 0), "",'EINGABE Gebäude'!E65 )</f>
        <v/>
      </c>
      <c r="E59" t="str">
        <f>IF('EINGABE Gebäude'!F65 = "", "",'EINGABE Gebäude'!F65)</f>
        <v/>
      </c>
      <c r="F59" s="34" t="str">
        <f>IF('EINGABE Gebäude'!H65= "", "",'EINGABE Gebäude'!H65)</f>
        <v/>
      </c>
      <c r="G59" s="34" t="str">
        <f>IF('EINGABE Gebäude'!I65 = "","",'EINGABE Gebäude'!I65)</f>
        <v/>
      </c>
      <c r="H59" s="34" t="str">
        <f>IF('EINGABE Gebäude'!J65="","",'EINGABE Gebäude'!J65)</f>
        <v/>
      </c>
      <c r="I59" s="35" t="str">
        <f t="shared" si="62"/>
        <v/>
      </c>
      <c r="J59" s="35" t="str">
        <f t="shared" si="63"/>
        <v/>
      </c>
      <c r="K59" s="35" t="str">
        <f t="shared" si="64"/>
        <v/>
      </c>
      <c r="L59" s="35" t="str">
        <f ca="1">IF(OR(I59="",K59=""),"",SUM(OFFSET('Hilfswerte Witterung'!$B$5,I59,K59,J59-I59)))</f>
        <v/>
      </c>
      <c r="M59" t="str">
        <f>IF('EINGABE Gebäude'!K65="","",'EINGABE Gebäude'!K65)</f>
        <v/>
      </c>
      <c r="N59" t="str">
        <f ca="1">IFERROR(IF(OR(L59=0, M59="",E59=""),"",(('Hilfswerte Witterung'!$I$1/L59)*M59)),"")</f>
        <v/>
      </c>
      <c r="O59" t="str">
        <f t="shared" ca="1" si="9"/>
        <v/>
      </c>
      <c r="P59" s="62" t="str">
        <f ca="1">IFERROR(IF(OR(L59=0, M59="",E59=""),"",(('Hilfswerte Witterung'!$I$1/L59)*M59)/E59),"")</f>
        <v/>
      </c>
      <c r="Q59" s="62" t="e">
        <f t="shared" ca="1" si="10"/>
        <v>#N/A</v>
      </c>
      <c r="R59" s="52" t="str">
        <f>IF(D59="","",VLOOKUP(D59,'Hilfswerte Benchmark'!$A$4:$H$59,3,0))</f>
        <v/>
      </c>
      <c r="S59" s="52" t="str">
        <f>IF(D59="","",VLOOKUP(D59,'Hilfswerte Benchmark'!$A$4:$H$59,4,0))</f>
        <v/>
      </c>
      <c r="T59" s="52" t="str">
        <f t="shared" si="11"/>
        <v/>
      </c>
      <c r="U59" s="44" t="str">
        <f t="shared" ca="1" si="12"/>
        <v/>
      </c>
      <c r="V59" t="str">
        <f>IF('EINGABE Gebäude'!L65="","",'EINGABE Gebäude'!L65)</f>
        <v/>
      </c>
      <c r="W59" s="62" t="str">
        <f t="shared" si="65"/>
        <v/>
      </c>
      <c r="X59" s="62" t="str">
        <f>IF(H59="","",VLOOKUP(H59,'Hilfswerte Energiepreise'!$B$4:$F$17,2,FALSE))</f>
        <v/>
      </c>
      <c r="Y59" s="62" t="str">
        <f>IF(H59="","",VLOOKUP(H59,'Hilfswerte Energiepreise'!$B$4:$F$17,3,FALSE))</f>
        <v/>
      </c>
      <c r="Z59" s="62" t="str">
        <f>IF(H59="","",VLOOKUP(H59,'Hilfswerte Energiepreise'!$B$4:$F$17,4,FALSE))</f>
        <v/>
      </c>
      <c r="AA59" t="str">
        <f t="shared" si="14"/>
        <v/>
      </c>
      <c r="AB59" t="str">
        <f t="shared" si="15"/>
        <v/>
      </c>
      <c r="AC59" s="35" t="str">
        <f ca="1">IFERROR(IF(OR(C59="",C59=0,L59=0,L59="",V59="",V59=0),"",(HLOOKUP(C59,'Hilfswerte Witterung'!$C$4:$AQ$5,2,FALSE)/L59)*V59),"")</f>
        <v/>
      </c>
      <c r="AD59" s="35" t="str">
        <f t="shared" ca="1" si="16"/>
        <v/>
      </c>
      <c r="AE59" s="35" t="str">
        <f>IFERROR(VLOOKUP(H59,'Hilfswerte Energiepreise'!$B$4:$F$17,5,FALSE),"")</f>
        <v/>
      </c>
      <c r="AF59" s="35" t="str">
        <f t="shared" ca="1" si="17"/>
        <v/>
      </c>
      <c r="AG59" s="35" t="str">
        <f t="shared" ca="1" si="18"/>
        <v/>
      </c>
      <c r="AH59" s="42" t="str">
        <f>IF('EINGABE Gebäude'!N65="","",'EINGABE Gebäude'!N65)</f>
        <v/>
      </c>
      <c r="AI59" s="42" t="str">
        <f>IF('EINGABE Gebäude'!O65="","",'EINGABE Gebäude'!O65)</f>
        <v/>
      </c>
      <c r="AJ59" t="str">
        <f t="shared" si="66"/>
        <v/>
      </c>
      <c r="AK59" t="str">
        <f>IF('EINGABE Gebäude'!P65="","",'EINGABE Gebäude'!P65)</f>
        <v/>
      </c>
      <c r="AL59" s="37" t="str">
        <f t="shared" si="20"/>
        <v/>
      </c>
      <c r="AM59" s="120" t="str">
        <f t="shared" si="21"/>
        <v/>
      </c>
      <c r="AN59" s="62" t="str">
        <f t="shared" si="22"/>
        <v/>
      </c>
      <c r="AO59" s="62" t="e">
        <f t="shared" si="23"/>
        <v>#N/A</v>
      </c>
      <c r="AP59" s="62" t="str">
        <f>IF(D59="","",VLOOKUP(D59,'Hilfswerte Benchmark'!$A$4:$H$58,6,0))</f>
        <v/>
      </c>
      <c r="AQ59" s="62" t="str">
        <f>IF(D59="","",VLOOKUP(D59,'Hilfswerte Benchmark'!$A$4:$H$58,7,0))</f>
        <v/>
      </c>
      <c r="AR59" s="62" t="str">
        <f t="shared" si="24"/>
        <v/>
      </c>
      <c r="AS59" s="62" t="str">
        <f t="shared" si="25"/>
        <v/>
      </c>
      <c r="AT59" t="str">
        <f>IF('EINGABE Gebäude'!Q65="","",'EINGABE Gebäude'!Q65)</f>
        <v/>
      </c>
      <c r="AU59" t="str">
        <f t="shared" si="26"/>
        <v/>
      </c>
      <c r="AV59" s="120" t="str">
        <f t="shared" si="27"/>
        <v/>
      </c>
      <c r="AW59" s="35" t="str">
        <f t="shared" si="67"/>
        <v/>
      </c>
      <c r="AX59" s="62" t="str">
        <f t="shared" si="68"/>
        <v/>
      </c>
      <c r="AY59" s="52" t="str">
        <f t="shared" si="30"/>
        <v/>
      </c>
      <c r="AZ59" s="62">
        <f>'Hilfswerte Energiepreise'!$C$4</f>
        <v>29.29</v>
      </c>
      <c r="BA59" s="62">
        <f>'Hilfswerte Energiepreise'!$D$4</f>
        <v>24.42</v>
      </c>
      <c r="BB59" s="62">
        <f>'Hilfswerte Energiepreise'!$E$4</f>
        <v>17.170000000000002</v>
      </c>
      <c r="BC59" t="str">
        <f t="shared" si="31"/>
        <v/>
      </c>
      <c r="BD59" t="str">
        <f t="shared" si="32"/>
        <v/>
      </c>
      <c r="BE59" s="37">
        <f>'Hilfswerte Energiepreise'!$F$4</f>
        <v>560</v>
      </c>
      <c r="BF59" t="str">
        <f t="shared" si="33"/>
        <v/>
      </c>
      <c r="BG59" s="42" t="str">
        <f>IF('EINGABE Gebäude'!S65="","",'EINGABE Gebäude'!S65)</f>
        <v/>
      </c>
      <c r="BH59" s="42" t="str">
        <f>IF('EINGABE Gebäude'!T65="","",'EINGABE Gebäude'!T65)</f>
        <v/>
      </c>
      <c r="BI59" s="37" t="str">
        <f t="shared" si="69"/>
        <v/>
      </c>
      <c r="BJ59" t="str">
        <f>IF('EINGABE Gebäude'!U65="","",'EINGABE Gebäude'!U65)</f>
        <v/>
      </c>
      <c r="BK59" s="37" t="str">
        <f t="shared" si="35"/>
        <v/>
      </c>
      <c r="BL59" s="120" t="str">
        <f t="shared" si="36"/>
        <v/>
      </c>
      <c r="BM59" s="62" t="str">
        <f t="shared" si="37"/>
        <v/>
      </c>
      <c r="BN59" s="62" t="e">
        <f t="shared" si="38"/>
        <v>#N/A</v>
      </c>
      <c r="BO59" s="62" t="str">
        <f>IF(D59="","",VLOOKUP(D59,'Hilfswerte Benchmark'!$A$4:$H$58,7,0))</f>
        <v/>
      </c>
      <c r="BP59" s="62" t="str">
        <f>IF(D59="","",VLOOKUP(D59,'Hilfswerte Benchmark'!$A$4:$H$58,8,0))</f>
        <v/>
      </c>
      <c r="BQ59" s="62" t="str">
        <f t="shared" si="39"/>
        <v/>
      </c>
      <c r="BR59" s="62" t="str">
        <f t="shared" si="40"/>
        <v/>
      </c>
      <c r="BS59" s="72" t="str">
        <f>IF('EINGABE Gebäude'!V65="","",'EINGABE Gebäude'!V65)</f>
        <v/>
      </c>
      <c r="BT59" s="52" t="str">
        <f t="shared" si="70"/>
        <v/>
      </c>
      <c r="BU59" s="52" t="str">
        <f t="shared" si="41"/>
        <v/>
      </c>
      <c r="BV59" s="120" t="str">
        <f t="shared" si="42"/>
        <v/>
      </c>
      <c r="BW59" s="35" t="str">
        <f t="shared" si="71"/>
        <v/>
      </c>
      <c r="BX59" s="62">
        <f>'Hilfswerte Energiepreise'!$C$20</f>
        <v>7.72</v>
      </c>
      <c r="BY59" s="62">
        <f>'Hilfswerte Energiepreise'!$D$20</f>
        <v>5.6</v>
      </c>
      <c r="BZ59" s="62">
        <f>'Hilfswerte Energiepreise'!$E$20</f>
        <v>3.61</v>
      </c>
      <c r="CA59" t="str">
        <f t="shared" si="44"/>
        <v/>
      </c>
      <c r="CB59" t="str">
        <f t="shared" si="45"/>
        <v/>
      </c>
      <c r="CC59" s="35"/>
      <c r="CN59" t="str">
        <f>'Hilfswerte Benchmark'!A58</f>
        <v>55. Sonstiges - Geb. f. öffentl. Bereitschaftsdienste</v>
      </c>
      <c r="CO59">
        <f t="shared" si="49"/>
        <v>0</v>
      </c>
      <c r="CP59">
        <f t="shared" si="50"/>
        <v>0</v>
      </c>
      <c r="CQ59">
        <f t="shared" si="51"/>
        <v>0</v>
      </c>
      <c r="CX59" t="str">
        <f>'Hilfswerte Benchmark'!A58</f>
        <v>55. Sonstiges - Geb. f. öffentl. Bereitschaftsdienste</v>
      </c>
      <c r="CY59">
        <f t="shared" si="53"/>
        <v>0</v>
      </c>
      <c r="CZ59">
        <f t="shared" si="54"/>
        <v>0</v>
      </c>
      <c r="DA59">
        <f t="shared" si="55"/>
        <v>0</v>
      </c>
      <c r="DH59" t="str">
        <f>'Hilfswerte Benchmark'!A58</f>
        <v>55. Sonstiges - Geb. f. öffentl. Bereitschaftsdienste</v>
      </c>
      <c r="DI59">
        <f t="shared" si="58"/>
        <v>0</v>
      </c>
      <c r="DJ59">
        <f t="shared" si="59"/>
        <v>0</v>
      </c>
      <c r="DK59">
        <v>0</v>
      </c>
    </row>
    <row r="60" spans="1:116" x14ac:dyDescent="0.2">
      <c r="A60" s="72">
        <v>56</v>
      </c>
      <c r="B60" s="47" t="str">
        <f>IF('EINGABE Gebäude'!C66 = "", "", 'EINGABE Gebäude'!C66)</f>
        <v/>
      </c>
      <c r="C60" s="47" t="str">
        <f>IF(OR('EINGABE Gebäude'!D66 = "",'EINGABE Gebäude'!D66 = 0), "",'EINGABE Gebäude'!D66)</f>
        <v/>
      </c>
      <c r="D60" t="str">
        <f>IF(OR('EINGABE Gebäude'!E66 = "",'EINGABE Gebäude'!E66 = 0), "",'EINGABE Gebäude'!E66 )</f>
        <v/>
      </c>
      <c r="E60" t="str">
        <f>IF('EINGABE Gebäude'!F66 = "", "",'EINGABE Gebäude'!F66)</f>
        <v/>
      </c>
      <c r="F60" s="34" t="str">
        <f>IF('EINGABE Gebäude'!H66= "", "",'EINGABE Gebäude'!H66)</f>
        <v/>
      </c>
      <c r="G60" s="34" t="str">
        <f>IF('EINGABE Gebäude'!I66 = "","",'EINGABE Gebäude'!I66)</f>
        <v/>
      </c>
      <c r="H60" s="34" t="str">
        <f>IF('EINGABE Gebäude'!J66="","",'EINGABE Gebäude'!J66)</f>
        <v/>
      </c>
      <c r="I60" s="35" t="str">
        <f t="shared" si="62"/>
        <v/>
      </c>
      <c r="J60" s="35" t="str">
        <f t="shared" si="63"/>
        <v/>
      </c>
      <c r="K60" s="35" t="str">
        <f t="shared" si="64"/>
        <v/>
      </c>
      <c r="L60" s="35" t="str">
        <f ca="1">IF(OR(I60="",K60=""),"",SUM(OFFSET('Hilfswerte Witterung'!$B$5,I60,K60,J60-I60)))</f>
        <v/>
      </c>
      <c r="M60" t="str">
        <f>IF('EINGABE Gebäude'!K66="","",'EINGABE Gebäude'!K66)</f>
        <v/>
      </c>
      <c r="N60" t="str">
        <f ca="1">IFERROR(IF(OR(L60=0, M60="",E60=""),"",(('Hilfswerte Witterung'!$I$1/L60)*M60)),"")</f>
        <v/>
      </c>
      <c r="O60" t="str">
        <f t="shared" ca="1" si="9"/>
        <v/>
      </c>
      <c r="P60" s="62" t="str">
        <f ca="1">IFERROR(IF(OR(L60=0, M60="",E60=""),"",(('Hilfswerte Witterung'!$I$1/L60)*M60)/E60),"")</f>
        <v/>
      </c>
      <c r="Q60" s="62" t="e">
        <f t="shared" ca="1" si="10"/>
        <v>#N/A</v>
      </c>
      <c r="R60" s="52" t="str">
        <f>IF(D60="","",VLOOKUP(D60,'Hilfswerte Benchmark'!$A$4:$H$59,3,0))</f>
        <v/>
      </c>
      <c r="S60" s="52" t="str">
        <f>IF(D60="","",VLOOKUP(D60,'Hilfswerte Benchmark'!$A$4:$H$59,4,0))</f>
        <v/>
      </c>
      <c r="T60" s="52" t="str">
        <f t="shared" si="11"/>
        <v/>
      </c>
      <c r="U60" s="44" t="str">
        <f t="shared" ca="1" si="12"/>
        <v/>
      </c>
      <c r="V60" t="str">
        <f>IF('EINGABE Gebäude'!L66="","",'EINGABE Gebäude'!L66)</f>
        <v/>
      </c>
      <c r="W60" s="62" t="str">
        <f t="shared" si="65"/>
        <v/>
      </c>
      <c r="X60" s="62" t="str">
        <f>IF(H60="","",VLOOKUP(H60,'Hilfswerte Energiepreise'!$B$4:$F$17,2,FALSE))</f>
        <v/>
      </c>
      <c r="Y60" s="62" t="str">
        <f>IF(H60="","",VLOOKUP(H60,'Hilfswerte Energiepreise'!$B$4:$F$17,3,FALSE))</f>
        <v/>
      </c>
      <c r="Z60" s="62" t="str">
        <f>IF(H60="","",VLOOKUP(H60,'Hilfswerte Energiepreise'!$B$4:$F$17,4,FALSE))</f>
        <v/>
      </c>
      <c r="AA60" t="str">
        <f t="shared" si="14"/>
        <v/>
      </c>
      <c r="AB60" t="str">
        <f t="shared" si="15"/>
        <v/>
      </c>
      <c r="AC60" s="35" t="str">
        <f ca="1">IFERROR(IF(OR(C60="",C60=0,L60=0,L60="",V60="",V60=0),"",(HLOOKUP(C60,'Hilfswerte Witterung'!$C$4:$AQ$5,2,FALSE)/L60)*V60),"")</f>
        <v/>
      </c>
      <c r="AD60" s="35" t="str">
        <f t="shared" ca="1" si="16"/>
        <v/>
      </c>
      <c r="AE60" s="35" t="str">
        <f>IFERROR(VLOOKUP(H60,'Hilfswerte Energiepreise'!$B$4:$F$17,5,FALSE),"")</f>
        <v/>
      </c>
      <c r="AF60" s="35" t="str">
        <f t="shared" ca="1" si="17"/>
        <v/>
      </c>
      <c r="AG60" s="35" t="str">
        <f t="shared" ca="1" si="18"/>
        <v/>
      </c>
      <c r="AH60" s="42" t="str">
        <f>IF('EINGABE Gebäude'!N66="","",'EINGABE Gebäude'!N66)</f>
        <v/>
      </c>
      <c r="AI60" s="42" t="str">
        <f>IF('EINGABE Gebäude'!O66="","",'EINGABE Gebäude'!O66)</f>
        <v/>
      </c>
      <c r="AJ60" t="str">
        <f t="shared" si="66"/>
        <v/>
      </c>
      <c r="AK60" t="str">
        <f>IF('EINGABE Gebäude'!P66="","",'EINGABE Gebäude'!P66)</f>
        <v/>
      </c>
      <c r="AL60" s="37" t="str">
        <f t="shared" si="20"/>
        <v/>
      </c>
      <c r="AM60" s="120" t="str">
        <f t="shared" si="21"/>
        <v/>
      </c>
      <c r="AN60" s="62" t="str">
        <f t="shared" si="22"/>
        <v/>
      </c>
      <c r="AO60" s="62" t="e">
        <f t="shared" si="23"/>
        <v>#N/A</v>
      </c>
      <c r="AP60" s="62" t="str">
        <f>IF(D60="","",VLOOKUP(D60,'Hilfswerte Benchmark'!$A$4:$H$58,6,0))</f>
        <v/>
      </c>
      <c r="AQ60" s="62" t="str">
        <f>IF(D60="","",VLOOKUP(D60,'Hilfswerte Benchmark'!$A$4:$H$58,7,0))</f>
        <v/>
      </c>
      <c r="AR60" s="62" t="str">
        <f t="shared" si="24"/>
        <v/>
      </c>
      <c r="AS60" s="62" t="str">
        <f t="shared" si="25"/>
        <v/>
      </c>
      <c r="AT60" t="str">
        <f>IF('EINGABE Gebäude'!Q66="","",'EINGABE Gebäude'!Q66)</f>
        <v/>
      </c>
      <c r="AU60" t="str">
        <f t="shared" si="26"/>
        <v/>
      </c>
      <c r="AV60" s="120" t="str">
        <f t="shared" si="27"/>
        <v/>
      </c>
      <c r="AW60" s="35" t="str">
        <f t="shared" si="67"/>
        <v/>
      </c>
      <c r="AX60" s="62" t="str">
        <f t="shared" si="68"/>
        <v/>
      </c>
      <c r="AY60" s="52" t="str">
        <f t="shared" si="30"/>
        <v/>
      </c>
      <c r="AZ60" s="62">
        <f>'Hilfswerte Energiepreise'!$C$4</f>
        <v>29.29</v>
      </c>
      <c r="BA60" s="62">
        <f>'Hilfswerte Energiepreise'!$D$4</f>
        <v>24.42</v>
      </c>
      <c r="BB60" s="62">
        <f>'Hilfswerte Energiepreise'!$E$4</f>
        <v>17.170000000000002</v>
      </c>
      <c r="BC60" t="str">
        <f t="shared" si="31"/>
        <v/>
      </c>
      <c r="BD60" t="str">
        <f t="shared" si="32"/>
        <v/>
      </c>
      <c r="BE60" s="37">
        <f>'Hilfswerte Energiepreise'!$F$4</f>
        <v>560</v>
      </c>
      <c r="BF60" t="str">
        <f t="shared" si="33"/>
        <v/>
      </c>
      <c r="BG60" s="42" t="str">
        <f>IF('EINGABE Gebäude'!S66="","",'EINGABE Gebäude'!S66)</f>
        <v/>
      </c>
      <c r="BH60" s="42" t="str">
        <f>IF('EINGABE Gebäude'!T66="","",'EINGABE Gebäude'!T66)</f>
        <v/>
      </c>
      <c r="BI60" s="37" t="str">
        <f t="shared" si="69"/>
        <v/>
      </c>
      <c r="BJ60" t="str">
        <f>IF('EINGABE Gebäude'!U66="","",'EINGABE Gebäude'!U66)</f>
        <v/>
      </c>
      <c r="BK60" s="37" t="str">
        <f t="shared" si="35"/>
        <v/>
      </c>
      <c r="BL60" s="120" t="str">
        <f t="shared" si="36"/>
        <v/>
      </c>
      <c r="BM60" s="62" t="str">
        <f t="shared" si="37"/>
        <v/>
      </c>
      <c r="BN60" s="62" t="e">
        <f t="shared" si="38"/>
        <v>#N/A</v>
      </c>
      <c r="BO60" s="62" t="str">
        <f>IF(D60="","",VLOOKUP(D60,'Hilfswerte Benchmark'!$A$4:$H$58,7,0))</f>
        <v/>
      </c>
      <c r="BP60" s="62" t="str">
        <f>IF(D60="","",VLOOKUP(D60,'Hilfswerte Benchmark'!$A$4:$H$58,8,0))</f>
        <v/>
      </c>
      <c r="BQ60" s="62" t="str">
        <f t="shared" si="39"/>
        <v/>
      </c>
      <c r="BR60" s="62" t="str">
        <f t="shared" si="40"/>
        <v/>
      </c>
      <c r="BS60" s="72" t="str">
        <f>IF('EINGABE Gebäude'!V66="","",'EINGABE Gebäude'!V66)</f>
        <v/>
      </c>
      <c r="BT60" s="52" t="str">
        <f t="shared" si="70"/>
        <v/>
      </c>
      <c r="BU60" s="52" t="str">
        <f t="shared" si="41"/>
        <v/>
      </c>
      <c r="BV60" s="120" t="str">
        <f t="shared" si="42"/>
        <v/>
      </c>
      <c r="BW60" s="35" t="str">
        <f t="shared" si="71"/>
        <v/>
      </c>
      <c r="BX60" s="62">
        <f>'Hilfswerte Energiepreise'!$C$20</f>
        <v>7.72</v>
      </c>
      <c r="BY60" s="62">
        <f>'Hilfswerte Energiepreise'!$D$20</f>
        <v>5.6</v>
      </c>
      <c r="BZ60" s="62">
        <f>'Hilfswerte Energiepreise'!$E$20</f>
        <v>3.61</v>
      </c>
      <c r="CA60" t="str">
        <f t="shared" si="44"/>
        <v/>
      </c>
      <c r="CB60" t="str">
        <f t="shared" si="45"/>
        <v/>
      </c>
      <c r="CC60" s="35"/>
      <c r="CN60" t="str">
        <f>'Hilfswerte Benchmark'!A59</f>
        <v>56. Sonstiges - Polizeistationen</v>
      </c>
      <c r="CO60">
        <f t="shared" si="49"/>
        <v>0</v>
      </c>
      <c r="CP60">
        <f t="shared" si="50"/>
        <v>0</v>
      </c>
      <c r="CQ60">
        <f t="shared" si="51"/>
        <v>0</v>
      </c>
      <c r="CX60" t="str">
        <f>'Hilfswerte Benchmark'!A59</f>
        <v>56. Sonstiges - Polizeistationen</v>
      </c>
      <c r="CY60">
        <f t="shared" si="53"/>
        <v>0</v>
      </c>
      <c r="CZ60">
        <f t="shared" si="54"/>
        <v>0</v>
      </c>
      <c r="DA60">
        <f t="shared" si="55"/>
        <v>0</v>
      </c>
      <c r="DH60" t="str">
        <f>'Hilfswerte Benchmark'!A59</f>
        <v>56. Sonstiges - Polizeistationen</v>
      </c>
      <c r="DI60">
        <f t="shared" si="58"/>
        <v>0</v>
      </c>
      <c r="DJ60">
        <f t="shared" si="59"/>
        <v>0</v>
      </c>
      <c r="DK60">
        <v>0</v>
      </c>
    </row>
    <row r="61" spans="1:116" x14ac:dyDescent="0.2">
      <c r="A61">
        <v>57</v>
      </c>
      <c r="B61" s="47" t="str">
        <f>IF('EINGABE Gebäude'!C67 = "", "", 'EINGABE Gebäude'!C67)</f>
        <v/>
      </c>
      <c r="C61" s="47" t="str">
        <f>IF(OR('EINGABE Gebäude'!D67 = "",'EINGABE Gebäude'!D67 = 0), "",'EINGABE Gebäude'!D67)</f>
        <v/>
      </c>
      <c r="D61" t="str">
        <f>IF(OR('EINGABE Gebäude'!E67 = "",'EINGABE Gebäude'!E67 = 0), "",'EINGABE Gebäude'!E67 )</f>
        <v/>
      </c>
      <c r="E61" t="str">
        <f>IF('EINGABE Gebäude'!F67 = "", "",'EINGABE Gebäude'!F67)</f>
        <v/>
      </c>
      <c r="F61" s="34" t="str">
        <f>IF('EINGABE Gebäude'!H67= "", "",'EINGABE Gebäude'!H67)</f>
        <v/>
      </c>
      <c r="G61" s="34" t="str">
        <f>IF('EINGABE Gebäude'!I67 = "","",'EINGABE Gebäude'!I67)</f>
        <v/>
      </c>
      <c r="H61" s="34" t="str">
        <f>IF('EINGABE Gebäude'!J67="","",'EINGABE Gebäude'!J67)</f>
        <v/>
      </c>
      <c r="I61" s="35" t="str">
        <f t="shared" si="62"/>
        <v/>
      </c>
      <c r="J61" s="35" t="str">
        <f t="shared" si="63"/>
        <v/>
      </c>
      <c r="K61" s="35" t="str">
        <f t="shared" si="64"/>
        <v/>
      </c>
      <c r="L61" s="35" t="str">
        <f ca="1">IF(OR(I61="",K61=""),"",SUM(OFFSET('Hilfswerte Witterung'!$B$5,I61,K61,J61-I61)))</f>
        <v/>
      </c>
      <c r="M61" t="str">
        <f>IF('EINGABE Gebäude'!K67="","",'EINGABE Gebäude'!K67)</f>
        <v/>
      </c>
      <c r="N61" t="str">
        <f ca="1">IFERROR(IF(OR(L61=0, M61="",E61=""),"",(('Hilfswerte Witterung'!$I$1/L61)*M61)),"")</f>
        <v/>
      </c>
      <c r="O61" t="str">
        <f t="shared" ca="1" si="9"/>
        <v/>
      </c>
      <c r="P61" s="62" t="str">
        <f ca="1">IFERROR(IF(OR(L61=0, M61="",E61=""),"",(('Hilfswerte Witterung'!$I$1/L61)*M61)/E61),"")</f>
        <v/>
      </c>
      <c r="Q61" s="62" t="e">
        <f t="shared" ca="1" si="10"/>
        <v>#N/A</v>
      </c>
      <c r="R61" s="52" t="str">
        <f>IF(D61="","",VLOOKUP(D61,'Hilfswerte Benchmark'!$A$4:$H$59,3,0))</f>
        <v/>
      </c>
      <c r="S61" s="52" t="str">
        <f>IF(D61="","",VLOOKUP(D61,'Hilfswerte Benchmark'!$A$4:$H$59,4,0))</f>
        <v/>
      </c>
      <c r="T61" s="52" t="str">
        <f t="shared" si="11"/>
        <v/>
      </c>
      <c r="U61" s="44" t="str">
        <f t="shared" ca="1" si="12"/>
        <v/>
      </c>
      <c r="V61" t="str">
        <f>IF('EINGABE Gebäude'!L67="","",'EINGABE Gebäude'!L67)</f>
        <v/>
      </c>
      <c r="W61" s="62" t="str">
        <f t="shared" si="65"/>
        <v/>
      </c>
      <c r="X61" s="62" t="str">
        <f>IF(H61="","",VLOOKUP(H61,'Hilfswerte Energiepreise'!$B$4:$F$17,2,FALSE))</f>
        <v/>
      </c>
      <c r="Y61" s="62" t="str">
        <f>IF(H61="","",VLOOKUP(H61,'Hilfswerte Energiepreise'!$B$4:$F$17,3,FALSE))</f>
        <v/>
      </c>
      <c r="Z61" s="62" t="str">
        <f>IF(H61="","",VLOOKUP(H61,'Hilfswerte Energiepreise'!$B$4:$F$17,4,FALSE))</f>
        <v/>
      </c>
      <c r="AA61" t="str">
        <f t="shared" si="14"/>
        <v/>
      </c>
      <c r="AB61" t="str">
        <f t="shared" si="15"/>
        <v/>
      </c>
      <c r="AC61" s="35" t="str">
        <f ca="1">IFERROR(IF(OR(C61="",C61=0,L61=0,L61="",V61="",V61=0),"",(HLOOKUP(C61,'Hilfswerte Witterung'!$C$4:$AQ$5,2,FALSE)/L61)*V61),"")</f>
        <v/>
      </c>
      <c r="AD61" s="35" t="str">
        <f t="shared" ca="1" si="16"/>
        <v/>
      </c>
      <c r="AE61" s="35" t="str">
        <f>IFERROR(VLOOKUP(H61,'Hilfswerte Energiepreise'!$B$4:$F$17,5,FALSE),"")</f>
        <v/>
      </c>
      <c r="AF61" s="35" t="str">
        <f t="shared" ca="1" si="17"/>
        <v/>
      </c>
      <c r="AG61" s="35" t="str">
        <f t="shared" ca="1" si="18"/>
        <v/>
      </c>
      <c r="AH61" s="42" t="str">
        <f>IF('EINGABE Gebäude'!N67="","",'EINGABE Gebäude'!N67)</f>
        <v/>
      </c>
      <c r="AI61" s="42" t="str">
        <f>IF('EINGABE Gebäude'!O67="","",'EINGABE Gebäude'!O67)</f>
        <v/>
      </c>
      <c r="AJ61" t="str">
        <f t="shared" si="66"/>
        <v/>
      </c>
      <c r="AK61" t="str">
        <f>IF('EINGABE Gebäude'!P67="","",'EINGABE Gebäude'!P67)</f>
        <v/>
      </c>
      <c r="AL61" s="37" t="str">
        <f t="shared" si="20"/>
        <v/>
      </c>
      <c r="AM61" s="120" t="str">
        <f t="shared" si="21"/>
        <v/>
      </c>
      <c r="AN61" s="62" t="str">
        <f t="shared" si="22"/>
        <v/>
      </c>
      <c r="AO61" s="62" t="e">
        <f t="shared" si="23"/>
        <v>#N/A</v>
      </c>
      <c r="AP61" s="62" t="str">
        <f>IF(D61="","",VLOOKUP(D61,'Hilfswerte Benchmark'!$A$4:$H$58,6,0))</f>
        <v/>
      </c>
      <c r="AQ61" s="62" t="str">
        <f>IF(D61="","",VLOOKUP(D61,'Hilfswerte Benchmark'!$A$4:$H$58,7,0))</f>
        <v/>
      </c>
      <c r="AR61" s="62" t="str">
        <f t="shared" si="24"/>
        <v/>
      </c>
      <c r="AS61" s="62" t="str">
        <f t="shared" si="25"/>
        <v/>
      </c>
      <c r="AT61" t="str">
        <f>IF('EINGABE Gebäude'!Q67="","",'EINGABE Gebäude'!Q67)</f>
        <v/>
      </c>
      <c r="AU61" t="str">
        <f t="shared" si="26"/>
        <v/>
      </c>
      <c r="AV61" s="120" t="str">
        <f t="shared" si="27"/>
        <v/>
      </c>
      <c r="AW61" s="35" t="str">
        <f t="shared" si="67"/>
        <v/>
      </c>
      <c r="AX61" s="62" t="str">
        <f t="shared" si="68"/>
        <v/>
      </c>
      <c r="AY61" s="52" t="str">
        <f t="shared" si="30"/>
        <v/>
      </c>
      <c r="AZ61" s="62">
        <f>'Hilfswerte Energiepreise'!$C$4</f>
        <v>29.29</v>
      </c>
      <c r="BA61" s="62">
        <f>'Hilfswerte Energiepreise'!$D$4</f>
        <v>24.42</v>
      </c>
      <c r="BB61" s="62">
        <f>'Hilfswerte Energiepreise'!$E$4</f>
        <v>17.170000000000002</v>
      </c>
      <c r="BC61" t="str">
        <f t="shared" si="31"/>
        <v/>
      </c>
      <c r="BD61" t="str">
        <f t="shared" si="32"/>
        <v/>
      </c>
      <c r="BE61" s="37">
        <f>'Hilfswerte Energiepreise'!$F$4</f>
        <v>560</v>
      </c>
      <c r="BF61" t="str">
        <f t="shared" si="33"/>
        <v/>
      </c>
      <c r="BG61" s="42" t="str">
        <f>IF('EINGABE Gebäude'!S67="","",'EINGABE Gebäude'!S67)</f>
        <v/>
      </c>
      <c r="BH61" s="42" t="str">
        <f>IF('EINGABE Gebäude'!T67="","",'EINGABE Gebäude'!T67)</f>
        <v/>
      </c>
      <c r="BI61" s="37" t="str">
        <f t="shared" si="69"/>
        <v/>
      </c>
      <c r="BJ61" t="str">
        <f>IF('EINGABE Gebäude'!U67="","",'EINGABE Gebäude'!U67)</f>
        <v/>
      </c>
      <c r="BK61" s="37" t="str">
        <f t="shared" si="35"/>
        <v/>
      </c>
      <c r="BL61" s="120" t="str">
        <f t="shared" si="36"/>
        <v/>
      </c>
      <c r="BM61" s="62" t="str">
        <f t="shared" si="37"/>
        <v/>
      </c>
      <c r="BN61" s="62" t="e">
        <f t="shared" si="38"/>
        <v>#N/A</v>
      </c>
      <c r="BO61" s="62" t="str">
        <f>IF(D61="","",VLOOKUP(D61,'Hilfswerte Benchmark'!$A$4:$H$58,7,0))</f>
        <v/>
      </c>
      <c r="BP61" s="62" t="str">
        <f>IF(D61="","",VLOOKUP(D61,'Hilfswerte Benchmark'!$A$4:$H$58,8,0))</f>
        <v/>
      </c>
      <c r="BQ61" s="62" t="str">
        <f t="shared" si="39"/>
        <v/>
      </c>
      <c r="BR61" s="62" t="str">
        <f t="shared" si="40"/>
        <v/>
      </c>
      <c r="BS61" s="72" t="str">
        <f>IF('EINGABE Gebäude'!V67="","",'EINGABE Gebäude'!V67)</f>
        <v/>
      </c>
      <c r="BT61" s="52" t="str">
        <f t="shared" si="70"/>
        <v/>
      </c>
      <c r="BU61" s="52" t="str">
        <f t="shared" si="41"/>
        <v/>
      </c>
      <c r="BV61" s="120" t="str">
        <f t="shared" si="42"/>
        <v/>
      </c>
      <c r="BW61" s="35" t="str">
        <f t="shared" si="71"/>
        <v/>
      </c>
      <c r="BX61" s="62">
        <f>'Hilfswerte Energiepreise'!$C$20</f>
        <v>7.72</v>
      </c>
      <c r="BY61" s="62">
        <f>'Hilfswerte Energiepreise'!$D$20</f>
        <v>5.6</v>
      </c>
      <c r="BZ61" s="62">
        <f>'Hilfswerte Energiepreise'!$E$20</f>
        <v>3.61</v>
      </c>
      <c r="CA61" t="str">
        <f t="shared" si="44"/>
        <v/>
      </c>
      <c r="CB61" t="str">
        <f t="shared" si="45"/>
        <v/>
      </c>
      <c r="CC61" s="35"/>
    </row>
    <row r="62" spans="1:116" x14ac:dyDescent="0.2">
      <c r="A62" s="72">
        <v>58</v>
      </c>
      <c r="B62" s="47" t="str">
        <f>IF('EINGABE Gebäude'!C68 = "", "", 'EINGABE Gebäude'!C68)</f>
        <v/>
      </c>
      <c r="C62" s="47" t="str">
        <f>IF(OR('EINGABE Gebäude'!D68 = "",'EINGABE Gebäude'!D68 = 0), "",'EINGABE Gebäude'!D68)</f>
        <v/>
      </c>
      <c r="D62" t="str">
        <f>IF(OR('EINGABE Gebäude'!E68 = "",'EINGABE Gebäude'!E68 = 0), "",'EINGABE Gebäude'!E68 )</f>
        <v/>
      </c>
      <c r="E62" t="str">
        <f>IF('EINGABE Gebäude'!F68 = "", "",'EINGABE Gebäude'!F68)</f>
        <v/>
      </c>
      <c r="F62" s="34" t="str">
        <f>IF('EINGABE Gebäude'!H68= "", "",'EINGABE Gebäude'!H68)</f>
        <v/>
      </c>
      <c r="G62" s="34" t="str">
        <f>IF('EINGABE Gebäude'!I68 = "","",'EINGABE Gebäude'!I68)</f>
        <v/>
      </c>
      <c r="H62" s="34" t="str">
        <f>IF('EINGABE Gebäude'!J68="","",'EINGABE Gebäude'!J68)</f>
        <v/>
      </c>
      <c r="I62" s="35" t="str">
        <f t="shared" si="62"/>
        <v/>
      </c>
      <c r="J62" s="35" t="str">
        <f t="shared" si="63"/>
        <v/>
      </c>
      <c r="K62" s="35" t="str">
        <f t="shared" si="64"/>
        <v/>
      </c>
      <c r="L62" s="35" t="str">
        <f ca="1">IF(OR(I62="",K62=""),"",SUM(OFFSET('Hilfswerte Witterung'!$B$5,I62,K62,J62-I62)))</f>
        <v/>
      </c>
      <c r="M62" t="str">
        <f>IF('EINGABE Gebäude'!K68="","",'EINGABE Gebäude'!K68)</f>
        <v/>
      </c>
      <c r="N62" t="str">
        <f ca="1">IFERROR(IF(OR(L62=0, M62="",E62=""),"",(('Hilfswerte Witterung'!$I$1/L62)*M62)),"")</f>
        <v/>
      </c>
      <c r="O62" t="str">
        <f t="shared" ca="1" si="9"/>
        <v/>
      </c>
      <c r="P62" s="62" t="str">
        <f ca="1">IFERROR(IF(OR(L62=0, M62="",E62=""),"",(('Hilfswerte Witterung'!$I$1/L62)*M62)/E62),"")</f>
        <v/>
      </c>
      <c r="Q62" s="62" t="e">
        <f t="shared" ca="1" si="10"/>
        <v>#N/A</v>
      </c>
      <c r="R62" s="52" t="str">
        <f>IF(D62="","",VLOOKUP(D62,'Hilfswerte Benchmark'!$A$4:$H$59,3,0))</f>
        <v/>
      </c>
      <c r="S62" s="52" t="str">
        <f>IF(D62="","",VLOOKUP(D62,'Hilfswerte Benchmark'!$A$4:$H$59,4,0))</f>
        <v/>
      </c>
      <c r="T62" s="52" t="str">
        <f t="shared" si="11"/>
        <v/>
      </c>
      <c r="U62" s="44" t="str">
        <f t="shared" ca="1" si="12"/>
        <v/>
      </c>
      <c r="V62" t="str">
        <f>IF('EINGABE Gebäude'!L68="","",'EINGABE Gebäude'!L68)</f>
        <v/>
      </c>
      <c r="W62" s="62" t="str">
        <f t="shared" si="65"/>
        <v/>
      </c>
      <c r="X62" s="62" t="str">
        <f>IF(H62="","",VLOOKUP(H62,'Hilfswerte Energiepreise'!$B$4:$F$17,2,FALSE))</f>
        <v/>
      </c>
      <c r="Y62" s="62" t="str">
        <f>IF(H62="","",VLOOKUP(H62,'Hilfswerte Energiepreise'!$B$4:$F$17,3,FALSE))</f>
        <v/>
      </c>
      <c r="Z62" s="62" t="str">
        <f>IF(H62="","",VLOOKUP(H62,'Hilfswerte Energiepreise'!$B$4:$F$17,4,FALSE))</f>
        <v/>
      </c>
      <c r="AA62" t="str">
        <f t="shared" si="14"/>
        <v/>
      </c>
      <c r="AB62" t="str">
        <f t="shared" si="15"/>
        <v/>
      </c>
      <c r="AC62" s="35" t="str">
        <f ca="1">IFERROR(IF(OR(C62="",C62=0,L62=0,L62="",V62="",V62=0),"",(HLOOKUP(C62,'Hilfswerte Witterung'!$C$4:$AQ$5,2,FALSE)/L62)*V62),"")</f>
        <v/>
      </c>
      <c r="AD62" s="35" t="str">
        <f t="shared" ca="1" si="16"/>
        <v/>
      </c>
      <c r="AE62" s="35" t="str">
        <f>IFERROR(VLOOKUP(H62,'Hilfswerte Energiepreise'!$B$4:$F$17,5,FALSE),"")</f>
        <v/>
      </c>
      <c r="AF62" s="35" t="str">
        <f t="shared" ca="1" si="17"/>
        <v/>
      </c>
      <c r="AG62" s="35" t="str">
        <f t="shared" ca="1" si="18"/>
        <v/>
      </c>
      <c r="AH62" s="42" t="str">
        <f>IF('EINGABE Gebäude'!N68="","",'EINGABE Gebäude'!N68)</f>
        <v/>
      </c>
      <c r="AI62" s="42" t="str">
        <f>IF('EINGABE Gebäude'!O68="","",'EINGABE Gebäude'!O68)</f>
        <v/>
      </c>
      <c r="AJ62" t="str">
        <f t="shared" si="66"/>
        <v/>
      </c>
      <c r="AK62" t="str">
        <f>IF('EINGABE Gebäude'!P68="","",'EINGABE Gebäude'!P68)</f>
        <v/>
      </c>
      <c r="AL62" s="37" t="str">
        <f t="shared" si="20"/>
        <v/>
      </c>
      <c r="AM62" s="120" t="str">
        <f t="shared" si="21"/>
        <v/>
      </c>
      <c r="AN62" s="62" t="str">
        <f t="shared" si="22"/>
        <v/>
      </c>
      <c r="AO62" s="62" t="e">
        <f t="shared" si="23"/>
        <v>#N/A</v>
      </c>
      <c r="AP62" s="62" t="str">
        <f>IF(D62="","",VLOOKUP(D62,'Hilfswerte Benchmark'!$A$4:$H$58,6,0))</f>
        <v/>
      </c>
      <c r="AQ62" s="62" t="str">
        <f>IF(D62="","",VLOOKUP(D62,'Hilfswerte Benchmark'!$A$4:$H$58,7,0))</f>
        <v/>
      </c>
      <c r="AR62" s="62" t="str">
        <f t="shared" si="24"/>
        <v/>
      </c>
      <c r="AS62" s="62" t="str">
        <f t="shared" si="25"/>
        <v/>
      </c>
      <c r="AT62" t="str">
        <f>IF('EINGABE Gebäude'!Q68="","",'EINGABE Gebäude'!Q68)</f>
        <v/>
      </c>
      <c r="AU62" t="str">
        <f t="shared" si="26"/>
        <v/>
      </c>
      <c r="AV62" s="120" t="str">
        <f t="shared" si="27"/>
        <v/>
      </c>
      <c r="AW62" s="35" t="str">
        <f t="shared" si="67"/>
        <v/>
      </c>
      <c r="AX62" s="62" t="str">
        <f t="shared" si="68"/>
        <v/>
      </c>
      <c r="AY62" s="52" t="str">
        <f t="shared" si="30"/>
        <v/>
      </c>
      <c r="AZ62" s="62">
        <f>'Hilfswerte Energiepreise'!$C$4</f>
        <v>29.29</v>
      </c>
      <c r="BA62" s="62">
        <f>'Hilfswerte Energiepreise'!$D$4</f>
        <v>24.42</v>
      </c>
      <c r="BB62" s="62">
        <f>'Hilfswerte Energiepreise'!$E$4</f>
        <v>17.170000000000002</v>
      </c>
      <c r="BC62" t="str">
        <f t="shared" si="31"/>
        <v/>
      </c>
      <c r="BD62" t="str">
        <f t="shared" si="32"/>
        <v/>
      </c>
      <c r="BE62" s="37">
        <f>'Hilfswerte Energiepreise'!$F$4</f>
        <v>560</v>
      </c>
      <c r="BF62" t="str">
        <f t="shared" si="33"/>
        <v/>
      </c>
      <c r="BG62" s="42" t="str">
        <f>IF('EINGABE Gebäude'!S68="","",'EINGABE Gebäude'!S68)</f>
        <v/>
      </c>
      <c r="BH62" s="42" t="str">
        <f>IF('EINGABE Gebäude'!T68="","",'EINGABE Gebäude'!T68)</f>
        <v/>
      </c>
      <c r="BI62" s="37" t="str">
        <f t="shared" si="69"/>
        <v/>
      </c>
      <c r="BJ62" t="str">
        <f>IF('EINGABE Gebäude'!U68="","",'EINGABE Gebäude'!U68)</f>
        <v/>
      </c>
      <c r="BK62" s="37" t="str">
        <f t="shared" si="35"/>
        <v/>
      </c>
      <c r="BL62" s="120" t="str">
        <f t="shared" si="36"/>
        <v/>
      </c>
      <c r="BM62" s="62" t="str">
        <f t="shared" si="37"/>
        <v/>
      </c>
      <c r="BN62" s="62" t="e">
        <f t="shared" si="38"/>
        <v>#N/A</v>
      </c>
      <c r="BO62" s="62" t="str">
        <f>IF(D62="","",VLOOKUP(D62,'Hilfswerte Benchmark'!$A$4:$H$58,7,0))</f>
        <v/>
      </c>
      <c r="BP62" s="62" t="str">
        <f>IF(D62="","",VLOOKUP(D62,'Hilfswerte Benchmark'!$A$4:$H$58,8,0))</f>
        <v/>
      </c>
      <c r="BQ62" s="62" t="str">
        <f t="shared" si="39"/>
        <v/>
      </c>
      <c r="BR62" s="62" t="str">
        <f t="shared" si="40"/>
        <v/>
      </c>
      <c r="BS62" s="72" t="str">
        <f>IF('EINGABE Gebäude'!V68="","",'EINGABE Gebäude'!V68)</f>
        <v/>
      </c>
      <c r="BT62" s="52" t="str">
        <f t="shared" si="70"/>
        <v/>
      </c>
      <c r="BU62" s="52" t="str">
        <f t="shared" si="41"/>
        <v/>
      </c>
      <c r="BV62" s="120" t="str">
        <f t="shared" si="42"/>
        <v/>
      </c>
      <c r="BW62" s="35" t="str">
        <f t="shared" si="71"/>
        <v/>
      </c>
      <c r="BX62" s="62">
        <f>'Hilfswerte Energiepreise'!$C$20</f>
        <v>7.72</v>
      </c>
      <c r="BY62" s="62">
        <f>'Hilfswerte Energiepreise'!$D$20</f>
        <v>5.6</v>
      </c>
      <c r="BZ62" s="62">
        <f>'Hilfswerte Energiepreise'!$E$20</f>
        <v>3.61</v>
      </c>
      <c r="CA62" t="str">
        <f t="shared" si="44"/>
        <v/>
      </c>
      <c r="CB62" t="str">
        <f t="shared" si="45"/>
        <v/>
      </c>
      <c r="CC62" s="35"/>
      <c r="CN62" s="27" t="s">
        <v>211</v>
      </c>
      <c r="CO62" s="134">
        <f ca="1">SUM(CO5:CO60)</f>
        <v>382609.90399191517</v>
      </c>
      <c r="CP62" s="134">
        <f t="shared" ref="CP62:CQ62" ca="1" si="110">SUM(CP5:CP60)</f>
        <v>22905.078322385045</v>
      </c>
      <c r="CQ62" s="134">
        <f t="shared" ca="1" si="110"/>
        <v>65.141788782213254</v>
      </c>
      <c r="CR62" s="134"/>
      <c r="CX62" s="27" t="s">
        <v>211</v>
      </c>
      <c r="CY62" s="134">
        <f>SUM(CY5:CY60)</f>
        <v>267323.94366197183</v>
      </c>
      <c r="CZ62" s="134">
        <f t="shared" ref="CZ62:DA62" si="111">SUM(CZ5:CZ60)</f>
        <v>77112.676056338023</v>
      </c>
      <c r="DA62" s="134">
        <f t="shared" si="111"/>
        <v>149.70140845070421</v>
      </c>
      <c r="DB62" s="134"/>
      <c r="DH62" s="27" t="s">
        <v>211</v>
      </c>
      <c r="DI62" s="134">
        <f>SUM(DI5:DI60)</f>
        <v>0</v>
      </c>
      <c r="DJ62" s="134">
        <f t="shared" ref="DJ62:DK62" si="112">SUM(DJ5:DJ60)</f>
        <v>0</v>
      </c>
      <c r="DK62" s="134">
        <f t="shared" si="112"/>
        <v>0</v>
      </c>
      <c r="DL62" s="134"/>
    </row>
    <row r="63" spans="1:116" x14ac:dyDescent="0.2">
      <c r="A63">
        <v>59</v>
      </c>
      <c r="B63" s="47" t="str">
        <f>IF('EINGABE Gebäude'!C69 = "", "", 'EINGABE Gebäude'!C69)</f>
        <v/>
      </c>
      <c r="C63" s="47" t="str">
        <f>IF(OR('EINGABE Gebäude'!D69 = "",'EINGABE Gebäude'!D69 = 0), "",'EINGABE Gebäude'!D69)</f>
        <v/>
      </c>
      <c r="D63" t="str">
        <f>IF(OR('EINGABE Gebäude'!E69 = "",'EINGABE Gebäude'!E69 = 0), "",'EINGABE Gebäude'!E69 )</f>
        <v/>
      </c>
      <c r="E63" t="str">
        <f>IF('EINGABE Gebäude'!F69 = "", "",'EINGABE Gebäude'!F69)</f>
        <v/>
      </c>
      <c r="F63" s="34" t="str">
        <f>IF('EINGABE Gebäude'!H69= "", "",'EINGABE Gebäude'!H69)</f>
        <v/>
      </c>
      <c r="G63" s="34" t="str">
        <f>IF('EINGABE Gebäude'!I69 = "","",'EINGABE Gebäude'!I69)</f>
        <v/>
      </c>
      <c r="H63" s="34" t="str">
        <f>IF('EINGABE Gebäude'!J69="","",'EINGABE Gebäude'!J69)</f>
        <v/>
      </c>
      <c r="I63" s="35" t="str">
        <f t="shared" si="62"/>
        <v/>
      </c>
      <c r="J63" s="35" t="str">
        <f t="shared" si="63"/>
        <v/>
      </c>
      <c r="K63" s="35" t="str">
        <f t="shared" si="64"/>
        <v/>
      </c>
      <c r="L63" s="35" t="str">
        <f ca="1">IF(OR(I63="",K63=""),"",SUM(OFFSET('Hilfswerte Witterung'!$B$5,I63,K63,J63-I63)))</f>
        <v/>
      </c>
      <c r="M63" t="str">
        <f>IF('EINGABE Gebäude'!K69="","",'EINGABE Gebäude'!K69)</f>
        <v/>
      </c>
      <c r="N63" t="str">
        <f ca="1">IFERROR(IF(OR(L63=0, M63="",E63=""),"",(('Hilfswerte Witterung'!$I$1/L63)*M63)),"")</f>
        <v/>
      </c>
      <c r="O63" t="str">
        <f t="shared" ca="1" si="9"/>
        <v/>
      </c>
      <c r="P63" s="62" t="str">
        <f ca="1">IFERROR(IF(OR(L63=0, M63="",E63=""),"",(('Hilfswerte Witterung'!$I$1/L63)*M63)/E63),"")</f>
        <v/>
      </c>
      <c r="Q63" s="62" t="e">
        <f t="shared" ca="1" si="10"/>
        <v>#N/A</v>
      </c>
      <c r="R63" s="52" t="str">
        <f>IF(D63="","",VLOOKUP(D63,'Hilfswerte Benchmark'!$A$4:$H$59,3,0))</f>
        <v/>
      </c>
      <c r="S63" s="52" t="str">
        <f>IF(D63="","",VLOOKUP(D63,'Hilfswerte Benchmark'!$A$4:$H$59,4,0))</f>
        <v/>
      </c>
      <c r="T63" s="52" t="str">
        <f t="shared" si="11"/>
        <v/>
      </c>
      <c r="U63" s="44" t="str">
        <f t="shared" ca="1" si="12"/>
        <v/>
      </c>
      <c r="V63" t="str">
        <f>IF('EINGABE Gebäude'!L69="","",'EINGABE Gebäude'!L69)</f>
        <v/>
      </c>
      <c r="W63" s="62" t="str">
        <f t="shared" si="65"/>
        <v/>
      </c>
      <c r="X63" s="62" t="str">
        <f>IF(H63="","",VLOOKUP(H63,'Hilfswerte Energiepreise'!$B$4:$F$17,2,FALSE))</f>
        <v/>
      </c>
      <c r="Y63" s="62" t="str">
        <f>IF(H63="","",VLOOKUP(H63,'Hilfswerte Energiepreise'!$B$4:$F$17,3,FALSE))</f>
        <v/>
      </c>
      <c r="Z63" s="62" t="str">
        <f>IF(H63="","",VLOOKUP(H63,'Hilfswerte Energiepreise'!$B$4:$F$17,4,FALSE))</f>
        <v/>
      </c>
      <c r="AA63" t="str">
        <f t="shared" si="14"/>
        <v/>
      </c>
      <c r="AB63" t="str">
        <f t="shared" si="15"/>
        <v/>
      </c>
      <c r="AC63" s="35" t="str">
        <f ca="1">IFERROR(IF(OR(C63="",C63=0,L63=0,L63="",V63="",V63=0),"",(HLOOKUP(C63,'Hilfswerte Witterung'!$C$4:$AQ$5,2,FALSE)/L63)*V63),"")</f>
        <v/>
      </c>
      <c r="AD63" s="35" t="str">
        <f t="shared" ca="1" si="16"/>
        <v/>
      </c>
      <c r="AE63" s="35" t="str">
        <f>IFERROR(VLOOKUP(H63,'Hilfswerte Energiepreise'!$B$4:$F$17,5,FALSE),"")</f>
        <v/>
      </c>
      <c r="AF63" s="35" t="str">
        <f t="shared" ca="1" si="17"/>
        <v/>
      </c>
      <c r="AG63" s="35" t="str">
        <f t="shared" ca="1" si="18"/>
        <v/>
      </c>
      <c r="AH63" s="42" t="str">
        <f>IF('EINGABE Gebäude'!N69="","",'EINGABE Gebäude'!N69)</f>
        <v/>
      </c>
      <c r="AI63" s="42" t="str">
        <f>IF('EINGABE Gebäude'!O69="","",'EINGABE Gebäude'!O69)</f>
        <v/>
      </c>
      <c r="AJ63" t="str">
        <f t="shared" si="66"/>
        <v/>
      </c>
      <c r="AK63" t="str">
        <f>IF('EINGABE Gebäude'!P69="","",'EINGABE Gebäude'!P69)</f>
        <v/>
      </c>
      <c r="AL63" s="37" t="str">
        <f t="shared" si="20"/>
        <v/>
      </c>
      <c r="AM63" s="120" t="str">
        <f t="shared" si="21"/>
        <v/>
      </c>
      <c r="AN63" s="62" t="str">
        <f t="shared" si="22"/>
        <v/>
      </c>
      <c r="AO63" s="62" t="e">
        <f t="shared" si="23"/>
        <v>#N/A</v>
      </c>
      <c r="AP63" s="62" t="str">
        <f>IF(D63="","",VLOOKUP(D63,'Hilfswerte Benchmark'!$A$4:$H$58,6,0))</f>
        <v/>
      </c>
      <c r="AQ63" s="62" t="str">
        <f>IF(D63="","",VLOOKUP(D63,'Hilfswerte Benchmark'!$A$4:$H$58,7,0))</f>
        <v/>
      </c>
      <c r="AR63" s="62" t="str">
        <f t="shared" si="24"/>
        <v/>
      </c>
      <c r="AS63" s="62" t="str">
        <f t="shared" si="25"/>
        <v/>
      </c>
      <c r="AT63" t="str">
        <f>IF('EINGABE Gebäude'!Q69="","",'EINGABE Gebäude'!Q69)</f>
        <v/>
      </c>
      <c r="AU63" t="str">
        <f t="shared" si="26"/>
        <v/>
      </c>
      <c r="AV63" s="120" t="str">
        <f t="shared" si="27"/>
        <v/>
      </c>
      <c r="AW63" s="35" t="str">
        <f t="shared" si="67"/>
        <v/>
      </c>
      <c r="AX63" s="62" t="str">
        <f t="shared" si="68"/>
        <v/>
      </c>
      <c r="AY63" s="52" t="str">
        <f t="shared" si="30"/>
        <v/>
      </c>
      <c r="AZ63" s="62">
        <f>'Hilfswerte Energiepreise'!$C$4</f>
        <v>29.29</v>
      </c>
      <c r="BA63" s="62">
        <f>'Hilfswerte Energiepreise'!$D$4</f>
        <v>24.42</v>
      </c>
      <c r="BB63" s="62">
        <f>'Hilfswerte Energiepreise'!$E$4</f>
        <v>17.170000000000002</v>
      </c>
      <c r="BC63" t="str">
        <f t="shared" si="31"/>
        <v/>
      </c>
      <c r="BD63" t="str">
        <f t="shared" si="32"/>
        <v/>
      </c>
      <c r="BE63" s="37">
        <f>'Hilfswerte Energiepreise'!$F$4</f>
        <v>560</v>
      </c>
      <c r="BF63" t="str">
        <f t="shared" si="33"/>
        <v/>
      </c>
      <c r="BG63" s="42" t="str">
        <f>IF('EINGABE Gebäude'!S69="","",'EINGABE Gebäude'!S69)</f>
        <v/>
      </c>
      <c r="BH63" s="42" t="str">
        <f>IF('EINGABE Gebäude'!T69="","",'EINGABE Gebäude'!T69)</f>
        <v/>
      </c>
      <c r="BI63" s="37" t="str">
        <f t="shared" si="69"/>
        <v/>
      </c>
      <c r="BJ63" t="str">
        <f>IF('EINGABE Gebäude'!U69="","",'EINGABE Gebäude'!U69)</f>
        <v/>
      </c>
      <c r="BK63" s="37" t="str">
        <f t="shared" si="35"/>
        <v/>
      </c>
      <c r="BL63" s="120" t="str">
        <f t="shared" si="36"/>
        <v/>
      </c>
      <c r="BM63" s="62" t="str">
        <f t="shared" si="37"/>
        <v/>
      </c>
      <c r="BN63" s="62" t="e">
        <f t="shared" si="38"/>
        <v>#N/A</v>
      </c>
      <c r="BO63" s="62" t="str">
        <f>IF(D63="","",VLOOKUP(D63,'Hilfswerte Benchmark'!$A$4:$H$58,7,0))</f>
        <v/>
      </c>
      <c r="BP63" s="62" t="str">
        <f>IF(D63="","",VLOOKUP(D63,'Hilfswerte Benchmark'!$A$4:$H$58,8,0))</f>
        <v/>
      </c>
      <c r="BQ63" s="62" t="str">
        <f t="shared" si="39"/>
        <v/>
      </c>
      <c r="BR63" s="62" t="str">
        <f t="shared" si="40"/>
        <v/>
      </c>
      <c r="BS63" s="72" t="str">
        <f>IF('EINGABE Gebäude'!V69="","",'EINGABE Gebäude'!V69)</f>
        <v/>
      </c>
      <c r="BT63" s="52" t="str">
        <f t="shared" si="70"/>
        <v/>
      </c>
      <c r="BU63" s="52" t="str">
        <f t="shared" si="41"/>
        <v/>
      </c>
      <c r="BV63" s="120" t="str">
        <f t="shared" si="42"/>
        <v/>
      </c>
      <c r="BW63" s="35" t="str">
        <f t="shared" si="71"/>
        <v/>
      </c>
      <c r="BX63" s="62">
        <f>'Hilfswerte Energiepreise'!$C$20</f>
        <v>7.72</v>
      </c>
      <c r="BY63" s="62">
        <f>'Hilfswerte Energiepreise'!$D$20</f>
        <v>5.6</v>
      </c>
      <c r="BZ63" s="62">
        <f>'Hilfswerte Energiepreise'!$E$20</f>
        <v>3.61</v>
      </c>
      <c r="CA63" t="str">
        <f t="shared" si="44"/>
        <v/>
      </c>
      <c r="CB63" t="str">
        <f t="shared" si="45"/>
        <v/>
      </c>
      <c r="CC63" s="35"/>
      <c r="CO63" s="133"/>
      <c r="CP63" s="133"/>
      <c r="CQ63" s="133"/>
      <c r="CR63" s="133"/>
    </row>
    <row r="64" spans="1:116" x14ac:dyDescent="0.2">
      <c r="A64" s="72">
        <v>60</v>
      </c>
      <c r="B64" s="47" t="str">
        <f>IF('EINGABE Gebäude'!C70 = "", "", 'EINGABE Gebäude'!C70)</f>
        <v/>
      </c>
      <c r="C64" s="47" t="str">
        <f>IF(OR('EINGABE Gebäude'!D70 = "",'EINGABE Gebäude'!D70 = 0), "",'EINGABE Gebäude'!D70)</f>
        <v/>
      </c>
      <c r="D64" t="str">
        <f>IF(OR('EINGABE Gebäude'!E70 = "",'EINGABE Gebäude'!E70 = 0), "",'EINGABE Gebäude'!E70 )</f>
        <v/>
      </c>
      <c r="E64" t="str">
        <f>IF('EINGABE Gebäude'!F70 = "", "",'EINGABE Gebäude'!F70)</f>
        <v/>
      </c>
      <c r="F64" s="34" t="str">
        <f>IF('EINGABE Gebäude'!H70= "", "",'EINGABE Gebäude'!H70)</f>
        <v/>
      </c>
      <c r="G64" s="34" t="str">
        <f>IF('EINGABE Gebäude'!I70 = "","",'EINGABE Gebäude'!I70)</f>
        <v/>
      </c>
      <c r="H64" s="34" t="str">
        <f>IF('EINGABE Gebäude'!J70="","",'EINGABE Gebäude'!J70)</f>
        <v/>
      </c>
      <c r="I64" s="35" t="str">
        <f t="shared" si="62"/>
        <v/>
      </c>
      <c r="J64" s="35" t="str">
        <f t="shared" si="63"/>
        <v/>
      </c>
      <c r="K64" s="35" t="str">
        <f t="shared" si="64"/>
        <v/>
      </c>
      <c r="L64" s="35" t="str">
        <f ca="1">IF(OR(I64="",K64=""),"",SUM(OFFSET('Hilfswerte Witterung'!$B$5,I64,K64,J64-I64)))</f>
        <v/>
      </c>
      <c r="M64" t="str">
        <f>IF('EINGABE Gebäude'!K70="","",'EINGABE Gebäude'!K70)</f>
        <v/>
      </c>
      <c r="N64" t="str">
        <f ca="1">IFERROR(IF(OR(L64=0, M64="",E64=""),"",(('Hilfswerte Witterung'!$I$1/L64)*M64)),"")</f>
        <v/>
      </c>
      <c r="O64" t="str">
        <f t="shared" ca="1" si="9"/>
        <v/>
      </c>
      <c r="P64" s="62" t="str">
        <f ca="1">IFERROR(IF(OR(L64=0, M64="",E64=""),"",(('Hilfswerte Witterung'!$I$1/L64)*M64)/E64),"")</f>
        <v/>
      </c>
      <c r="Q64" s="62" t="e">
        <f t="shared" ca="1" si="10"/>
        <v>#N/A</v>
      </c>
      <c r="R64" s="52" t="str">
        <f>IF(D64="","",VLOOKUP(D64,'Hilfswerte Benchmark'!$A$4:$H$59,3,0))</f>
        <v/>
      </c>
      <c r="S64" s="52" t="str">
        <f>IF(D64="","",VLOOKUP(D64,'Hilfswerte Benchmark'!$A$4:$H$59,4,0))</f>
        <v/>
      </c>
      <c r="T64" s="52" t="str">
        <f t="shared" si="11"/>
        <v/>
      </c>
      <c r="U64" s="44" t="str">
        <f t="shared" ca="1" si="12"/>
        <v/>
      </c>
      <c r="V64" t="str">
        <f>IF('EINGABE Gebäude'!L70="","",'EINGABE Gebäude'!L70)</f>
        <v/>
      </c>
      <c r="W64" s="62" t="str">
        <f t="shared" si="65"/>
        <v/>
      </c>
      <c r="X64" s="62" t="str">
        <f>IF(H64="","",VLOOKUP(H64,'Hilfswerte Energiepreise'!$B$4:$F$17,2,FALSE))</f>
        <v/>
      </c>
      <c r="Y64" s="62" t="str">
        <f>IF(H64="","",VLOOKUP(H64,'Hilfswerte Energiepreise'!$B$4:$F$17,3,FALSE))</f>
        <v/>
      </c>
      <c r="Z64" s="62" t="str">
        <f>IF(H64="","",VLOOKUP(H64,'Hilfswerte Energiepreise'!$B$4:$F$17,4,FALSE))</f>
        <v/>
      </c>
      <c r="AA64" t="str">
        <f t="shared" si="14"/>
        <v/>
      </c>
      <c r="AB64" t="str">
        <f t="shared" si="15"/>
        <v/>
      </c>
      <c r="AC64" s="35" t="str">
        <f ca="1">IFERROR(IF(OR(C64="",C64=0,L64=0,L64="",V64="",V64=0),"",(HLOOKUP(C64,'Hilfswerte Witterung'!$C$4:$AQ$5,2,FALSE)/L64)*V64),"")</f>
        <v/>
      </c>
      <c r="AD64" s="35" t="str">
        <f t="shared" ca="1" si="16"/>
        <v/>
      </c>
      <c r="AE64" s="35" t="str">
        <f>IFERROR(VLOOKUP(H64,'Hilfswerte Energiepreise'!$B$4:$F$17,5,FALSE),"")</f>
        <v/>
      </c>
      <c r="AF64" s="35" t="str">
        <f t="shared" ca="1" si="17"/>
        <v/>
      </c>
      <c r="AG64" s="35" t="str">
        <f t="shared" ca="1" si="18"/>
        <v/>
      </c>
      <c r="AH64" s="42" t="str">
        <f>IF('EINGABE Gebäude'!N70="","",'EINGABE Gebäude'!N70)</f>
        <v/>
      </c>
      <c r="AI64" s="42" t="str">
        <f>IF('EINGABE Gebäude'!O70="","",'EINGABE Gebäude'!O70)</f>
        <v/>
      </c>
      <c r="AJ64" t="str">
        <f t="shared" si="66"/>
        <v/>
      </c>
      <c r="AK64" t="str">
        <f>IF('EINGABE Gebäude'!P70="","",'EINGABE Gebäude'!P70)</f>
        <v/>
      </c>
      <c r="AL64" s="37" t="str">
        <f t="shared" si="20"/>
        <v/>
      </c>
      <c r="AM64" s="120" t="str">
        <f t="shared" si="21"/>
        <v/>
      </c>
      <c r="AN64" s="62" t="str">
        <f t="shared" si="22"/>
        <v/>
      </c>
      <c r="AO64" s="62" t="e">
        <f t="shared" si="23"/>
        <v>#N/A</v>
      </c>
      <c r="AP64" s="62" t="str">
        <f>IF(D64="","",VLOOKUP(D64,'Hilfswerte Benchmark'!$A$4:$H$58,6,0))</f>
        <v/>
      </c>
      <c r="AQ64" s="62" t="str">
        <f>IF(D64="","",VLOOKUP(D64,'Hilfswerte Benchmark'!$A$4:$H$58,7,0))</f>
        <v/>
      </c>
      <c r="AR64" s="62" t="str">
        <f t="shared" si="24"/>
        <v/>
      </c>
      <c r="AS64" s="62" t="str">
        <f t="shared" si="25"/>
        <v/>
      </c>
      <c r="AT64" t="str">
        <f>IF('EINGABE Gebäude'!Q70="","",'EINGABE Gebäude'!Q70)</f>
        <v/>
      </c>
      <c r="AU64" t="str">
        <f t="shared" si="26"/>
        <v/>
      </c>
      <c r="AV64" s="120" t="str">
        <f t="shared" si="27"/>
        <v/>
      </c>
      <c r="AW64" s="35" t="str">
        <f t="shared" si="67"/>
        <v/>
      </c>
      <c r="AX64" s="62" t="str">
        <f t="shared" si="68"/>
        <v/>
      </c>
      <c r="AY64" s="52" t="str">
        <f t="shared" si="30"/>
        <v/>
      </c>
      <c r="AZ64" s="62">
        <f>'Hilfswerte Energiepreise'!$C$4</f>
        <v>29.29</v>
      </c>
      <c r="BA64" s="62">
        <f>'Hilfswerte Energiepreise'!$D$4</f>
        <v>24.42</v>
      </c>
      <c r="BB64" s="62">
        <f>'Hilfswerte Energiepreise'!$E$4</f>
        <v>17.170000000000002</v>
      </c>
      <c r="BC64" t="str">
        <f t="shared" si="31"/>
        <v/>
      </c>
      <c r="BD64" t="str">
        <f t="shared" si="32"/>
        <v/>
      </c>
      <c r="BE64" s="37">
        <f>'Hilfswerte Energiepreise'!$F$4</f>
        <v>560</v>
      </c>
      <c r="BF64" t="str">
        <f t="shared" si="33"/>
        <v/>
      </c>
      <c r="BG64" s="42" t="str">
        <f>IF('EINGABE Gebäude'!S70="","",'EINGABE Gebäude'!S70)</f>
        <v/>
      </c>
      <c r="BH64" s="42" t="str">
        <f>IF('EINGABE Gebäude'!T70="","",'EINGABE Gebäude'!T70)</f>
        <v/>
      </c>
      <c r="BI64" s="37" t="str">
        <f t="shared" si="69"/>
        <v/>
      </c>
      <c r="BJ64" t="str">
        <f>IF('EINGABE Gebäude'!U70="","",'EINGABE Gebäude'!U70)</f>
        <v/>
      </c>
      <c r="BK64" s="37" t="str">
        <f t="shared" si="35"/>
        <v/>
      </c>
      <c r="BL64" s="120" t="str">
        <f t="shared" si="36"/>
        <v/>
      </c>
      <c r="BM64" s="62" t="str">
        <f t="shared" si="37"/>
        <v/>
      </c>
      <c r="BN64" s="62" t="e">
        <f t="shared" si="38"/>
        <v>#N/A</v>
      </c>
      <c r="BO64" s="62" t="str">
        <f>IF(D64="","",VLOOKUP(D64,'Hilfswerte Benchmark'!$A$4:$H$58,7,0))</f>
        <v/>
      </c>
      <c r="BP64" s="62" t="str">
        <f>IF(D64="","",VLOOKUP(D64,'Hilfswerte Benchmark'!$A$4:$H$58,8,0))</f>
        <v/>
      </c>
      <c r="BQ64" s="62" t="str">
        <f t="shared" si="39"/>
        <v/>
      </c>
      <c r="BR64" s="62" t="str">
        <f t="shared" si="40"/>
        <v/>
      </c>
      <c r="BS64" s="72" t="str">
        <f>IF('EINGABE Gebäude'!V70="","",'EINGABE Gebäude'!V70)</f>
        <v/>
      </c>
      <c r="BT64" s="52" t="str">
        <f t="shared" si="70"/>
        <v/>
      </c>
      <c r="BU64" s="52" t="str">
        <f t="shared" si="41"/>
        <v/>
      </c>
      <c r="BV64" s="120" t="str">
        <f t="shared" si="42"/>
        <v/>
      </c>
      <c r="BW64" s="35" t="str">
        <f t="shared" si="71"/>
        <v/>
      </c>
      <c r="BX64" s="62">
        <f>'Hilfswerte Energiepreise'!$C$20</f>
        <v>7.72</v>
      </c>
      <c r="BY64" s="62">
        <f>'Hilfswerte Energiepreise'!$D$20</f>
        <v>5.6</v>
      </c>
      <c r="BZ64" s="62">
        <f>'Hilfswerte Energiepreise'!$E$20</f>
        <v>3.61</v>
      </c>
      <c r="CA64" t="str">
        <f t="shared" si="44"/>
        <v/>
      </c>
      <c r="CB64" t="str">
        <f t="shared" si="45"/>
        <v/>
      </c>
      <c r="CC64" s="35"/>
    </row>
    <row r="65" spans="1:81" x14ac:dyDescent="0.2">
      <c r="A65">
        <v>61</v>
      </c>
      <c r="B65" s="47" t="str">
        <f>IF('EINGABE Gebäude'!C71 = "", "", 'EINGABE Gebäude'!C71)</f>
        <v/>
      </c>
      <c r="C65" s="47" t="str">
        <f>IF(OR('EINGABE Gebäude'!D71 = "",'EINGABE Gebäude'!D71 = 0), "",'EINGABE Gebäude'!D71)</f>
        <v/>
      </c>
      <c r="D65" t="str">
        <f>IF(OR('EINGABE Gebäude'!E71 = "",'EINGABE Gebäude'!E71 = 0), "",'EINGABE Gebäude'!E71 )</f>
        <v/>
      </c>
      <c r="E65" t="str">
        <f>IF('EINGABE Gebäude'!F71 = "", "",'EINGABE Gebäude'!F71)</f>
        <v/>
      </c>
      <c r="F65" s="34" t="str">
        <f>IF('EINGABE Gebäude'!H71= "", "",'EINGABE Gebäude'!H71)</f>
        <v/>
      </c>
      <c r="G65" s="34" t="str">
        <f>IF('EINGABE Gebäude'!I71 = "","",'EINGABE Gebäude'!I71)</f>
        <v/>
      </c>
      <c r="H65" s="34" t="str">
        <f>IF('EINGABE Gebäude'!J71="","",'EINGABE Gebäude'!J71)</f>
        <v/>
      </c>
      <c r="I65" s="35" t="str">
        <f t="shared" si="62"/>
        <v/>
      </c>
      <c r="J65" s="35" t="str">
        <f t="shared" si="63"/>
        <v/>
      </c>
      <c r="K65" s="35" t="str">
        <f t="shared" si="64"/>
        <v/>
      </c>
      <c r="L65" s="35" t="str">
        <f ca="1">IF(OR(I65="",K65=""),"",SUM(OFFSET('Hilfswerte Witterung'!$B$5,I65,K65,J65-I65)))</f>
        <v/>
      </c>
      <c r="M65" t="str">
        <f>IF('EINGABE Gebäude'!K71="","",'EINGABE Gebäude'!K71)</f>
        <v/>
      </c>
      <c r="N65" t="str">
        <f ca="1">IFERROR(IF(OR(L65=0, M65="",E65=""),"",(('Hilfswerte Witterung'!$I$1/L65)*M65)),"")</f>
        <v/>
      </c>
      <c r="O65" t="str">
        <f t="shared" ca="1" si="9"/>
        <v/>
      </c>
      <c r="P65" s="62" t="str">
        <f ca="1">IFERROR(IF(OR(L65=0, M65="",E65=""),"",(('Hilfswerte Witterung'!$I$1/L65)*M65)/E65),"")</f>
        <v/>
      </c>
      <c r="Q65" s="62" t="e">
        <f t="shared" ca="1" si="10"/>
        <v>#N/A</v>
      </c>
      <c r="R65" s="52" t="str">
        <f>IF(D65="","",VLOOKUP(D65,'Hilfswerte Benchmark'!$A$4:$H$59,3,0))</f>
        <v/>
      </c>
      <c r="S65" s="52" t="str">
        <f>IF(D65="","",VLOOKUP(D65,'Hilfswerte Benchmark'!$A$4:$H$59,4,0))</f>
        <v/>
      </c>
      <c r="T65" s="52" t="str">
        <f t="shared" si="11"/>
        <v/>
      </c>
      <c r="U65" s="44" t="str">
        <f t="shared" ca="1" si="12"/>
        <v/>
      </c>
      <c r="V65" t="str">
        <f>IF('EINGABE Gebäude'!L71="","",'EINGABE Gebäude'!L71)</f>
        <v/>
      </c>
      <c r="W65" s="62" t="str">
        <f t="shared" si="65"/>
        <v/>
      </c>
      <c r="X65" s="62" t="str">
        <f>IF(H65="","",VLOOKUP(H65,'Hilfswerte Energiepreise'!$B$4:$F$17,2,FALSE))</f>
        <v/>
      </c>
      <c r="Y65" s="62" t="str">
        <f>IF(H65="","",VLOOKUP(H65,'Hilfswerte Energiepreise'!$B$4:$F$17,3,FALSE))</f>
        <v/>
      </c>
      <c r="Z65" s="62" t="str">
        <f>IF(H65="","",VLOOKUP(H65,'Hilfswerte Energiepreise'!$B$4:$F$17,4,FALSE))</f>
        <v/>
      </c>
      <c r="AA65" t="str">
        <f t="shared" si="14"/>
        <v/>
      </c>
      <c r="AB65" t="str">
        <f t="shared" si="15"/>
        <v/>
      </c>
      <c r="AC65" s="35" t="str">
        <f ca="1">IFERROR(IF(OR(C65="",C65=0,L65=0,L65="",V65="",V65=0),"",(HLOOKUP(C65,'Hilfswerte Witterung'!$C$4:$AQ$5,2,FALSE)/L65)*V65),"")</f>
        <v/>
      </c>
      <c r="AD65" s="35" t="str">
        <f t="shared" ca="1" si="16"/>
        <v/>
      </c>
      <c r="AE65" s="35" t="str">
        <f>IFERROR(VLOOKUP(H65,'Hilfswerte Energiepreise'!$B$4:$F$17,5,FALSE),"")</f>
        <v/>
      </c>
      <c r="AF65" s="35" t="str">
        <f t="shared" ca="1" si="17"/>
        <v/>
      </c>
      <c r="AG65" s="35" t="str">
        <f t="shared" ca="1" si="18"/>
        <v/>
      </c>
      <c r="AH65" s="42" t="str">
        <f>IF('EINGABE Gebäude'!N71="","",'EINGABE Gebäude'!N71)</f>
        <v/>
      </c>
      <c r="AI65" s="42" t="str">
        <f>IF('EINGABE Gebäude'!O71="","",'EINGABE Gebäude'!O71)</f>
        <v/>
      </c>
      <c r="AJ65" t="str">
        <f t="shared" si="66"/>
        <v/>
      </c>
      <c r="AK65" t="str">
        <f>IF('EINGABE Gebäude'!P71="","",'EINGABE Gebäude'!P71)</f>
        <v/>
      </c>
      <c r="AL65" s="37" t="str">
        <f t="shared" si="20"/>
        <v/>
      </c>
      <c r="AM65" s="120" t="str">
        <f t="shared" si="21"/>
        <v/>
      </c>
      <c r="AN65" s="62" t="str">
        <f t="shared" si="22"/>
        <v/>
      </c>
      <c r="AO65" s="62" t="e">
        <f t="shared" si="23"/>
        <v>#N/A</v>
      </c>
      <c r="AP65" s="62" t="str">
        <f>IF(D65="","",VLOOKUP(D65,'Hilfswerte Benchmark'!$A$4:$H$58,6,0))</f>
        <v/>
      </c>
      <c r="AQ65" s="62" t="str">
        <f>IF(D65="","",VLOOKUP(D65,'Hilfswerte Benchmark'!$A$4:$H$58,7,0))</f>
        <v/>
      </c>
      <c r="AR65" s="62" t="str">
        <f t="shared" si="24"/>
        <v/>
      </c>
      <c r="AS65" s="62" t="str">
        <f t="shared" si="25"/>
        <v/>
      </c>
      <c r="AT65" t="str">
        <f>IF('EINGABE Gebäude'!Q71="","",'EINGABE Gebäude'!Q71)</f>
        <v/>
      </c>
      <c r="AU65" t="str">
        <f t="shared" si="26"/>
        <v/>
      </c>
      <c r="AV65" s="120" t="str">
        <f t="shared" si="27"/>
        <v/>
      </c>
      <c r="AW65" s="35" t="str">
        <f t="shared" si="67"/>
        <v/>
      </c>
      <c r="AX65" s="62" t="str">
        <f t="shared" si="68"/>
        <v/>
      </c>
      <c r="AY65" s="52" t="str">
        <f t="shared" si="30"/>
        <v/>
      </c>
      <c r="AZ65" s="62">
        <f>'Hilfswerte Energiepreise'!$C$4</f>
        <v>29.29</v>
      </c>
      <c r="BA65" s="62">
        <f>'Hilfswerte Energiepreise'!$D$4</f>
        <v>24.42</v>
      </c>
      <c r="BB65" s="62">
        <f>'Hilfswerte Energiepreise'!$E$4</f>
        <v>17.170000000000002</v>
      </c>
      <c r="BC65" t="str">
        <f t="shared" si="31"/>
        <v/>
      </c>
      <c r="BD65" t="str">
        <f t="shared" si="32"/>
        <v/>
      </c>
      <c r="BE65" s="37">
        <f>'Hilfswerte Energiepreise'!$F$4</f>
        <v>560</v>
      </c>
      <c r="BF65" t="str">
        <f t="shared" si="33"/>
        <v/>
      </c>
      <c r="BG65" s="42" t="str">
        <f>IF('EINGABE Gebäude'!S71="","",'EINGABE Gebäude'!S71)</f>
        <v/>
      </c>
      <c r="BH65" s="42" t="str">
        <f>IF('EINGABE Gebäude'!T71="","",'EINGABE Gebäude'!T71)</f>
        <v/>
      </c>
      <c r="BI65" s="37" t="str">
        <f t="shared" si="69"/>
        <v/>
      </c>
      <c r="BJ65" t="str">
        <f>IF('EINGABE Gebäude'!U71="","",'EINGABE Gebäude'!U71)</f>
        <v/>
      </c>
      <c r="BK65" s="37" t="str">
        <f t="shared" si="35"/>
        <v/>
      </c>
      <c r="BL65" s="120" t="str">
        <f t="shared" si="36"/>
        <v/>
      </c>
      <c r="BM65" s="62" t="str">
        <f t="shared" si="37"/>
        <v/>
      </c>
      <c r="BN65" s="62" t="e">
        <f t="shared" si="38"/>
        <v>#N/A</v>
      </c>
      <c r="BO65" s="62" t="str">
        <f>IF(D65="","",VLOOKUP(D65,'Hilfswerte Benchmark'!$A$4:$H$58,7,0))</f>
        <v/>
      </c>
      <c r="BP65" s="62" t="str">
        <f>IF(D65="","",VLOOKUP(D65,'Hilfswerte Benchmark'!$A$4:$H$58,8,0))</f>
        <v/>
      </c>
      <c r="BQ65" s="62" t="str">
        <f t="shared" si="39"/>
        <v/>
      </c>
      <c r="BR65" s="62" t="str">
        <f t="shared" si="40"/>
        <v/>
      </c>
      <c r="BS65" s="72" t="str">
        <f>IF('EINGABE Gebäude'!V71="","",'EINGABE Gebäude'!V71)</f>
        <v/>
      </c>
      <c r="BT65" s="52" t="str">
        <f t="shared" si="70"/>
        <v/>
      </c>
      <c r="BU65" s="52" t="str">
        <f t="shared" si="41"/>
        <v/>
      </c>
      <c r="BV65" s="120" t="str">
        <f t="shared" si="42"/>
        <v/>
      </c>
      <c r="BW65" s="35" t="str">
        <f t="shared" si="71"/>
        <v/>
      </c>
      <c r="BX65" s="62">
        <f>'Hilfswerte Energiepreise'!$C$20</f>
        <v>7.72</v>
      </c>
      <c r="BY65" s="62">
        <f>'Hilfswerte Energiepreise'!$D$20</f>
        <v>5.6</v>
      </c>
      <c r="BZ65" s="62">
        <f>'Hilfswerte Energiepreise'!$E$20</f>
        <v>3.61</v>
      </c>
      <c r="CA65" t="str">
        <f t="shared" si="44"/>
        <v/>
      </c>
      <c r="CB65" t="str">
        <f t="shared" si="45"/>
        <v/>
      </c>
      <c r="CC65" s="35"/>
    </row>
    <row r="66" spans="1:81" x14ac:dyDescent="0.2">
      <c r="A66" s="72">
        <v>62</v>
      </c>
      <c r="B66" s="47" t="str">
        <f>IF('EINGABE Gebäude'!C72 = "", "", 'EINGABE Gebäude'!C72)</f>
        <v/>
      </c>
      <c r="C66" s="47" t="str">
        <f>IF(OR('EINGABE Gebäude'!D72 = "",'EINGABE Gebäude'!D72 = 0), "",'EINGABE Gebäude'!D72)</f>
        <v/>
      </c>
      <c r="D66" t="str">
        <f>IF(OR('EINGABE Gebäude'!E72 = "",'EINGABE Gebäude'!E72 = 0), "",'EINGABE Gebäude'!E72 )</f>
        <v/>
      </c>
      <c r="E66" t="str">
        <f>IF('EINGABE Gebäude'!F72 = "", "",'EINGABE Gebäude'!F72)</f>
        <v/>
      </c>
      <c r="F66" s="34" t="str">
        <f>IF('EINGABE Gebäude'!H72= "", "",'EINGABE Gebäude'!H72)</f>
        <v/>
      </c>
      <c r="G66" s="34" t="str">
        <f>IF('EINGABE Gebäude'!I72 = "","",'EINGABE Gebäude'!I72)</f>
        <v/>
      </c>
      <c r="H66" s="34" t="str">
        <f>IF('EINGABE Gebäude'!J72="","",'EINGABE Gebäude'!J72)</f>
        <v/>
      </c>
      <c r="I66" s="35" t="str">
        <f t="shared" si="62"/>
        <v/>
      </c>
      <c r="J66" s="35" t="str">
        <f t="shared" si="63"/>
        <v/>
      </c>
      <c r="K66" s="35" t="str">
        <f t="shared" si="64"/>
        <v/>
      </c>
      <c r="L66" s="35" t="str">
        <f ca="1">IF(OR(I66="",K66=""),"",SUM(OFFSET('Hilfswerte Witterung'!$B$5,I66,K66,J66-I66)))</f>
        <v/>
      </c>
      <c r="M66" t="str">
        <f>IF('EINGABE Gebäude'!K72="","",'EINGABE Gebäude'!K72)</f>
        <v/>
      </c>
      <c r="N66" t="str">
        <f ca="1">IFERROR(IF(OR(L66=0, M66="",E66=""),"",(('Hilfswerte Witterung'!$I$1/L66)*M66)),"")</f>
        <v/>
      </c>
      <c r="O66" t="str">
        <f t="shared" ca="1" si="9"/>
        <v/>
      </c>
      <c r="P66" s="62" t="str">
        <f ca="1">IFERROR(IF(OR(L66=0, M66="",E66=""),"",(('Hilfswerte Witterung'!$I$1/L66)*M66)/E66),"")</f>
        <v/>
      </c>
      <c r="Q66" s="62" t="e">
        <f t="shared" ca="1" si="10"/>
        <v>#N/A</v>
      </c>
      <c r="R66" s="52" t="str">
        <f>IF(D66="","",VLOOKUP(D66,'Hilfswerte Benchmark'!$A$4:$H$59,3,0))</f>
        <v/>
      </c>
      <c r="S66" s="52" t="str">
        <f>IF(D66="","",VLOOKUP(D66,'Hilfswerte Benchmark'!$A$4:$H$59,4,0))</f>
        <v/>
      </c>
      <c r="T66" s="52" t="str">
        <f t="shared" si="11"/>
        <v/>
      </c>
      <c r="U66" s="44" t="str">
        <f t="shared" ca="1" si="12"/>
        <v/>
      </c>
      <c r="V66" t="str">
        <f>IF('EINGABE Gebäude'!L72="","",'EINGABE Gebäude'!L72)</f>
        <v/>
      </c>
      <c r="W66" s="62" t="str">
        <f t="shared" si="65"/>
        <v/>
      </c>
      <c r="X66" s="62" t="str">
        <f>IF(H66="","",VLOOKUP(H66,'Hilfswerte Energiepreise'!$B$4:$F$17,2,FALSE))</f>
        <v/>
      </c>
      <c r="Y66" s="62" t="str">
        <f>IF(H66="","",VLOOKUP(H66,'Hilfswerte Energiepreise'!$B$4:$F$17,3,FALSE))</f>
        <v/>
      </c>
      <c r="Z66" s="62" t="str">
        <f>IF(H66="","",VLOOKUP(H66,'Hilfswerte Energiepreise'!$B$4:$F$17,4,FALSE))</f>
        <v/>
      </c>
      <c r="AA66" t="str">
        <f t="shared" si="14"/>
        <v/>
      </c>
      <c r="AB66" t="str">
        <f t="shared" si="15"/>
        <v/>
      </c>
      <c r="AC66" s="35" t="str">
        <f ca="1">IFERROR(IF(OR(C66="",C66=0,L66=0,L66="",V66="",V66=0),"",(HLOOKUP(C66,'Hilfswerte Witterung'!$C$4:$AQ$5,2,FALSE)/L66)*V66),"")</f>
        <v/>
      </c>
      <c r="AD66" s="35" t="str">
        <f t="shared" ca="1" si="16"/>
        <v/>
      </c>
      <c r="AE66" s="35" t="str">
        <f>IFERROR(VLOOKUP(H66,'Hilfswerte Energiepreise'!$B$4:$F$17,5,FALSE),"")</f>
        <v/>
      </c>
      <c r="AF66" s="35" t="str">
        <f t="shared" ca="1" si="17"/>
        <v/>
      </c>
      <c r="AG66" s="35" t="str">
        <f t="shared" ca="1" si="18"/>
        <v/>
      </c>
      <c r="AH66" s="42" t="str">
        <f>IF('EINGABE Gebäude'!N72="","",'EINGABE Gebäude'!N72)</f>
        <v/>
      </c>
      <c r="AI66" s="42" t="str">
        <f>IF('EINGABE Gebäude'!O72="","",'EINGABE Gebäude'!O72)</f>
        <v/>
      </c>
      <c r="AJ66" t="str">
        <f t="shared" si="66"/>
        <v/>
      </c>
      <c r="AK66" t="str">
        <f>IF('EINGABE Gebäude'!P72="","",'EINGABE Gebäude'!P72)</f>
        <v/>
      </c>
      <c r="AL66" s="37" t="str">
        <f t="shared" si="20"/>
        <v/>
      </c>
      <c r="AM66" s="120" t="str">
        <f t="shared" si="21"/>
        <v/>
      </c>
      <c r="AN66" s="62" t="str">
        <f t="shared" si="22"/>
        <v/>
      </c>
      <c r="AO66" s="62" t="e">
        <f t="shared" si="23"/>
        <v>#N/A</v>
      </c>
      <c r="AP66" s="62" t="str">
        <f>IF(D66="","",VLOOKUP(D66,'Hilfswerte Benchmark'!$A$4:$H$58,6,0))</f>
        <v/>
      </c>
      <c r="AQ66" s="62" t="str">
        <f>IF(D66="","",VLOOKUP(D66,'Hilfswerte Benchmark'!$A$4:$H$58,7,0))</f>
        <v/>
      </c>
      <c r="AR66" s="62" t="str">
        <f t="shared" si="24"/>
        <v/>
      </c>
      <c r="AS66" s="62" t="str">
        <f t="shared" si="25"/>
        <v/>
      </c>
      <c r="AT66" t="str">
        <f>IF('EINGABE Gebäude'!Q72="","",'EINGABE Gebäude'!Q72)</f>
        <v/>
      </c>
      <c r="AU66" t="str">
        <f t="shared" si="26"/>
        <v/>
      </c>
      <c r="AV66" s="120" t="str">
        <f t="shared" si="27"/>
        <v/>
      </c>
      <c r="AW66" s="35" t="str">
        <f t="shared" si="67"/>
        <v/>
      </c>
      <c r="AX66" s="62" t="str">
        <f t="shared" si="68"/>
        <v/>
      </c>
      <c r="AY66" s="52" t="str">
        <f t="shared" si="30"/>
        <v/>
      </c>
      <c r="AZ66" s="62">
        <f>'Hilfswerte Energiepreise'!$C$4</f>
        <v>29.29</v>
      </c>
      <c r="BA66" s="62">
        <f>'Hilfswerte Energiepreise'!$D$4</f>
        <v>24.42</v>
      </c>
      <c r="BB66" s="62">
        <f>'Hilfswerte Energiepreise'!$E$4</f>
        <v>17.170000000000002</v>
      </c>
      <c r="BC66" t="str">
        <f t="shared" si="31"/>
        <v/>
      </c>
      <c r="BD66" t="str">
        <f t="shared" si="32"/>
        <v/>
      </c>
      <c r="BE66" s="37">
        <f>'Hilfswerte Energiepreise'!$F$4</f>
        <v>560</v>
      </c>
      <c r="BF66" t="str">
        <f t="shared" si="33"/>
        <v/>
      </c>
      <c r="BG66" s="42" t="str">
        <f>IF('EINGABE Gebäude'!S72="","",'EINGABE Gebäude'!S72)</f>
        <v/>
      </c>
      <c r="BH66" s="42" t="str">
        <f>IF('EINGABE Gebäude'!T72="","",'EINGABE Gebäude'!T72)</f>
        <v/>
      </c>
      <c r="BI66" s="37" t="str">
        <f t="shared" si="69"/>
        <v/>
      </c>
      <c r="BJ66" t="str">
        <f>IF('EINGABE Gebäude'!U72="","",'EINGABE Gebäude'!U72)</f>
        <v/>
      </c>
      <c r="BK66" s="37" t="str">
        <f t="shared" si="35"/>
        <v/>
      </c>
      <c r="BL66" s="120" t="str">
        <f t="shared" si="36"/>
        <v/>
      </c>
      <c r="BM66" s="62" t="str">
        <f t="shared" si="37"/>
        <v/>
      </c>
      <c r="BN66" s="62" t="e">
        <f t="shared" si="38"/>
        <v>#N/A</v>
      </c>
      <c r="BO66" s="62" t="str">
        <f>IF(D66="","",VLOOKUP(D66,'Hilfswerte Benchmark'!$A$4:$H$58,7,0))</f>
        <v/>
      </c>
      <c r="BP66" s="62" t="str">
        <f>IF(D66="","",VLOOKUP(D66,'Hilfswerte Benchmark'!$A$4:$H$58,8,0))</f>
        <v/>
      </c>
      <c r="BQ66" s="62" t="str">
        <f t="shared" si="39"/>
        <v/>
      </c>
      <c r="BR66" s="62" t="str">
        <f t="shared" si="40"/>
        <v/>
      </c>
      <c r="BS66" s="72" t="str">
        <f>IF('EINGABE Gebäude'!V72="","",'EINGABE Gebäude'!V72)</f>
        <v/>
      </c>
      <c r="BT66" s="52" t="str">
        <f t="shared" si="70"/>
        <v/>
      </c>
      <c r="BU66" s="52" t="str">
        <f t="shared" si="41"/>
        <v/>
      </c>
      <c r="BV66" s="120" t="str">
        <f t="shared" si="42"/>
        <v/>
      </c>
      <c r="BW66" s="35" t="str">
        <f t="shared" si="71"/>
        <v/>
      </c>
      <c r="BX66" s="62">
        <f>'Hilfswerte Energiepreise'!$C$20</f>
        <v>7.72</v>
      </c>
      <c r="BY66" s="62">
        <f>'Hilfswerte Energiepreise'!$D$20</f>
        <v>5.6</v>
      </c>
      <c r="BZ66" s="62">
        <f>'Hilfswerte Energiepreise'!$E$20</f>
        <v>3.61</v>
      </c>
      <c r="CA66" t="str">
        <f t="shared" si="44"/>
        <v/>
      </c>
      <c r="CB66" t="str">
        <f t="shared" si="45"/>
        <v/>
      </c>
      <c r="CC66" s="35"/>
    </row>
    <row r="67" spans="1:81" x14ac:dyDescent="0.2">
      <c r="A67">
        <v>63</v>
      </c>
      <c r="B67" s="47" t="str">
        <f>IF('EINGABE Gebäude'!C73 = "", "", 'EINGABE Gebäude'!C73)</f>
        <v/>
      </c>
      <c r="C67" s="47" t="str">
        <f>IF(OR('EINGABE Gebäude'!D73 = "",'EINGABE Gebäude'!D73 = 0), "",'EINGABE Gebäude'!D73)</f>
        <v/>
      </c>
      <c r="D67" t="str">
        <f>IF(OR('EINGABE Gebäude'!E73 = "",'EINGABE Gebäude'!E73 = 0), "",'EINGABE Gebäude'!E73 )</f>
        <v/>
      </c>
      <c r="E67" t="str">
        <f>IF('EINGABE Gebäude'!F73 = "", "",'EINGABE Gebäude'!F73)</f>
        <v/>
      </c>
      <c r="F67" s="34" t="str">
        <f>IF('EINGABE Gebäude'!H73= "", "",'EINGABE Gebäude'!H73)</f>
        <v/>
      </c>
      <c r="G67" s="34" t="str">
        <f>IF('EINGABE Gebäude'!I73 = "","",'EINGABE Gebäude'!I73)</f>
        <v/>
      </c>
      <c r="H67" s="34" t="str">
        <f>IF('EINGABE Gebäude'!J73="","",'EINGABE Gebäude'!J73)</f>
        <v/>
      </c>
      <c r="I67" s="35" t="str">
        <f t="shared" si="62"/>
        <v/>
      </c>
      <c r="J67" s="35" t="str">
        <f t="shared" si="63"/>
        <v/>
      </c>
      <c r="K67" s="35" t="str">
        <f t="shared" si="64"/>
        <v/>
      </c>
      <c r="L67" s="35" t="str">
        <f ca="1">IF(OR(I67="",K67=""),"",SUM(OFFSET('Hilfswerte Witterung'!$B$5,I67,K67,J67-I67)))</f>
        <v/>
      </c>
      <c r="M67" t="str">
        <f>IF('EINGABE Gebäude'!K73="","",'EINGABE Gebäude'!K73)</f>
        <v/>
      </c>
      <c r="N67" t="str">
        <f ca="1">IFERROR(IF(OR(L67=0, M67="",E67=""),"",(('Hilfswerte Witterung'!$I$1/L67)*M67)),"")</f>
        <v/>
      </c>
      <c r="O67" t="str">
        <f t="shared" ca="1" si="9"/>
        <v/>
      </c>
      <c r="P67" s="62" t="str">
        <f ca="1">IFERROR(IF(OR(L67=0, M67="",E67=""),"",(('Hilfswerte Witterung'!$I$1/L67)*M67)/E67),"")</f>
        <v/>
      </c>
      <c r="Q67" s="62" t="e">
        <f t="shared" ca="1" si="10"/>
        <v>#N/A</v>
      </c>
      <c r="R67" s="52" t="str">
        <f>IF(D67="","",VLOOKUP(D67,'Hilfswerte Benchmark'!$A$4:$H$59,3,0))</f>
        <v/>
      </c>
      <c r="S67" s="52" t="str">
        <f>IF(D67="","",VLOOKUP(D67,'Hilfswerte Benchmark'!$A$4:$H$59,4,0))</f>
        <v/>
      </c>
      <c r="T67" s="52" t="str">
        <f t="shared" si="11"/>
        <v/>
      </c>
      <c r="U67" s="44" t="str">
        <f t="shared" ca="1" si="12"/>
        <v/>
      </c>
      <c r="V67" t="str">
        <f>IF('EINGABE Gebäude'!L73="","",'EINGABE Gebäude'!L73)</f>
        <v/>
      </c>
      <c r="W67" s="62" t="str">
        <f t="shared" si="65"/>
        <v/>
      </c>
      <c r="X67" s="62" t="str">
        <f>IF(H67="","",VLOOKUP(H67,'Hilfswerte Energiepreise'!$B$4:$F$17,2,FALSE))</f>
        <v/>
      </c>
      <c r="Y67" s="62" t="str">
        <f>IF(H67="","",VLOOKUP(H67,'Hilfswerte Energiepreise'!$B$4:$F$17,3,FALSE))</f>
        <v/>
      </c>
      <c r="Z67" s="62" t="str">
        <f>IF(H67="","",VLOOKUP(H67,'Hilfswerte Energiepreise'!$B$4:$F$17,4,FALSE))</f>
        <v/>
      </c>
      <c r="AA67" t="str">
        <f t="shared" si="14"/>
        <v/>
      </c>
      <c r="AB67" t="str">
        <f t="shared" si="15"/>
        <v/>
      </c>
      <c r="AC67" s="35" t="str">
        <f ca="1">IFERROR(IF(OR(C67="",C67=0,L67=0,L67="",V67="",V67=0),"",(HLOOKUP(C67,'Hilfswerte Witterung'!$C$4:$AQ$5,2,FALSE)/L67)*V67),"")</f>
        <v/>
      </c>
      <c r="AD67" s="35" t="str">
        <f t="shared" ca="1" si="16"/>
        <v/>
      </c>
      <c r="AE67" s="35" t="str">
        <f>IFERROR(VLOOKUP(H67,'Hilfswerte Energiepreise'!$B$4:$F$17,5,FALSE),"")</f>
        <v/>
      </c>
      <c r="AF67" s="35" t="str">
        <f t="shared" ca="1" si="17"/>
        <v/>
      </c>
      <c r="AG67" s="35" t="str">
        <f t="shared" ca="1" si="18"/>
        <v/>
      </c>
      <c r="AH67" s="42" t="str">
        <f>IF('EINGABE Gebäude'!N73="","",'EINGABE Gebäude'!N73)</f>
        <v/>
      </c>
      <c r="AI67" s="42" t="str">
        <f>IF('EINGABE Gebäude'!O73="","",'EINGABE Gebäude'!O73)</f>
        <v/>
      </c>
      <c r="AJ67" t="str">
        <f t="shared" si="66"/>
        <v/>
      </c>
      <c r="AK67" t="str">
        <f>IF('EINGABE Gebäude'!P73="","",'EINGABE Gebäude'!P73)</f>
        <v/>
      </c>
      <c r="AL67" s="37" t="str">
        <f t="shared" si="20"/>
        <v/>
      </c>
      <c r="AM67" s="120" t="str">
        <f t="shared" si="21"/>
        <v/>
      </c>
      <c r="AN67" s="62" t="str">
        <f t="shared" si="22"/>
        <v/>
      </c>
      <c r="AO67" s="62" t="e">
        <f t="shared" si="23"/>
        <v>#N/A</v>
      </c>
      <c r="AP67" s="62" t="str">
        <f>IF(D67="","",VLOOKUP(D67,'Hilfswerte Benchmark'!$A$4:$H$58,6,0))</f>
        <v/>
      </c>
      <c r="AQ67" s="62" t="str">
        <f>IF(D67="","",VLOOKUP(D67,'Hilfswerte Benchmark'!$A$4:$H$58,7,0))</f>
        <v/>
      </c>
      <c r="AR67" s="62" t="str">
        <f t="shared" si="24"/>
        <v/>
      </c>
      <c r="AS67" s="62" t="str">
        <f t="shared" si="25"/>
        <v/>
      </c>
      <c r="AT67" t="str">
        <f>IF('EINGABE Gebäude'!Q73="","",'EINGABE Gebäude'!Q73)</f>
        <v/>
      </c>
      <c r="AU67" t="str">
        <f t="shared" si="26"/>
        <v/>
      </c>
      <c r="AV67" s="120" t="str">
        <f t="shared" si="27"/>
        <v/>
      </c>
      <c r="AW67" s="35" t="str">
        <f t="shared" si="67"/>
        <v/>
      </c>
      <c r="AX67" s="62" t="str">
        <f t="shared" si="68"/>
        <v/>
      </c>
      <c r="AY67" s="52" t="str">
        <f t="shared" si="30"/>
        <v/>
      </c>
      <c r="AZ67" s="62">
        <f>'Hilfswerte Energiepreise'!$C$4</f>
        <v>29.29</v>
      </c>
      <c r="BA67" s="62">
        <f>'Hilfswerte Energiepreise'!$D$4</f>
        <v>24.42</v>
      </c>
      <c r="BB67" s="62">
        <f>'Hilfswerte Energiepreise'!$E$4</f>
        <v>17.170000000000002</v>
      </c>
      <c r="BC67" t="str">
        <f t="shared" si="31"/>
        <v/>
      </c>
      <c r="BD67" t="str">
        <f t="shared" si="32"/>
        <v/>
      </c>
      <c r="BE67" s="37">
        <f>'Hilfswerte Energiepreise'!$F$4</f>
        <v>560</v>
      </c>
      <c r="BF67" t="str">
        <f t="shared" si="33"/>
        <v/>
      </c>
      <c r="BG67" s="42" t="str">
        <f>IF('EINGABE Gebäude'!S73="","",'EINGABE Gebäude'!S73)</f>
        <v/>
      </c>
      <c r="BH67" s="42" t="str">
        <f>IF('EINGABE Gebäude'!T73="","",'EINGABE Gebäude'!T73)</f>
        <v/>
      </c>
      <c r="BI67" s="37" t="str">
        <f t="shared" si="69"/>
        <v/>
      </c>
      <c r="BJ67" t="str">
        <f>IF('EINGABE Gebäude'!U73="","",'EINGABE Gebäude'!U73)</f>
        <v/>
      </c>
      <c r="BK67" s="37" t="str">
        <f t="shared" si="35"/>
        <v/>
      </c>
      <c r="BL67" s="120" t="str">
        <f t="shared" si="36"/>
        <v/>
      </c>
      <c r="BM67" s="62" t="str">
        <f t="shared" si="37"/>
        <v/>
      </c>
      <c r="BN67" s="62" t="e">
        <f t="shared" si="38"/>
        <v>#N/A</v>
      </c>
      <c r="BO67" s="62" t="str">
        <f>IF(D67="","",VLOOKUP(D67,'Hilfswerte Benchmark'!$A$4:$H$58,7,0))</f>
        <v/>
      </c>
      <c r="BP67" s="62" t="str">
        <f>IF(D67="","",VLOOKUP(D67,'Hilfswerte Benchmark'!$A$4:$H$58,8,0))</f>
        <v/>
      </c>
      <c r="BQ67" s="62" t="str">
        <f t="shared" si="39"/>
        <v/>
      </c>
      <c r="BR67" s="62" t="str">
        <f t="shared" si="40"/>
        <v/>
      </c>
      <c r="BS67" s="72" t="str">
        <f>IF('EINGABE Gebäude'!V73="","",'EINGABE Gebäude'!V73)</f>
        <v/>
      </c>
      <c r="BT67" s="52" t="str">
        <f t="shared" si="70"/>
        <v/>
      </c>
      <c r="BU67" s="52" t="str">
        <f t="shared" si="41"/>
        <v/>
      </c>
      <c r="BV67" s="120" t="str">
        <f t="shared" si="42"/>
        <v/>
      </c>
      <c r="BW67" s="35" t="str">
        <f t="shared" si="71"/>
        <v/>
      </c>
      <c r="BX67" s="62">
        <f>'Hilfswerte Energiepreise'!$C$20</f>
        <v>7.72</v>
      </c>
      <c r="BY67" s="62">
        <f>'Hilfswerte Energiepreise'!$D$20</f>
        <v>5.6</v>
      </c>
      <c r="BZ67" s="62">
        <f>'Hilfswerte Energiepreise'!$E$20</f>
        <v>3.61</v>
      </c>
      <c r="CA67" t="str">
        <f t="shared" si="44"/>
        <v/>
      </c>
      <c r="CB67" t="str">
        <f t="shared" si="45"/>
        <v/>
      </c>
      <c r="CC67" s="35"/>
    </row>
    <row r="68" spans="1:81" x14ac:dyDescent="0.2">
      <c r="A68" s="72">
        <v>64</v>
      </c>
      <c r="B68" s="47" t="str">
        <f>IF('EINGABE Gebäude'!C74 = "", "", 'EINGABE Gebäude'!C74)</f>
        <v/>
      </c>
      <c r="C68" s="47" t="str">
        <f>IF(OR('EINGABE Gebäude'!D74 = "",'EINGABE Gebäude'!D74 = 0), "",'EINGABE Gebäude'!D74)</f>
        <v/>
      </c>
      <c r="D68" t="str">
        <f>IF(OR('EINGABE Gebäude'!E74 = "",'EINGABE Gebäude'!E74 = 0), "",'EINGABE Gebäude'!E74 )</f>
        <v/>
      </c>
      <c r="E68" t="str">
        <f>IF('EINGABE Gebäude'!F74 = "", "",'EINGABE Gebäude'!F74)</f>
        <v/>
      </c>
      <c r="F68" s="34" t="str">
        <f>IF('EINGABE Gebäude'!H74= "", "",'EINGABE Gebäude'!H74)</f>
        <v/>
      </c>
      <c r="G68" s="34" t="str">
        <f>IF('EINGABE Gebäude'!I74 = "","",'EINGABE Gebäude'!I74)</f>
        <v/>
      </c>
      <c r="H68" s="34" t="str">
        <f>IF('EINGABE Gebäude'!J74="","",'EINGABE Gebäude'!J74)</f>
        <v/>
      </c>
      <c r="I68" s="35" t="str">
        <f t="shared" si="62"/>
        <v/>
      </c>
      <c r="J68" s="35" t="str">
        <f t="shared" si="63"/>
        <v/>
      </c>
      <c r="K68" s="35" t="str">
        <f t="shared" si="64"/>
        <v/>
      </c>
      <c r="L68" s="35" t="str">
        <f ca="1">IF(OR(I68="",K68=""),"",SUM(OFFSET('Hilfswerte Witterung'!$B$5,I68,K68,J68-I68)))</f>
        <v/>
      </c>
      <c r="M68" t="str">
        <f>IF('EINGABE Gebäude'!K74="","",'EINGABE Gebäude'!K74)</f>
        <v/>
      </c>
      <c r="N68" t="str">
        <f ca="1">IFERROR(IF(OR(L68=0, M68="",E68=""),"",(('Hilfswerte Witterung'!$I$1/L68)*M68)),"")</f>
        <v/>
      </c>
      <c r="O68" t="str">
        <f t="shared" ca="1" si="9"/>
        <v/>
      </c>
      <c r="P68" s="62" t="str">
        <f ca="1">IFERROR(IF(OR(L68=0, M68="",E68=""),"",(('Hilfswerte Witterung'!$I$1/L68)*M68)/E68),"")</f>
        <v/>
      </c>
      <c r="Q68" s="62" t="e">
        <f t="shared" ca="1" si="10"/>
        <v>#N/A</v>
      </c>
      <c r="R68" s="52" t="str">
        <f>IF(D68="","",VLOOKUP(D68,'Hilfswerte Benchmark'!$A$4:$H$59,3,0))</f>
        <v/>
      </c>
      <c r="S68" s="52" t="str">
        <f>IF(D68="","",VLOOKUP(D68,'Hilfswerte Benchmark'!$A$4:$H$59,4,0))</f>
        <v/>
      </c>
      <c r="T68" s="52" t="str">
        <f t="shared" si="11"/>
        <v/>
      </c>
      <c r="U68" s="44" t="str">
        <f t="shared" ca="1" si="12"/>
        <v/>
      </c>
      <c r="V68" t="str">
        <f>IF('EINGABE Gebäude'!L74="","",'EINGABE Gebäude'!L74)</f>
        <v/>
      </c>
      <c r="W68" s="62" t="str">
        <f t="shared" si="65"/>
        <v/>
      </c>
      <c r="X68" s="62" t="str">
        <f>IF(H68="","",VLOOKUP(H68,'Hilfswerte Energiepreise'!$B$4:$F$17,2,FALSE))</f>
        <v/>
      </c>
      <c r="Y68" s="62" t="str">
        <f>IF(H68="","",VLOOKUP(H68,'Hilfswerte Energiepreise'!$B$4:$F$17,3,FALSE))</f>
        <v/>
      </c>
      <c r="Z68" s="62" t="str">
        <f>IF(H68="","",VLOOKUP(H68,'Hilfswerte Energiepreise'!$B$4:$F$17,4,FALSE))</f>
        <v/>
      </c>
      <c r="AA68" t="str">
        <f t="shared" si="14"/>
        <v/>
      </c>
      <c r="AB68" t="str">
        <f t="shared" si="15"/>
        <v/>
      </c>
      <c r="AC68" s="35" t="str">
        <f ca="1">IFERROR(IF(OR(C68="",C68=0,L68=0,L68="",V68="",V68=0),"",(HLOOKUP(C68,'Hilfswerte Witterung'!$C$4:$AQ$5,2,FALSE)/L68)*V68),"")</f>
        <v/>
      </c>
      <c r="AD68" s="35" t="str">
        <f t="shared" ca="1" si="16"/>
        <v/>
      </c>
      <c r="AE68" s="35" t="str">
        <f>IFERROR(VLOOKUP(H68,'Hilfswerte Energiepreise'!$B$4:$F$17,5,FALSE),"")</f>
        <v/>
      </c>
      <c r="AF68" s="35" t="str">
        <f t="shared" ca="1" si="17"/>
        <v/>
      </c>
      <c r="AG68" s="35" t="str">
        <f t="shared" ca="1" si="18"/>
        <v/>
      </c>
      <c r="AH68" s="42" t="str">
        <f>IF('EINGABE Gebäude'!N74="","",'EINGABE Gebäude'!N74)</f>
        <v/>
      </c>
      <c r="AI68" s="42" t="str">
        <f>IF('EINGABE Gebäude'!O74="","",'EINGABE Gebäude'!O74)</f>
        <v/>
      </c>
      <c r="AJ68" t="str">
        <f t="shared" si="66"/>
        <v/>
      </c>
      <c r="AK68" t="str">
        <f>IF('EINGABE Gebäude'!P74="","",'EINGABE Gebäude'!P74)</f>
        <v/>
      </c>
      <c r="AL68" s="37" t="str">
        <f t="shared" si="20"/>
        <v/>
      </c>
      <c r="AM68" s="120" t="str">
        <f t="shared" si="21"/>
        <v/>
      </c>
      <c r="AN68" s="62" t="str">
        <f t="shared" si="22"/>
        <v/>
      </c>
      <c r="AO68" s="62" t="e">
        <f t="shared" si="23"/>
        <v>#N/A</v>
      </c>
      <c r="AP68" s="62" t="str">
        <f>IF(D68="","",VLOOKUP(D68,'Hilfswerte Benchmark'!$A$4:$H$58,6,0))</f>
        <v/>
      </c>
      <c r="AQ68" s="62" t="str">
        <f>IF(D68="","",VLOOKUP(D68,'Hilfswerte Benchmark'!$A$4:$H$58,7,0))</f>
        <v/>
      </c>
      <c r="AR68" s="62" t="str">
        <f t="shared" si="24"/>
        <v/>
      </c>
      <c r="AS68" s="62" t="str">
        <f t="shared" si="25"/>
        <v/>
      </c>
      <c r="AT68" t="str">
        <f>IF('EINGABE Gebäude'!Q74="","",'EINGABE Gebäude'!Q74)</f>
        <v/>
      </c>
      <c r="AU68" t="str">
        <f t="shared" si="26"/>
        <v/>
      </c>
      <c r="AV68" s="120" t="str">
        <f t="shared" si="27"/>
        <v/>
      </c>
      <c r="AW68" s="35" t="str">
        <f t="shared" si="67"/>
        <v/>
      </c>
      <c r="AX68" s="62" t="str">
        <f t="shared" si="68"/>
        <v/>
      </c>
      <c r="AY68" s="52" t="str">
        <f t="shared" si="30"/>
        <v/>
      </c>
      <c r="AZ68" s="62">
        <f>'Hilfswerte Energiepreise'!$C$4</f>
        <v>29.29</v>
      </c>
      <c r="BA68" s="62">
        <f>'Hilfswerte Energiepreise'!$D$4</f>
        <v>24.42</v>
      </c>
      <c r="BB68" s="62">
        <f>'Hilfswerte Energiepreise'!$E$4</f>
        <v>17.170000000000002</v>
      </c>
      <c r="BC68" t="str">
        <f t="shared" si="31"/>
        <v/>
      </c>
      <c r="BD68" t="str">
        <f t="shared" si="32"/>
        <v/>
      </c>
      <c r="BE68" s="37">
        <f>'Hilfswerte Energiepreise'!$F$4</f>
        <v>560</v>
      </c>
      <c r="BF68" t="str">
        <f t="shared" si="33"/>
        <v/>
      </c>
      <c r="BG68" s="42" t="str">
        <f>IF('EINGABE Gebäude'!S74="","",'EINGABE Gebäude'!S74)</f>
        <v/>
      </c>
      <c r="BH68" s="42" t="str">
        <f>IF('EINGABE Gebäude'!T74="","",'EINGABE Gebäude'!T74)</f>
        <v/>
      </c>
      <c r="BI68" s="37" t="str">
        <f t="shared" si="69"/>
        <v/>
      </c>
      <c r="BJ68" t="str">
        <f>IF('EINGABE Gebäude'!U74="","",'EINGABE Gebäude'!U74)</f>
        <v/>
      </c>
      <c r="BK68" s="37" t="str">
        <f t="shared" si="35"/>
        <v/>
      </c>
      <c r="BL68" s="120" t="str">
        <f t="shared" si="36"/>
        <v/>
      </c>
      <c r="BM68" s="62" t="str">
        <f t="shared" si="37"/>
        <v/>
      </c>
      <c r="BN68" s="62" t="e">
        <f t="shared" si="38"/>
        <v>#N/A</v>
      </c>
      <c r="BO68" s="62" t="str">
        <f>IF(D68="","",VLOOKUP(D68,'Hilfswerte Benchmark'!$A$4:$H$58,7,0))</f>
        <v/>
      </c>
      <c r="BP68" s="62" t="str">
        <f>IF(D68="","",VLOOKUP(D68,'Hilfswerte Benchmark'!$A$4:$H$58,8,0))</f>
        <v/>
      </c>
      <c r="BQ68" s="62" t="str">
        <f t="shared" si="39"/>
        <v/>
      </c>
      <c r="BR68" s="62" t="str">
        <f t="shared" si="40"/>
        <v/>
      </c>
      <c r="BS68" s="72" t="str">
        <f>IF('EINGABE Gebäude'!V74="","",'EINGABE Gebäude'!V74)</f>
        <v/>
      </c>
      <c r="BT68" s="52" t="str">
        <f t="shared" si="70"/>
        <v/>
      </c>
      <c r="BU68" s="52" t="str">
        <f t="shared" si="41"/>
        <v/>
      </c>
      <c r="BV68" s="120" t="str">
        <f t="shared" si="42"/>
        <v/>
      </c>
      <c r="BW68" s="35" t="str">
        <f t="shared" si="71"/>
        <v/>
      </c>
      <c r="BX68" s="62">
        <f>'Hilfswerte Energiepreise'!$C$20</f>
        <v>7.72</v>
      </c>
      <c r="BY68" s="62">
        <f>'Hilfswerte Energiepreise'!$D$20</f>
        <v>5.6</v>
      </c>
      <c r="BZ68" s="62">
        <f>'Hilfswerte Energiepreise'!$E$20</f>
        <v>3.61</v>
      </c>
      <c r="CA68" t="str">
        <f t="shared" si="44"/>
        <v/>
      </c>
      <c r="CB68" t="str">
        <f t="shared" si="45"/>
        <v/>
      </c>
      <c r="CC68" s="35"/>
    </row>
    <row r="69" spans="1:81" x14ac:dyDescent="0.2">
      <c r="A69">
        <v>65</v>
      </c>
      <c r="B69" s="47" t="str">
        <f>IF('EINGABE Gebäude'!C75 = "", "", 'EINGABE Gebäude'!C75)</f>
        <v/>
      </c>
      <c r="C69" s="47" t="str">
        <f>IF(OR('EINGABE Gebäude'!D75 = "",'EINGABE Gebäude'!D75 = 0), "",'EINGABE Gebäude'!D75)</f>
        <v/>
      </c>
      <c r="D69" t="str">
        <f>IF(OR('EINGABE Gebäude'!E75 = "",'EINGABE Gebäude'!E75 = 0), "",'EINGABE Gebäude'!E75 )</f>
        <v/>
      </c>
      <c r="E69" t="str">
        <f>IF('EINGABE Gebäude'!F75 = "", "",'EINGABE Gebäude'!F75)</f>
        <v/>
      </c>
      <c r="F69" s="34" t="str">
        <f>IF('EINGABE Gebäude'!H75= "", "",'EINGABE Gebäude'!H75)</f>
        <v/>
      </c>
      <c r="G69" s="34" t="str">
        <f>IF('EINGABE Gebäude'!I75 = "","",'EINGABE Gebäude'!I75)</f>
        <v/>
      </c>
      <c r="H69" s="34" t="str">
        <f>IF('EINGABE Gebäude'!J75="","",'EINGABE Gebäude'!J75)</f>
        <v/>
      </c>
      <c r="I69" s="35" t="str">
        <f t="shared" si="62"/>
        <v/>
      </c>
      <c r="J69" s="35" t="str">
        <f t="shared" si="63"/>
        <v/>
      </c>
      <c r="K69" s="35" t="str">
        <f t="shared" si="64"/>
        <v/>
      </c>
      <c r="L69" s="35" t="str">
        <f ca="1">IF(OR(I69="",K69=""),"",SUM(OFFSET('Hilfswerte Witterung'!$B$5,I69,K69,J69-I69)))</f>
        <v/>
      </c>
      <c r="M69" t="str">
        <f>IF('EINGABE Gebäude'!K75="","",'EINGABE Gebäude'!K75)</f>
        <v/>
      </c>
      <c r="N69" t="str">
        <f ca="1">IFERROR(IF(OR(L69=0, M69="",E69=""),"",(('Hilfswerte Witterung'!$I$1/L69)*M69)),"")</f>
        <v/>
      </c>
      <c r="O69" t="str">
        <f t="shared" ca="1" si="9"/>
        <v/>
      </c>
      <c r="P69" s="62" t="str">
        <f ca="1">IFERROR(IF(OR(L69=0, M69="",E69=""),"",(('Hilfswerte Witterung'!$I$1/L69)*M69)/E69),"")</f>
        <v/>
      </c>
      <c r="Q69" s="62" t="e">
        <f t="shared" ca="1" si="10"/>
        <v>#N/A</v>
      </c>
      <c r="R69" s="52" t="str">
        <f>IF(D69="","",VLOOKUP(D69,'Hilfswerte Benchmark'!$A$4:$H$59,3,0))</f>
        <v/>
      </c>
      <c r="S69" s="52" t="str">
        <f>IF(D69="","",VLOOKUP(D69,'Hilfswerte Benchmark'!$A$4:$H$59,4,0))</f>
        <v/>
      </c>
      <c r="T69" s="52" t="str">
        <f t="shared" si="11"/>
        <v/>
      </c>
      <c r="U69" s="44" t="str">
        <f t="shared" ca="1" si="12"/>
        <v/>
      </c>
      <c r="V69" t="str">
        <f>IF('EINGABE Gebäude'!L75="","",'EINGABE Gebäude'!L75)</f>
        <v/>
      </c>
      <c r="W69" s="62" t="str">
        <f t="shared" si="65"/>
        <v/>
      </c>
      <c r="X69" s="62" t="str">
        <f>IF(H69="","",VLOOKUP(H69,'Hilfswerte Energiepreise'!$B$4:$F$17,2,FALSE))</f>
        <v/>
      </c>
      <c r="Y69" s="62" t="str">
        <f>IF(H69="","",VLOOKUP(H69,'Hilfswerte Energiepreise'!$B$4:$F$17,3,FALSE))</f>
        <v/>
      </c>
      <c r="Z69" s="62" t="str">
        <f>IF(H69="","",VLOOKUP(H69,'Hilfswerte Energiepreise'!$B$4:$F$17,4,FALSE))</f>
        <v/>
      </c>
      <c r="AA69" t="str">
        <f t="shared" si="14"/>
        <v/>
      </c>
      <c r="AB69" t="str">
        <f t="shared" si="15"/>
        <v/>
      </c>
      <c r="AC69" s="35" t="str">
        <f ca="1">IFERROR(IF(OR(C69="",C69=0,L69=0,L69="",V69="",V69=0),"",(HLOOKUP(C69,'Hilfswerte Witterung'!$C$4:$AQ$5,2,FALSE)/L69)*V69),"")</f>
        <v/>
      </c>
      <c r="AD69" s="35" t="str">
        <f t="shared" ca="1" si="16"/>
        <v/>
      </c>
      <c r="AE69" s="35" t="str">
        <f>IFERROR(VLOOKUP(H69,'Hilfswerte Energiepreise'!$B$4:$F$17,5,FALSE),"")</f>
        <v/>
      </c>
      <c r="AF69" s="35" t="str">
        <f t="shared" ca="1" si="17"/>
        <v/>
      </c>
      <c r="AG69" s="35" t="str">
        <f t="shared" ca="1" si="18"/>
        <v/>
      </c>
      <c r="AH69" s="42" t="str">
        <f>IF('EINGABE Gebäude'!N75="","",'EINGABE Gebäude'!N75)</f>
        <v/>
      </c>
      <c r="AI69" s="42" t="str">
        <f>IF('EINGABE Gebäude'!O75="","",'EINGABE Gebäude'!O75)</f>
        <v/>
      </c>
      <c r="AJ69" t="str">
        <f t="shared" si="66"/>
        <v/>
      </c>
      <c r="AK69" t="str">
        <f>IF('EINGABE Gebäude'!P75="","",'EINGABE Gebäude'!P75)</f>
        <v/>
      </c>
      <c r="AL69" s="37" t="str">
        <f t="shared" si="20"/>
        <v/>
      </c>
      <c r="AM69" s="120" t="str">
        <f t="shared" si="21"/>
        <v/>
      </c>
      <c r="AN69" s="62" t="str">
        <f t="shared" si="22"/>
        <v/>
      </c>
      <c r="AO69" s="62" t="e">
        <f t="shared" si="23"/>
        <v>#N/A</v>
      </c>
      <c r="AP69" s="62" t="str">
        <f>IF(D69="","",VLOOKUP(D69,'Hilfswerte Benchmark'!$A$4:$H$58,6,0))</f>
        <v/>
      </c>
      <c r="AQ69" s="62" t="str">
        <f>IF(D69="","",VLOOKUP(D69,'Hilfswerte Benchmark'!$A$4:$H$58,7,0))</f>
        <v/>
      </c>
      <c r="AR69" s="62" t="str">
        <f t="shared" si="24"/>
        <v/>
      </c>
      <c r="AS69" s="62" t="str">
        <f t="shared" si="25"/>
        <v/>
      </c>
      <c r="AT69" t="str">
        <f>IF('EINGABE Gebäude'!Q75="","",'EINGABE Gebäude'!Q75)</f>
        <v/>
      </c>
      <c r="AU69" t="str">
        <f t="shared" si="26"/>
        <v/>
      </c>
      <c r="AV69" s="120" t="str">
        <f t="shared" si="27"/>
        <v/>
      </c>
      <c r="AW69" s="35" t="str">
        <f t="shared" si="67"/>
        <v/>
      </c>
      <c r="AX69" s="62" t="str">
        <f t="shared" si="68"/>
        <v/>
      </c>
      <c r="AY69" s="52" t="str">
        <f t="shared" si="30"/>
        <v/>
      </c>
      <c r="AZ69" s="62">
        <f>'Hilfswerte Energiepreise'!$C$4</f>
        <v>29.29</v>
      </c>
      <c r="BA69" s="62">
        <f>'Hilfswerte Energiepreise'!$D$4</f>
        <v>24.42</v>
      </c>
      <c r="BB69" s="62">
        <f>'Hilfswerte Energiepreise'!$E$4</f>
        <v>17.170000000000002</v>
      </c>
      <c r="BC69" t="str">
        <f t="shared" si="31"/>
        <v/>
      </c>
      <c r="BD69" t="str">
        <f t="shared" si="32"/>
        <v/>
      </c>
      <c r="BE69" s="37">
        <f>'Hilfswerte Energiepreise'!$F$4</f>
        <v>560</v>
      </c>
      <c r="BF69" t="str">
        <f t="shared" si="33"/>
        <v/>
      </c>
      <c r="BG69" s="42" t="str">
        <f>IF('EINGABE Gebäude'!S75="","",'EINGABE Gebäude'!S75)</f>
        <v/>
      </c>
      <c r="BH69" s="42" t="str">
        <f>IF('EINGABE Gebäude'!T75="","",'EINGABE Gebäude'!T75)</f>
        <v/>
      </c>
      <c r="BI69" s="37" t="str">
        <f t="shared" si="69"/>
        <v/>
      </c>
      <c r="BJ69" t="str">
        <f>IF('EINGABE Gebäude'!U75="","",'EINGABE Gebäude'!U75)</f>
        <v/>
      </c>
      <c r="BK69" s="37" t="str">
        <f t="shared" si="35"/>
        <v/>
      </c>
      <c r="BL69" s="120" t="str">
        <f t="shared" si="36"/>
        <v/>
      </c>
      <c r="BM69" s="62" t="str">
        <f t="shared" si="37"/>
        <v/>
      </c>
      <c r="BN69" s="62" t="e">
        <f t="shared" si="38"/>
        <v>#N/A</v>
      </c>
      <c r="BO69" s="62" t="str">
        <f>IF(D69="","",VLOOKUP(D69,'Hilfswerte Benchmark'!$A$4:$H$58,7,0))</f>
        <v/>
      </c>
      <c r="BP69" s="62" t="str">
        <f>IF(D69="","",VLOOKUP(D69,'Hilfswerte Benchmark'!$A$4:$H$58,8,0))</f>
        <v/>
      </c>
      <c r="BQ69" s="62" t="str">
        <f t="shared" si="39"/>
        <v/>
      </c>
      <c r="BR69" s="62" t="str">
        <f t="shared" si="40"/>
        <v/>
      </c>
      <c r="BS69" s="72" t="str">
        <f>IF('EINGABE Gebäude'!V75="","",'EINGABE Gebäude'!V75)</f>
        <v/>
      </c>
      <c r="BT69" s="52" t="str">
        <f t="shared" si="70"/>
        <v/>
      </c>
      <c r="BU69" s="52" t="str">
        <f t="shared" si="41"/>
        <v/>
      </c>
      <c r="BV69" s="120" t="str">
        <f t="shared" si="42"/>
        <v/>
      </c>
      <c r="BW69" s="35" t="str">
        <f t="shared" si="71"/>
        <v/>
      </c>
      <c r="BX69" s="62">
        <f>'Hilfswerte Energiepreise'!$C$20</f>
        <v>7.72</v>
      </c>
      <c r="BY69" s="62">
        <f>'Hilfswerte Energiepreise'!$D$20</f>
        <v>5.6</v>
      </c>
      <c r="BZ69" s="62">
        <f>'Hilfswerte Energiepreise'!$E$20</f>
        <v>3.61</v>
      </c>
      <c r="CA69" t="str">
        <f t="shared" si="44"/>
        <v/>
      </c>
      <c r="CB69" t="str">
        <f t="shared" si="45"/>
        <v/>
      </c>
      <c r="CC69" s="35"/>
    </row>
    <row r="70" spans="1:81" x14ac:dyDescent="0.2">
      <c r="A70" s="72">
        <v>66</v>
      </c>
      <c r="B70" s="47" t="str">
        <f>IF('EINGABE Gebäude'!C76 = "", "", 'EINGABE Gebäude'!C76)</f>
        <v/>
      </c>
      <c r="C70" s="47" t="str">
        <f>IF(OR('EINGABE Gebäude'!D76 = "",'EINGABE Gebäude'!D76 = 0), "",'EINGABE Gebäude'!D76)</f>
        <v/>
      </c>
      <c r="D70" t="str">
        <f>IF(OR('EINGABE Gebäude'!E76 = "",'EINGABE Gebäude'!E76 = 0), "",'EINGABE Gebäude'!E76 )</f>
        <v/>
      </c>
      <c r="E70" t="str">
        <f>IF('EINGABE Gebäude'!F76 = "", "",'EINGABE Gebäude'!F76)</f>
        <v/>
      </c>
      <c r="F70" s="34" t="str">
        <f>IF('EINGABE Gebäude'!H76= "", "",'EINGABE Gebäude'!H76)</f>
        <v/>
      </c>
      <c r="G70" s="34" t="str">
        <f>IF('EINGABE Gebäude'!I76 = "","",'EINGABE Gebäude'!I76)</f>
        <v/>
      </c>
      <c r="H70" s="34" t="str">
        <f>IF('EINGABE Gebäude'!J76="","",'EINGABE Gebäude'!J76)</f>
        <v/>
      </c>
      <c r="I70" s="35" t="str">
        <f t="shared" si="62"/>
        <v/>
      </c>
      <c r="J70" s="35" t="str">
        <f t="shared" si="63"/>
        <v/>
      </c>
      <c r="K70" s="35" t="str">
        <f t="shared" si="64"/>
        <v/>
      </c>
      <c r="L70" s="35" t="str">
        <f ca="1">IF(OR(I70="",K70=""),"",SUM(OFFSET('Hilfswerte Witterung'!$B$5,I70,K70,J70-I70)))</f>
        <v/>
      </c>
      <c r="M70" t="str">
        <f>IF('EINGABE Gebäude'!K76="","",'EINGABE Gebäude'!K76)</f>
        <v/>
      </c>
      <c r="N70" t="str">
        <f ca="1">IFERROR(IF(OR(L70=0, M70="",E70=""),"",(('Hilfswerte Witterung'!$I$1/L70)*M70)),"")</f>
        <v/>
      </c>
      <c r="O70" t="str">
        <f t="shared" ref="O70:O133" ca="1" si="113">IFERROR(N70/SUM($N$5:$N$154),"")</f>
        <v/>
      </c>
      <c r="P70" s="62" t="str">
        <f ca="1">IFERROR(IF(OR(L70=0, M70="",E70=""),"",(('Hilfswerte Witterung'!$I$1/L70)*M70)/E70),"")</f>
        <v/>
      </c>
      <c r="Q70" s="62" t="e">
        <f t="shared" ref="Q70:Q133" ca="1" si="114">IF(P70="",NA(),P70)</f>
        <v>#N/A</v>
      </c>
      <c r="R70" s="52" t="str">
        <f>IF(D70="","",VLOOKUP(D70,'Hilfswerte Benchmark'!$A$4:$H$59,3,0))</f>
        <v/>
      </c>
      <c r="S70" s="52" t="str">
        <f>IF(D70="","",VLOOKUP(D70,'Hilfswerte Benchmark'!$A$4:$H$59,4,0))</f>
        <v/>
      </c>
      <c r="T70" s="52" t="str">
        <f t="shared" ref="T70:T133" si="115">IFERROR(FIXED(R70,0) &amp; " | " &amp; FIXED(S70,0) &amp; " kWh/m²","")</f>
        <v/>
      </c>
      <c r="U70" s="44" t="str">
        <f t="shared" ref="U70:U133" ca="1" si="116">IFERROR(IF(OR(P70="",S70=""),"",IF(P70&lt;R70,"gut",IF(AND(P70&gt;R70,P70&lt;S70),"mittel","schlecht"))),"")</f>
        <v/>
      </c>
      <c r="V70" t="str">
        <f>IF('EINGABE Gebäude'!L76="","",'EINGABE Gebäude'!L76)</f>
        <v/>
      </c>
      <c r="W70" s="62" t="str">
        <f t="shared" si="65"/>
        <v/>
      </c>
      <c r="X70" s="62" t="str">
        <f>IF(H70="","",VLOOKUP(H70,'Hilfswerte Energiepreise'!$B$4:$F$17,2,FALSE))</f>
        <v/>
      </c>
      <c r="Y70" s="62" t="str">
        <f>IF(H70="","",VLOOKUP(H70,'Hilfswerte Energiepreise'!$B$4:$F$17,3,FALSE))</f>
        <v/>
      </c>
      <c r="Z70" s="62" t="str">
        <f>IF(H70="","",VLOOKUP(H70,'Hilfswerte Energiepreise'!$B$4:$F$17,4,FALSE))</f>
        <v/>
      </c>
      <c r="AA70" t="str">
        <f t="shared" ref="AA70:AA133" si="117">IFERROR(IF(OR(W70="",Z70=0),"",FIXED(Z70,1) &amp; " | " &amp; FIXED(Y70,1) &amp; " | " &amp; FIXED(X70,1) &amp; " ct/kWh"),"")</f>
        <v/>
      </c>
      <c r="AB70" t="str">
        <f t="shared" ref="AB70:AB133" si="118">IFERROR(IF(OR(W70="",AA70=""),"",IF(W70&lt;Z70,"gut",IF(AND(W70&gt;Z70,W70&lt;Y70),"gut",IF(AND(W70&gt;Y70,W70&lt;X70),"mittel",IF(W70&gt;X70,"schlecht"))))),"")</f>
        <v/>
      </c>
      <c r="AC70" s="35" t="str">
        <f ca="1">IFERROR(IF(OR(C70="",C70=0,L70=0,L70="",V70="",V70=0),"",(HLOOKUP(C70,'Hilfswerte Witterung'!$C$4:$AQ$5,2,FALSE)/L70)*V70),"")</f>
        <v/>
      </c>
      <c r="AD70" s="35" t="str">
        <f t="shared" ref="AD70:AD133" ca="1" si="119">IFERROR(AC70/SUM($AC$5:$AC$154),"")</f>
        <v/>
      </c>
      <c r="AE70" s="35" t="str">
        <f>IFERROR(VLOOKUP(H70,'Hilfswerte Energiepreise'!$B$4:$F$17,5,FALSE),"")</f>
        <v/>
      </c>
      <c r="AF70" s="35" t="str">
        <f t="shared" ref="AF70:AF133" ca="1" si="120">IFERROR(AE70*N70/1000000,"")</f>
        <v/>
      </c>
      <c r="AG70" s="35" t="str">
        <f t="shared" ref="AG70:AG133" ca="1" si="121">IFERROR(AF70*$AG$3,"")</f>
        <v/>
      </c>
      <c r="AH70" s="42" t="str">
        <f>IF('EINGABE Gebäude'!N76="","",'EINGABE Gebäude'!N76)</f>
        <v/>
      </c>
      <c r="AI70" s="42" t="str">
        <f>IF('EINGABE Gebäude'!O76="","",'EINGABE Gebäude'!O76)</f>
        <v/>
      </c>
      <c r="AJ70" t="str">
        <f t="shared" si="66"/>
        <v/>
      </c>
      <c r="AK70" t="str">
        <f>IF('EINGABE Gebäude'!P76="","",'EINGABE Gebäude'!P76)</f>
        <v/>
      </c>
      <c r="AL70" s="37" t="str">
        <f t="shared" ref="AL70:AL133" si="122">IFERROR(IF(AK70="","",AK70*(365/AJ70)),"")</f>
        <v/>
      </c>
      <c r="AM70" s="120" t="str">
        <f t="shared" ref="AM70:AM133" si="123">IFERROR(AL70/SUM($AL$5:$AL$154),"")</f>
        <v/>
      </c>
      <c r="AN70" s="62" t="str">
        <f t="shared" ref="AN70:AN133" si="124">IFERROR(IF(AL70="","",AL70/E70),"")</f>
        <v/>
      </c>
      <c r="AO70" s="62" t="e">
        <f t="shared" ref="AO70:AO133" si="125">IF(AN70="",NA(),AN70)</f>
        <v>#N/A</v>
      </c>
      <c r="AP70" s="62" t="str">
        <f>IF(D70="","",VLOOKUP(D70,'Hilfswerte Benchmark'!$A$4:$H$58,6,0))</f>
        <v/>
      </c>
      <c r="AQ70" s="62" t="str">
        <f>IF(D70="","",VLOOKUP(D70,'Hilfswerte Benchmark'!$A$4:$H$58,7,0))</f>
        <v/>
      </c>
      <c r="AR70" s="62" t="str">
        <f t="shared" ref="AR70:AR133" si="126">IFERROR(FIXED(AP70,0) &amp; " | " &amp; FIXED(AQ70,0) &amp; " kWh/m²","")</f>
        <v/>
      </c>
      <c r="AS70" s="62" t="str">
        <f t="shared" ref="AS70:AS133" si="127">IFERROR(IF(OR(AN70="",AQ70=""),"",IF(AN70&lt;AP70,"gut",IF(AND(AN70&gt;AP70,AN70&lt;AQ70),"mittel","schlecht"))),"")</f>
        <v/>
      </c>
      <c r="AT70" t="str">
        <f>IF('EINGABE Gebäude'!Q76="","",'EINGABE Gebäude'!Q76)</f>
        <v/>
      </c>
      <c r="AU70" t="str">
        <f t="shared" ref="AU70:AU133" si="128">IFERROR(IF(AT70="","",AT70*(365/AJ70)),"")</f>
        <v/>
      </c>
      <c r="AV70" s="120" t="str">
        <f t="shared" ref="AV70:AV133" si="129">IFERROR(AU70/SUM($AU$5:$AU$154),"")</f>
        <v/>
      </c>
      <c r="AW70" s="35" t="str">
        <f t="shared" si="67"/>
        <v/>
      </c>
      <c r="AX70" s="62" t="str">
        <f t="shared" si="68"/>
        <v/>
      </c>
      <c r="AY70" s="52" t="str">
        <f t="shared" ref="AY70:AY133" si="130">AU70</f>
        <v/>
      </c>
      <c r="AZ70" s="62">
        <f>'Hilfswerte Energiepreise'!$C$4</f>
        <v>29.29</v>
      </c>
      <c r="BA70" s="62">
        <f>'Hilfswerte Energiepreise'!$D$4</f>
        <v>24.42</v>
      </c>
      <c r="BB70" s="62">
        <f>'Hilfswerte Energiepreise'!$E$4</f>
        <v>17.170000000000002</v>
      </c>
      <c r="BC70" t="str">
        <f t="shared" ref="BC70:BC133" si="131">IFERROR(IF(AY70="","",FIXED(BB70,1) &amp; " | " &amp; FIXED(BA70,1) &amp; " | " &amp; FIXED(AZ70,1) &amp; " ct/kWh"),"")</f>
        <v/>
      </c>
      <c r="BD70" t="str">
        <f t="shared" ref="BD70:BD133" si="132">IFERROR(IF(AX70="","",IF(AX70&lt;BB70,"gut",IF(AND(AX70&gt;BB70,AX70&lt;BA70),"gut",IF(AND(AX70&gt;BA70,AX70&lt;AZ70),"mittel",IF(AX70&gt;AZ70,"schlecht"))))),"")</f>
        <v/>
      </c>
      <c r="BE70" s="37">
        <f>'Hilfswerte Energiepreise'!$F$4</f>
        <v>560</v>
      </c>
      <c r="BF70" t="str">
        <f t="shared" ref="BF70:BF133" si="133">IFERROR(BE70*AL70/1000000,"")</f>
        <v/>
      </c>
      <c r="BG70" s="42" t="str">
        <f>IF('EINGABE Gebäude'!S76="","",'EINGABE Gebäude'!S76)</f>
        <v/>
      </c>
      <c r="BH70" s="42" t="str">
        <f>IF('EINGABE Gebäude'!T76="","",'EINGABE Gebäude'!T76)</f>
        <v/>
      </c>
      <c r="BI70" s="37" t="str">
        <f t="shared" si="69"/>
        <v/>
      </c>
      <c r="BJ70" t="str">
        <f>IF('EINGABE Gebäude'!U76="","",'EINGABE Gebäude'!U76)</f>
        <v/>
      </c>
      <c r="BK70" s="37" t="str">
        <f t="shared" ref="BK70:BK133" si="134">IFERROR(IF(BJ70="","",BJ70*(365/BI70)),"")</f>
        <v/>
      </c>
      <c r="BL70" s="120" t="str">
        <f t="shared" ref="BL70:BL133" si="135">IFERROR(BK70/SUM($BK$5:$BK$154),"")</f>
        <v/>
      </c>
      <c r="BM70" s="62" t="str">
        <f t="shared" ref="BM70:BM133" si="136">IFERROR(IF(BK70="","",BK70/E70),"")</f>
        <v/>
      </c>
      <c r="BN70" s="62" t="e">
        <f t="shared" ref="BN70:BN133" si="137">IF(BM70="",NA(),BM70)</f>
        <v>#N/A</v>
      </c>
      <c r="BO70" s="62" t="str">
        <f>IF(D70="","",VLOOKUP(D70,'Hilfswerte Benchmark'!$A$4:$H$58,7,0))</f>
        <v/>
      </c>
      <c r="BP70" s="62" t="str">
        <f>IF(D70="","",VLOOKUP(D70,'Hilfswerte Benchmark'!$A$4:$H$58,8,0))</f>
        <v/>
      </c>
      <c r="BQ70" s="62" t="str">
        <f t="shared" ref="BQ70:BQ133" si="138">IFERROR(FIXED(BO70,0) &amp; " | " &amp; FIXED(BP70,0) &amp; " l/m²","")</f>
        <v/>
      </c>
      <c r="BR70" s="62" t="str">
        <f t="shared" ref="BR70:BR133" si="139">IFERROR(IF(OR(BM70="",BP70=""),"",IF(BM70&lt;BO70,"gut",IF(AND(BM70&gt;BO70,BM70&lt;BP70),"mittel","schlecht"))),"")</f>
        <v/>
      </c>
      <c r="BS70" s="72" t="str">
        <f>IF('EINGABE Gebäude'!V76="","",'EINGABE Gebäude'!V76)</f>
        <v/>
      </c>
      <c r="BT70" s="52" t="str">
        <f t="shared" si="70"/>
        <v/>
      </c>
      <c r="BU70" s="52" t="str">
        <f t="shared" ref="BU70:BU133" si="140">IFERROR(IF(BS70="","",BS70*(365/BI70)),"")</f>
        <v/>
      </c>
      <c r="BV70" s="120" t="str">
        <f t="shared" ref="BV70:BV133" si="141">IFERROR(BU70/SUM($BU$5:$BU$154),"")</f>
        <v/>
      </c>
      <c r="BW70" s="35" t="str">
        <f t="shared" si="71"/>
        <v/>
      </c>
      <c r="BX70" s="62">
        <f>'Hilfswerte Energiepreise'!$C$20</f>
        <v>7.72</v>
      </c>
      <c r="BY70" s="62">
        <f>'Hilfswerte Energiepreise'!$D$20</f>
        <v>5.6</v>
      </c>
      <c r="BZ70" s="62">
        <f>'Hilfswerte Energiepreise'!$E$20</f>
        <v>3.61</v>
      </c>
      <c r="CA70" t="str">
        <f t="shared" ref="CA70:CA133" si="142">IFERROR(IF(BW70="","",FIXED(BZ70,1) &amp; " | " &amp; FIXED(BY70,1) &amp; " | " &amp; FIXED(BX70,1) &amp; " Euro/m³"),"")</f>
        <v/>
      </c>
      <c r="CB70" t="str">
        <f t="shared" ref="CB70:CB133" si="143">IFERROR(IF(BW70="","",IF(BW70&lt;BZ70,"gut",IF(AND(BW70&gt;BZ70,BW70&lt;BY70),"gut",IF(AND(BW70&gt;BY70,BW70&lt;BX70),"mittel",IF(BW70&gt;BX70,"schlecht"))))),"")</f>
        <v/>
      </c>
      <c r="CC70" s="35"/>
    </row>
    <row r="71" spans="1:81" x14ac:dyDescent="0.2">
      <c r="A71">
        <v>67</v>
      </c>
      <c r="B71" s="47" t="str">
        <f>IF('EINGABE Gebäude'!C77 = "", "", 'EINGABE Gebäude'!C77)</f>
        <v/>
      </c>
      <c r="C71" s="47" t="str">
        <f>IF(OR('EINGABE Gebäude'!D77 = "",'EINGABE Gebäude'!D77 = 0), "",'EINGABE Gebäude'!D77)</f>
        <v/>
      </c>
      <c r="D71" t="str">
        <f>IF(OR('EINGABE Gebäude'!E77 = "",'EINGABE Gebäude'!E77 = 0), "",'EINGABE Gebäude'!E77 )</f>
        <v/>
      </c>
      <c r="E71" t="str">
        <f>IF('EINGABE Gebäude'!F77 = "", "",'EINGABE Gebäude'!F77)</f>
        <v/>
      </c>
      <c r="F71" s="34" t="str">
        <f>IF('EINGABE Gebäude'!H77= "", "",'EINGABE Gebäude'!H77)</f>
        <v/>
      </c>
      <c r="G71" s="34" t="str">
        <f>IF('EINGABE Gebäude'!I77 = "","",'EINGABE Gebäude'!I77)</f>
        <v/>
      </c>
      <c r="H71" s="34" t="str">
        <f>IF('EINGABE Gebäude'!J77="","",'EINGABE Gebäude'!J77)</f>
        <v/>
      </c>
      <c r="I71" s="35" t="str">
        <f t="shared" ref="I71:I134" si="144">IF(F71="","",MATCH(F71,Monatsauswahl,0))</f>
        <v/>
      </c>
      <c r="J71" s="35" t="str">
        <f t="shared" ref="J71:J134" si="145">IF(G71="","",MATCH(G71,Monatsauswahl,0)+1)</f>
        <v/>
      </c>
      <c r="K71" s="35" t="str">
        <f t="shared" ref="K71:K134" si="146">IF(C71="","",MATCH(C71,Wetterstationen,0))</f>
        <v/>
      </c>
      <c r="L71" s="35" t="str">
        <f ca="1">IF(OR(I71="",K71=""),"",SUM(OFFSET('Hilfswerte Witterung'!$B$5,I71,K71,J71-I71)))</f>
        <v/>
      </c>
      <c r="M71" t="str">
        <f>IF('EINGABE Gebäude'!K77="","",'EINGABE Gebäude'!K77)</f>
        <v/>
      </c>
      <c r="N71" t="str">
        <f ca="1">IFERROR(IF(OR(L71=0, M71="",E71=""),"",(('Hilfswerte Witterung'!$I$1/L71)*M71)),"")</f>
        <v/>
      </c>
      <c r="O71" t="str">
        <f t="shared" ca="1" si="113"/>
        <v/>
      </c>
      <c r="P71" s="62" t="str">
        <f ca="1">IFERROR(IF(OR(L71=0, M71="",E71=""),"",(('Hilfswerte Witterung'!$I$1/L71)*M71)/E71),"")</f>
        <v/>
      </c>
      <c r="Q71" s="62" t="e">
        <f t="shared" ca="1" si="114"/>
        <v>#N/A</v>
      </c>
      <c r="R71" s="52" t="str">
        <f>IF(D71="","",VLOOKUP(D71,'Hilfswerte Benchmark'!$A$4:$H$59,3,0))</f>
        <v/>
      </c>
      <c r="S71" s="52" t="str">
        <f>IF(D71="","",VLOOKUP(D71,'Hilfswerte Benchmark'!$A$4:$H$59,4,0))</f>
        <v/>
      </c>
      <c r="T71" s="52" t="str">
        <f t="shared" si="115"/>
        <v/>
      </c>
      <c r="U71" s="44" t="str">
        <f t="shared" ca="1" si="116"/>
        <v/>
      </c>
      <c r="V71" t="str">
        <f>IF('EINGABE Gebäude'!L77="","",'EINGABE Gebäude'!L77)</f>
        <v/>
      </c>
      <c r="W71" s="62" t="str">
        <f t="shared" ref="W71:W134" si="147">IF(OR(M71="",V71=""),"",V71*100/M71)</f>
        <v/>
      </c>
      <c r="X71" s="62" t="str">
        <f>IF(H71="","",VLOOKUP(H71,'Hilfswerte Energiepreise'!$B$4:$F$17,2,FALSE))</f>
        <v/>
      </c>
      <c r="Y71" s="62" t="str">
        <f>IF(H71="","",VLOOKUP(H71,'Hilfswerte Energiepreise'!$B$4:$F$17,3,FALSE))</f>
        <v/>
      </c>
      <c r="Z71" s="62" t="str">
        <f>IF(H71="","",VLOOKUP(H71,'Hilfswerte Energiepreise'!$B$4:$F$17,4,FALSE))</f>
        <v/>
      </c>
      <c r="AA71" t="str">
        <f t="shared" si="117"/>
        <v/>
      </c>
      <c r="AB71" t="str">
        <f t="shared" si="118"/>
        <v/>
      </c>
      <c r="AC71" s="35" t="str">
        <f ca="1">IFERROR(IF(OR(C71="",C71=0,L71=0,L71="",V71="",V71=0),"",(HLOOKUP(C71,'Hilfswerte Witterung'!$C$4:$AQ$5,2,FALSE)/L71)*V71),"")</f>
        <v/>
      </c>
      <c r="AD71" s="35" t="str">
        <f t="shared" ca="1" si="119"/>
        <v/>
      </c>
      <c r="AE71" s="35" t="str">
        <f>IFERROR(VLOOKUP(H71,'Hilfswerte Energiepreise'!$B$4:$F$17,5,FALSE),"")</f>
        <v/>
      </c>
      <c r="AF71" s="35" t="str">
        <f t="shared" ca="1" si="120"/>
        <v/>
      </c>
      <c r="AG71" s="35" t="str">
        <f t="shared" ca="1" si="121"/>
        <v/>
      </c>
      <c r="AH71" s="42" t="str">
        <f>IF('EINGABE Gebäude'!N77="","",'EINGABE Gebäude'!N77)</f>
        <v/>
      </c>
      <c r="AI71" s="42" t="str">
        <f>IF('EINGABE Gebäude'!O77="","",'EINGABE Gebäude'!O77)</f>
        <v/>
      </c>
      <c r="AJ71" t="str">
        <f t="shared" ref="AJ71:AJ134" si="148">IF(AH71="","",DATEDIF(AH71,AI71,"d")+1)</f>
        <v/>
      </c>
      <c r="AK71" t="str">
        <f>IF('EINGABE Gebäude'!P77="","",'EINGABE Gebäude'!P77)</f>
        <v/>
      </c>
      <c r="AL71" s="37" t="str">
        <f t="shared" si="122"/>
        <v/>
      </c>
      <c r="AM71" s="120" t="str">
        <f t="shared" si="123"/>
        <v/>
      </c>
      <c r="AN71" s="62" t="str">
        <f t="shared" si="124"/>
        <v/>
      </c>
      <c r="AO71" s="62" t="e">
        <f t="shared" si="125"/>
        <v>#N/A</v>
      </c>
      <c r="AP71" s="62" t="str">
        <f>IF(D71="","",VLOOKUP(D71,'Hilfswerte Benchmark'!$A$4:$H$58,6,0))</f>
        <v/>
      </c>
      <c r="AQ71" s="62" t="str">
        <f>IF(D71="","",VLOOKUP(D71,'Hilfswerte Benchmark'!$A$4:$H$58,7,0))</f>
        <v/>
      </c>
      <c r="AR71" s="62" t="str">
        <f t="shared" si="126"/>
        <v/>
      </c>
      <c r="AS71" s="62" t="str">
        <f t="shared" si="127"/>
        <v/>
      </c>
      <c r="AT71" t="str">
        <f>IF('EINGABE Gebäude'!Q77="","",'EINGABE Gebäude'!Q77)</f>
        <v/>
      </c>
      <c r="AU71" t="str">
        <f t="shared" si="128"/>
        <v/>
      </c>
      <c r="AV71" s="120" t="str">
        <f t="shared" si="129"/>
        <v/>
      </c>
      <c r="AW71" s="35" t="str">
        <f t="shared" ref="AW71:AW134" si="149">IF(OR(AT71="",AK71=""),"",AT71/AK71)</f>
        <v/>
      </c>
      <c r="AX71" s="62" t="str">
        <f t="shared" ref="AX71:AX134" si="150">IF(AW71="","",AW71*100)</f>
        <v/>
      </c>
      <c r="AY71" s="52" t="str">
        <f t="shared" si="130"/>
        <v/>
      </c>
      <c r="AZ71" s="62">
        <f>'Hilfswerte Energiepreise'!$C$4</f>
        <v>29.29</v>
      </c>
      <c r="BA71" s="62">
        <f>'Hilfswerte Energiepreise'!$D$4</f>
        <v>24.42</v>
      </c>
      <c r="BB71" s="62">
        <f>'Hilfswerte Energiepreise'!$E$4</f>
        <v>17.170000000000002</v>
      </c>
      <c r="BC71" t="str">
        <f t="shared" si="131"/>
        <v/>
      </c>
      <c r="BD71" t="str">
        <f t="shared" si="132"/>
        <v/>
      </c>
      <c r="BE71" s="37">
        <f>'Hilfswerte Energiepreise'!$F$4</f>
        <v>560</v>
      </c>
      <c r="BF71" t="str">
        <f t="shared" si="133"/>
        <v/>
      </c>
      <c r="BG71" s="42" t="str">
        <f>IF('EINGABE Gebäude'!S77="","",'EINGABE Gebäude'!S77)</f>
        <v/>
      </c>
      <c r="BH71" s="42" t="str">
        <f>IF('EINGABE Gebäude'!T77="","",'EINGABE Gebäude'!T77)</f>
        <v/>
      </c>
      <c r="BI71" s="37" t="str">
        <f t="shared" ref="BI71:BI134" si="151">IF(BG71="","",DATEDIF(BG71,BH71,"d")+1)</f>
        <v/>
      </c>
      <c r="BJ71" t="str">
        <f>IF('EINGABE Gebäude'!U77="","",'EINGABE Gebäude'!U77)</f>
        <v/>
      </c>
      <c r="BK71" s="37" t="str">
        <f t="shared" si="134"/>
        <v/>
      </c>
      <c r="BL71" s="120" t="str">
        <f t="shared" si="135"/>
        <v/>
      </c>
      <c r="BM71" s="62" t="str">
        <f t="shared" si="136"/>
        <v/>
      </c>
      <c r="BN71" s="62" t="e">
        <f t="shared" si="137"/>
        <v>#N/A</v>
      </c>
      <c r="BO71" s="62" t="str">
        <f>IF(D71="","",VLOOKUP(D71,'Hilfswerte Benchmark'!$A$4:$H$58,7,0))</f>
        <v/>
      </c>
      <c r="BP71" s="62" t="str">
        <f>IF(D71="","",VLOOKUP(D71,'Hilfswerte Benchmark'!$A$4:$H$58,8,0))</f>
        <v/>
      </c>
      <c r="BQ71" s="62" t="str">
        <f t="shared" si="138"/>
        <v/>
      </c>
      <c r="BR71" s="62" t="str">
        <f t="shared" si="139"/>
        <v/>
      </c>
      <c r="BS71" s="72" t="str">
        <f>IF('EINGABE Gebäude'!V77="","",'EINGABE Gebäude'!V77)</f>
        <v/>
      </c>
      <c r="BT71" s="52" t="str">
        <f t="shared" ref="BT71:BT134" si="152">IF(OR(BS71="",BJ71=""),"",BS71/BJ71)</f>
        <v/>
      </c>
      <c r="BU71" s="52" t="str">
        <f t="shared" si="140"/>
        <v/>
      </c>
      <c r="BV71" s="120" t="str">
        <f t="shared" si="141"/>
        <v/>
      </c>
      <c r="BW71" s="35" t="str">
        <f t="shared" ref="BW71:BW134" si="153">IF(BT71="","",BT71*1000)</f>
        <v/>
      </c>
      <c r="BX71" s="62">
        <f>'Hilfswerte Energiepreise'!$C$20</f>
        <v>7.72</v>
      </c>
      <c r="BY71" s="62">
        <f>'Hilfswerte Energiepreise'!$D$20</f>
        <v>5.6</v>
      </c>
      <c r="BZ71" s="62">
        <f>'Hilfswerte Energiepreise'!$E$20</f>
        <v>3.61</v>
      </c>
      <c r="CA71" t="str">
        <f t="shared" si="142"/>
        <v/>
      </c>
      <c r="CB71" t="str">
        <f t="shared" si="143"/>
        <v/>
      </c>
      <c r="CC71" s="35"/>
    </row>
    <row r="72" spans="1:81" x14ac:dyDescent="0.2">
      <c r="A72" s="72">
        <v>68</v>
      </c>
      <c r="B72" s="47" t="str">
        <f>IF('EINGABE Gebäude'!C78 = "", "", 'EINGABE Gebäude'!C78)</f>
        <v/>
      </c>
      <c r="C72" s="47" t="str">
        <f>IF(OR('EINGABE Gebäude'!D78 = "",'EINGABE Gebäude'!D78 = 0), "",'EINGABE Gebäude'!D78)</f>
        <v/>
      </c>
      <c r="D72" t="str">
        <f>IF(OR('EINGABE Gebäude'!E78 = "",'EINGABE Gebäude'!E78 = 0), "",'EINGABE Gebäude'!E78 )</f>
        <v/>
      </c>
      <c r="E72" t="str">
        <f>IF('EINGABE Gebäude'!F78 = "", "",'EINGABE Gebäude'!F78)</f>
        <v/>
      </c>
      <c r="F72" s="34" t="str">
        <f>IF('EINGABE Gebäude'!H78= "", "",'EINGABE Gebäude'!H78)</f>
        <v/>
      </c>
      <c r="G72" s="34" t="str">
        <f>IF('EINGABE Gebäude'!I78 = "","",'EINGABE Gebäude'!I78)</f>
        <v/>
      </c>
      <c r="H72" s="34" t="str">
        <f>IF('EINGABE Gebäude'!J78="","",'EINGABE Gebäude'!J78)</f>
        <v/>
      </c>
      <c r="I72" s="35" t="str">
        <f t="shared" si="144"/>
        <v/>
      </c>
      <c r="J72" s="35" t="str">
        <f t="shared" si="145"/>
        <v/>
      </c>
      <c r="K72" s="35" t="str">
        <f t="shared" si="146"/>
        <v/>
      </c>
      <c r="L72" s="35" t="str">
        <f ca="1">IF(OR(I72="",K72=""),"",SUM(OFFSET('Hilfswerte Witterung'!$B$5,I72,K72,J72-I72)))</f>
        <v/>
      </c>
      <c r="M72" t="str">
        <f>IF('EINGABE Gebäude'!K78="","",'EINGABE Gebäude'!K78)</f>
        <v/>
      </c>
      <c r="N72" t="str">
        <f ca="1">IFERROR(IF(OR(L72=0, M72="",E72=""),"",(('Hilfswerte Witterung'!$I$1/L72)*M72)),"")</f>
        <v/>
      </c>
      <c r="O72" t="str">
        <f t="shared" ca="1" si="113"/>
        <v/>
      </c>
      <c r="P72" s="62" t="str">
        <f ca="1">IFERROR(IF(OR(L72=0, M72="",E72=""),"",(('Hilfswerte Witterung'!$I$1/L72)*M72)/E72),"")</f>
        <v/>
      </c>
      <c r="Q72" s="62" t="e">
        <f t="shared" ca="1" si="114"/>
        <v>#N/A</v>
      </c>
      <c r="R72" s="52" t="str">
        <f>IF(D72="","",VLOOKUP(D72,'Hilfswerte Benchmark'!$A$4:$H$59,3,0))</f>
        <v/>
      </c>
      <c r="S72" s="52" t="str">
        <f>IF(D72="","",VLOOKUP(D72,'Hilfswerte Benchmark'!$A$4:$H$59,4,0))</f>
        <v/>
      </c>
      <c r="T72" s="52" t="str">
        <f t="shared" si="115"/>
        <v/>
      </c>
      <c r="U72" s="44" t="str">
        <f t="shared" ca="1" si="116"/>
        <v/>
      </c>
      <c r="V72" t="str">
        <f>IF('EINGABE Gebäude'!L78="","",'EINGABE Gebäude'!L78)</f>
        <v/>
      </c>
      <c r="W72" s="62" t="str">
        <f t="shared" si="147"/>
        <v/>
      </c>
      <c r="X72" s="62" t="str">
        <f>IF(H72="","",VLOOKUP(H72,'Hilfswerte Energiepreise'!$B$4:$F$17,2,FALSE))</f>
        <v/>
      </c>
      <c r="Y72" s="62" t="str">
        <f>IF(H72="","",VLOOKUP(H72,'Hilfswerte Energiepreise'!$B$4:$F$17,3,FALSE))</f>
        <v/>
      </c>
      <c r="Z72" s="62" t="str">
        <f>IF(H72="","",VLOOKUP(H72,'Hilfswerte Energiepreise'!$B$4:$F$17,4,FALSE))</f>
        <v/>
      </c>
      <c r="AA72" t="str">
        <f t="shared" si="117"/>
        <v/>
      </c>
      <c r="AB72" t="str">
        <f t="shared" si="118"/>
        <v/>
      </c>
      <c r="AC72" s="35" t="str">
        <f ca="1">IFERROR(IF(OR(C72="",C72=0,L72=0,L72="",V72="",V72=0),"",(HLOOKUP(C72,'Hilfswerte Witterung'!$C$4:$AQ$5,2,FALSE)/L72)*V72),"")</f>
        <v/>
      </c>
      <c r="AD72" s="35" t="str">
        <f t="shared" ca="1" si="119"/>
        <v/>
      </c>
      <c r="AE72" s="35" t="str">
        <f>IFERROR(VLOOKUP(H72,'Hilfswerte Energiepreise'!$B$4:$F$17,5,FALSE),"")</f>
        <v/>
      </c>
      <c r="AF72" s="35" t="str">
        <f t="shared" ca="1" si="120"/>
        <v/>
      </c>
      <c r="AG72" s="35" t="str">
        <f t="shared" ca="1" si="121"/>
        <v/>
      </c>
      <c r="AH72" s="42" t="str">
        <f>IF('EINGABE Gebäude'!N78="","",'EINGABE Gebäude'!N78)</f>
        <v/>
      </c>
      <c r="AI72" s="42" t="str">
        <f>IF('EINGABE Gebäude'!O78="","",'EINGABE Gebäude'!O78)</f>
        <v/>
      </c>
      <c r="AJ72" t="str">
        <f t="shared" si="148"/>
        <v/>
      </c>
      <c r="AK72" t="str">
        <f>IF('EINGABE Gebäude'!P78="","",'EINGABE Gebäude'!P78)</f>
        <v/>
      </c>
      <c r="AL72" s="37" t="str">
        <f t="shared" si="122"/>
        <v/>
      </c>
      <c r="AM72" s="120" t="str">
        <f t="shared" si="123"/>
        <v/>
      </c>
      <c r="AN72" s="62" t="str">
        <f t="shared" si="124"/>
        <v/>
      </c>
      <c r="AO72" s="62" t="e">
        <f t="shared" si="125"/>
        <v>#N/A</v>
      </c>
      <c r="AP72" s="62" t="str">
        <f>IF(D72="","",VLOOKUP(D72,'Hilfswerte Benchmark'!$A$4:$H$58,6,0))</f>
        <v/>
      </c>
      <c r="AQ72" s="62" t="str">
        <f>IF(D72="","",VLOOKUP(D72,'Hilfswerte Benchmark'!$A$4:$H$58,7,0))</f>
        <v/>
      </c>
      <c r="AR72" s="62" t="str">
        <f t="shared" si="126"/>
        <v/>
      </c>
      <c r="AS72" s="62" t="str">
        <f t="shared" si="127"/>
        <v/>
      </c>
      <c r="AT72" t="str">
        <f>IF('EINGABE Gebäude'!Q78="","",'EINGABE Gebäude'!Q78)</f>
        <v/>
      </c>
      <c r="AU72" t="str">
        <f t="shared" si="128"/>
        <v/>
      </c>
      <c r="AV72" s="120" t="str">
        <f t="shared" si="129"/>
        <v/>
      </c>
      <c r="AW72" s="35" t="str">
        <f t="shared" si="149"/>
        <v/>
      </c>
      <c r="AX72" s="62" t="str">
        <f t="shared" si="150"/>
        <v/>
      </c>
      <c r="AY72" s="52" t="str">
        <f t="shared" si="130"/>
        <v/>
      </c>
      <c r="AZ72" s="62">
        <f>'Hilfswerte Energiepreise'!$C$4</f>
        <v>29.29</v>
      </c>
      <c r="BA72" s="62">
        <f>'Hilfswerte Energiepreise'!$D$4</f>
        <v>24.42</v>
      </c>
      <c r="BB72" s="62">
        <f>'Hilfswerte Energiepreise'!$E$4</f>
        <v>17.170000000000002</v>
      </c>
      <c r="BC72" t="str">
        <f t="shared" si="131"/>
        <v/>
      </c>
      <c r="BD72" t="str">
        <f t="shared" si="132"/>
        <v/>
      </c>
      <c r="BE72" s="37">
        <f>'Hilfswerte Energiepreise'!$F$4</f>
        <v>560</v>
      </c>
      <c r="BF72" t="str">
        <f t="shared" si="133"/>
        <v/>
      </c>
      <c r="BG72" s="42" t="str">
        <f>IF('EINGABE Gebäude'!S78="","",'EINGABE Gebäude'!S78)</f>
        <v/>
      </c>
      <c r="BH72" s="42" t="str">
        <f>IF('EINGABE Gebäude'!T78="","",'EINGABE Gebäude'!T78)</f>
        <v/>
      </c>
      <c r="BI72" s="37" t="str">
        <f t="shared" si="151"/>
        <v/>
      </c>
      <c r="BJ72" t="str">
        <f>IF('EINGABE Gebäude'!U78="","",'EINGABE Gebäude'!U78)</f>
        <v/>
      </c>
      <c r="BK72" s="37" t="str">
        <f t="shared" si="134"/>
        <v/>
      </c>
      <c r="BL72" s="120" t="str">
        <f t="shared" si="135"/>
        <v/>
      </c>
      <c r="BM72" s="62" t="str">
        <f t="shared" si="136"/>
        <v/>
      </c>
      <c r="BN72" s="62" t="e">
        <f t="shared" si="137"/>
        <v>#N/A</v>
      </c>
      <c r="BO72" s="62" t="str">
        <f>IF(D72="","",VLOOKUP(D72,'Hilfswerte Benchmark'!$A$4:$H$58,7,0))</f>
        <v/>
      </c>
      <c r="BP72" s="62" t="str">
        <f>IF(D72="","",VLOOKUP(D72,'Hilfswerte Benchmark'!$A$4:$H$58,8,0))</f>
        <v/>
      </c>
      <c r="BQ72" s="62" t="str">
        <f t="shared" si="138"/>
        <v/>
      </c>
      <c r="BR72" s="62" t="str">
        <f t="shared" si="139"/>
        <v/>
      </c>
      <c r="BS72" s="72" t="str">
        <f>IF('EINGABE Gebäude'!V78="","",'EINGABE Gebäude'!V78)</f>
        <v/>
      </c>
      <c r="BT72" s="52" t="str">
        <f t="shared" si="152"/>
        <v/>
      </c>
      <c r="BU72" s="52" t="str">
        <f t="shared" si="140"/>
        <v/>
      </c>
      <c r="BV72" s="120" t="str">
        <f t="shared" si="141"/>
        <v/>
      </c>
      <c r="BW72" s="35" t="str">
        <f t="shared" si="153"/>
        <v/>
      </c>
      <c r="BX72" s="62">
        <f>'Hilfswerte Energiepreise'!$C$20</f>
        <v>7.72</v>
      </c>
      <c r="BY72" s="62">
        <f>'Hilfswerte Energiepreise'!$D$20</f>
        <v>5.6</v>
      </c>
      <c r="BZ72" s="62">
        <f>'Hilfswerte Energiepreise'!$E$20</f>
        <v>3.61</v>
      </c>
      <c r="CA72" t="str">
        <f t="shared" si="142"/>
        <v/>
      </c>
      <c r="CB72" t="str">
        <f t="shared" si="143"/>
        <v/>
      </c>
      <c r="CC72" s="35"/>
    </row>
    <row r="73" spans="1:81" x14ac:dyDescent="0.2">
      <c r="A73">
        <v>69</v>
      </c>
      <c r="B73" s="47" t="str">
        <f>IF('EINGABE Gebäude'!C79 = "", "", 'EINGABE Gebäude'!C79)</f>
        <v/>
      </c>
      <c r="C73" s="47" t="str">
        <f>IF(OR('EINGABE Gebäude'!D79 = "",'EINGABE Gebäude'!D79 = 0), "",'EINGABE Gebäude'!D79)</f>
        <v/>
      </c>
      <c r="D73" t="str">
        <f>IF(OR('EINGABE Gebäude'!E79 = "",'EINGABE Gebäude'!E79 = 0), "",'EINGABE Gebäude'!E79 )</f>
        <v/>
      </c>
      <c r="E73" t="str">
        <f>IF('EINGABE Gebäude'!F79 = "", "",'EINGABE Gebäude'!F79)</f>
        <v/>
      </c>
      <c r="F73" s="34" t="str">
        <f>IF('EINGABE Gebäude'!H79= "", "",'EINGABE Gebäude'!H79)</f>
        <v/>
      </c>
      <c r="G73" s="34" t="str">
        <f>IF('EINGABE Gebäude'!I79 = "","",'EINGABE Gebäude'!I79)</f>
        <v/>
      </c>
      <c r="H73" s="34" t="str">
        <f>IF('EINGABE Gebäude'!J79="","",'EINGABE Gebäude'!J79)</f>
        <v/>
      </c>
      <c r="I73" s="35" t="str">
        <f t="shared" si="144"/>
        <v/>
      </c>
      <c r="J73" s="35" t="str">
        <f t="shared" si="145"/>
        <v/>
      </c>
      <c r="K73" s="35" t="str">
        <f t="shared" si="146"/>
        <v/>
      </c>
      <c r="L73" s="35" t="str">
        <f ca="1">IF(OR(I73="",K73=""),"",SUM(OFFSET('Hilfswerte Witterung'!$B$5,I73,K73,J73-I73)))</f>
        <v/>
      </c>
      <c r="M73" t="str">
        <f>IF('EINGABE Gebäude'!K79="","",'EINGABE Gebäude'!K79)</f>
        <v/>
      </c>
      <c r="N73" t="str">
        <f ca="1">IFERROR(IF(OR(L73=0, M73="",E73=""),"",(('Hilfswerte Witterung'!$I$1/L73)*M73)),"")</f>
        <v/>
      </c>
      <c r="O73" t="str">
        <f t="shared" ca="1" si="113"/>
        <v/>
      </c>
      <c r="P73" s="62" t="str">
        <f ca="1">IFERROR(IF(OR(L73=0, M73="",E73=""),"",(('Hilfswerte Witterung'!$I$1/L73)*M73)/E73),"")</f>
        <v/>
      </c>
      <c r="Q73" s="62" t="e">
        <f t="shared" ca="1" si="114"/>
        <v>#N/A</v>
      </c>
      <c r="R73" s="52" t="str">
        <f>IF(D73="","",VLOOKUP(D73,'Hilfswerte Benchmark'!$A$4:$H$59,3,0))</f>
        <v/>
      </c>
      <c r="S73" s="52" t="str">
        <f>IF(D73="","",VLOOKUP(D73,'Hilfswerte Benchmark'!$A$4:$H$59,4,0))</f>
        <v/>
      </c>
      <c r="T73" s="52" t="str">
        <f t="shared" si="115"/>
        <v/>
      </c>
      <c r="U73" s="44" t="str">
        <f t="shared" ca="1" si="116"/>
        <v/>
      </c>
      <c r="V73" t="str">
        <f>IF('EINGABE Gebäude'!L79="","",'EINGABE Gebäude'!L79)</f>
        <v/>
      </c>
      <c r="W73" s="62" t="str">
        <f t="shared" si="147"/>
        <v/>
      </c>
      <c r="X73" s="62" t="str">
        <f>IF(H73="","",VLOOKUP(H73,'Hilfswerte Energiepreise'!$B$4:$F$17,2,FALSE))</f>
        <v/>
      </c>
      <c r="Y73" s="62" t="str">
        <f>IF(H73="","",VLOOKUP(H73,'Hilfswerte Energiepreise'!$B$4:$F$17,3,FALSE))</f>
        <v/>
      </c>
      <c r="Z73" s="62" t="str">
        <f>IF(H73="","",VLOOKUP(H73,'Hilfswerte Energiepreise'!$B$4:$F$17,4,FALSE))</f>
        <v/>
      </c>
      <c r="AA73" t="str">
        <f t="shared" si="117"/>
        <v/>
      </c>
      <c r="AB73" t="str">
        <f t="shared" si="118"/>
        <v/>
      </c>
      <c r="AC73" s="35" t="str">
        <f ca="1">IFERROR(IF(OR(C73="",C73=0,L73=0,L73="",V73="",V73=0),"",(HLOOKUP(C73,'Hilfswerte Witterung'!$C$4:$AQ$5,2,FALSE)/L73)*V73),"")</f>
        <v/>
      </c>
      <c r="AD73" s="35" t="str">
        <f t="shared" ca="1" si="119"/>
        <v/>
      </c>
      <c r="AE73" s="35" t="str">
        <f>IFERROR(VLOOKUP(H73,'Hilfswerte Energiepreise'!$B$4:$F$17,5,FALSE),"")</f>
        <v/>
      </c>
      <c r="AF73" s="35" t="str">
        <f t="shared" ca="1" si="120"/>
        <v/>
      </c>
      <c r="AG73" s="35" t="str">
        <f t="shared" ca="1" si="121"/>
        <v/>
      </c>
      <c r="AH73" s="42" t="str">
        <f>IF('EINGABE Gebäude'!N79="","",'EINGABE Gebäude'!N79)</f>
        <v/>
      </c>
      <c r="AI73" s="42" t="str">
        <f>IF('EINGABE Gebäude'!O79="","",'EINGABE Gebäude'!O79)</f>
        <v/>
      </c>
      <c r="AJ73" t="str">
        <f t="shared" si="148"/>
        <v/>
      </c>
      <c r="AK73" t="str">
        <f>IF('EINGABE Gebäude'!P79="","",'EINGABE Gebäude'!P79)</f>
        <v/>
      </c>
      <c r="AL73" s="37" t="str">
        <f t="shared" si="122"/>
        <v/>
      </c>
      <c r="AM73" s="120" t="str">
        <f t="shared" si="123"/>
        <v/>
      </c>
      <c r="AN73" s="62" t="str">
        <f t="shared" si="124"/>
        <v/>
      </c>
      <c r="AO73" s="62" t="e">
        <f t="shared" si="125"/>
        <v>#N/A</v>
      </c>
      <c r="AP73" s="62" t="str">
        <f>IF(D73="","",VLOOKUP(D73,'Hilfswerte Benchmark'!$A$4:$H$58,6,0))</f>
        <v/>
      </c>
      <c r="AQ73" s="62" t="str">
        <f>IF(D73="","",VLOOKUP(D73,'Hilfswerte Benchmark'!$A$4:$H$58,7,0))</f>
        <v/>
      </c>
      <c r="AR73" s="62" t="str">
        <f t="shared" si="126"/>
        <v/>
      </c>
      <c r="AS73" s="62" t="str">
        <f t="shared" si="127"/>
        <v/>
      </c>
      <c r="AT73" t="str">
        <f>IF('EINGABE Gebäude'!Q79="","",'EINGABE Gebäude'!Q79)</f>
        <v/>
      </c>
      <c r="AU73" t="str">
        <f t="shared" si="128"/>
        <v/>
      </c>
      <c r="AV73" s="120" t="str">
        <f t="shared" si="129"/>
        <v/>
      </c>
      <c r="AW73" s="35" t="str">
        <f t="shared" si="149"/>
        <v/>
      </c>
      <c r="AX73" s="62" t="str">
        <f t="shared" si="150"/>
        <v/>
      </c>
      <c r="AY73" s="52" t="str">
        <f t="shared" si="130"/>
        <v/>
      </c>
      <c r="AZ73" s="62">
        <f>'Hilfswerte Energiepreise'!$C$4</f>
        <v>29.29</v>
      </c>
      <c r="BA73" s="62">
        <f>'Hilfswerte Energiepreise'!$D$4</f>
        <v>24.42</v>
      </c>
      <c r="BB73" s="62">
        <f>'Hilfswerte Energiepreise'!$E$4</f>
        <v>17.170000000000002</v>
      </c>
      <c r="BC73" t="str">
        <f t="shared" si="131"/>
        <v/>
      </c>
      <c r="BD73" t="str">
        <f t="shared" si="132"/>
        <v/>
      </c>
      <c r="BE73" s="37">
        <f>'Hilfswerte Energiepreise'!$F$4</f>
        <v>560</v>
      </c>
      <c r="BF73" t="str">
        <f t="shared" si="133"/>
        <v/>
      </c>
      <c r="BG73" s="42" t="str">
        <f>IF('EINGABE Gebäude'!S79="","",'EINGABE Gebäude'!S79)</f>
        <v/>
      </c>
      <c r="BH73" s="42" t="str">
        <f>IF('EINGABE Gebäude'!T79="","",'EINGABE Gebäude'!T79)</f>
        <v/>
      </c>
      <c r="BI73" s="37" t="str">
        <f t="shared" si="151"/>
        <v/>
      </c>
      <c r="BJ73" t="str">
        <f>IF('EINGABE Gebäude'!U79="","",'EINGABE Gebäude'!U79)</f>
        <v/>
      </c>
      <c r="BK73" s="37" t="str">
        <f t="shared" si="134"/>
        <v/>
      </c>
      <c r="BL73" s="120" t="str">
        <f t="shared" si="135"/>
        <v/>
      </c>
      <c r="BM73" s="62" t="str">
        <f t="shared" si="136"/>
        <v/>
      </c>
      <c r="BN73" s="62" t="e">
        <f t="shared" si="137"/>
        <v>#N/A</v>
      </c>
      <c r="BO73" s="62" t="str">
        <f>IF(D73="","",VLOOKUP(D73,'Hilfswerte Benchmark'!$A$4:$H$58,7,0))</f>
        <v/>
      </c>
      <c r="BP73" s="62" t="str">
        <f>IF(D73="","",VLOOKUP(D73,'Hilfswerte Benchmark'!$A$4:$H$58,8,0))</f>
        <v/>
      </c>
      <c r="BQ73" s="62" t="str">
        <f t="shared" si="138"/>
        <v/>
      </c>
      <c r="BR73" s="62" t="str">
        <f t="shared" si="139"/>
        <v/>
      </c>
      <c r="BS73" s="72" t="str">
        <f>IF('EINGABE Gebäude'!V79="","",'EINGABE Gebäude'!V79)</f>
        <v/>
      </c>
      <c r="BT73" s="52" t="str">
        <f t="shared" si="152"/>
        <v/>
      </c>
      <c r="BU73" s="52" t="str">
        <f t="shared" si="140"/>
        <v/>
      </c>
      <c r="BV73" s="120" t="str">
        <f t="shared" si="141"/>
        <v/>
      </c>
      <c r="BW73" s="35" t="str">
        <f t="shared" si="153"/>
        <v/>
      </c>
      <c r="BX73" s="62">
        <f>'Hilfswerte Energiepreise'!$C$20</f>
        <v>7.72</v>
      </c>
      <c r="BY73" s="62">
        <f>'Hilfswerte Energiepreise'!$D$20</f>
        <v>5.6</v>
      </c>
      <c r="BZ73" s="62">
        <f>'Hilfswerte Energiepreise'!$E$20</f>
        <v>3.61</v>
      </c>
      <c r="CA73" t="str">
        <f t="shared" si="142"/>
        <v/>
      </c>
      <c r="CB73" t="str">
        <f t="shared" si="143"/>
        <v/>
      </c>
      <c r="CC73" s="35"/>
    </row>
    <row r="74" spans="1:81" x14ac:dyDescent="0.2">
      <c r="A74" s="72">
        <v>70</v>
      </c>
      <c r="B74" s="47" t="str">
        <f>IF('EINGABE Gebäude'!C80 = "", "", 'EINGABE Gebäude'!C80)</f>
        <v/>
      </c>
      <c r="C74" s="47" t="str">
        <f>IF(OR('EINGABE Gebäude'!D80 = "",'EINGABE Gebäude'!D80 = 0), "",'EINGABE Gebäude'!D80)</f>
        <v/>
      </c>
      <c r="D74" t="str">
        <f>IF(OR('EINGABE Gebäude'!E80 = "",'EINGABE Gebäude'!E80 = 0), "",'EINGABE Gebäude'!E80 )</f>
        <v/>
      </c>
      <c r="E74" t="str">
        <f>IF('EINGABE Gebäude'!F80 = "", "",'EINGABE Gebäude'!F80)</f>
        <v/>
      </c>
      <c r="F74" s="34" t="str">
        <f>IF('EINGABE Gebäude'!H80= "", "",'EINGABE Gebäude'!H80)</f>
        <v/>
      </c>
      <c r="G74" s="34" t="str">
        <f>IF('EINGABE Gebäude'!I80 = "","",'EINGABE Gebäude'!I80)</f>
        <v/>
      </c>
      <c r="H74" s="34" t="str">
        <f>IF('EINGABE Gebäude'!J80="","",'EINGABE Gebäude'!J80)</f>
        <v/>
      </c>
      <c r="I74" s="35" t="str">
        <f t="shared" si="144"/>
        <v/>
      </c>
      <c r="J74" s="35" t="str">
        <f t="shared" si="145"/>
        <v/>
      </c>
      <c r="K74" s="35" t="str">
        <f t="shared" si="146"/>
        <v/>
      </c>
      <c r="L74" s="35" t="str">
        <f ca="1">IF(OR(I74="",K74=""),"",SUM(OFFSET('Hilfswerte Witterung'!$B$5,I74,K74,J74-I74)))</f>
        <v/>
      </c>
      <c r="M74" t="str">
        <f>IF('EINGABE Gebäude'!K80="","",'EINGABE Gebäude'!K80)</f>
        <v/>
      </c>
      <c r="N74" t="str">
        <f ca="1">IFERROR(IF(OR(L74=0, M74="",E74=""),"",(('Hilfswerte Witterung'!$I$1/L74)*M74)),"")</f>
        <v/>
      </c>
      <c r="O74" t="str">
        <f t="shared" ca="1" si="113"/>
        <v/>
      </c>
      <c r="P74" s="62" t="str">
        <f ca="1">IFERROR(IF(OR(L74=0, M74="",E74=""),"",(('Hilfswerte Witterung'!$I$1/L74)*M74)/E74),"")</f>
        <v/>
      </c>
      <c r="Q74" s="62" t="e">
        <f t="shared" ca="1" si="114"/>
        <v>#N/A</v>
      </c>
      <c r="R74" s="52" t="str">
        <f>IF(D74="","",VLOOKUP(D74,'Hilfswerte Benchmark'!$A$4:$H$59,3,0))</f>
        <v/>
      </c>
      <c r="S74" s="52" t="str">
        <f>IF(D74="","",VLOOKUP(D74,'Hilfswerte Benchmark'!$A$4:$H$59,4,0))</f>
        <v/>
      </c>
      <c r="T74" s="52" t="str">
        <f t="shared" si="115"/>
        <v/>
      </c>
      <c r="U74" s="44" t="str">
        <f t="shared" ca="1" si="116"/>
        <v/>
      </c>
      <c r="V74" t="str">
        <f>IF('EINGABE Gebäude'!L80="","",'EINGABE Gebäude'!L80)</f>
        <v/>
      </c>
      <c r="W74" s="62" t="str">
        <f t="shared" si="147"/>
        <v/>
      </c>
      <c r="X74" s="62" t="str">
        <f>IF(H74="","",VLOOKUP(H74,'Hilfswerte Energiepreise'!$B$4:$F$17,2,FALSE))</f>
        <v/>
      </c>
      <c r="Y74" s="62" t="str">
        <f>IF(H74="","",VLOOKUP(H74,'Hilfswerte Energiepreise'!$B$4:$F$17,3,FALSE))</f>
        <v/>
      </c>
      <c r="Z74" s="62" t="str">
        <f>IF(H74="","",VLOOKUP(H74,'Hilfswerte Energiepreise'!$B$4:$F$17,4,FALSE))</f>
        <v/>
      </c>
      <c r="AA74" t="str">
        <f t="shared" si="117"/>
        <v/>
      </c>
      <c r="AB74" t="str">
        <f t="shared" si="118"/>
        <v/>
      </c>
      <c r="AC74" s="35" t="str">
        <f ca="1">IFERROR(IF(OR(C74="",C74=0,L74=0,L74="",V74="",V74=0),"",(HLOOKUP(C74,'Hilfswerte Witterung'!$C$4:$AQ$5,2,FALSE)/L74)*V74),"")</f>
        <v/>
      </c>
      <c r="AD74" s="35" t="str">
        <f t="shared" ca="1" si="119"/>
        <v/>
      </c>
      <c r="AE74" s="35" t="str">
        <f>IFERROR(VLOOKUP(H74,'Hilfswerte Energiepreise'!$B$4:$F$17,5,FALSE),"")</f>
        <v/>
      </c>
      <c r="AF74" s="35" t="str">
        <f t="shared" ca="1" si="120"/>
        <v/>
      </c>
      <c r="AG74" s="35" t="str">
        <f t="shared" ca="1" si="121"/>
        <v/>
      </c>
      <c r="AH74" s="42" t="str">
        <f>IF('EINGABE Gebäude'!N80="","",'EINGABE Gebäude'!N80)</f>
        <v/>
      </c>
      <c r="AI74" s="42" t="str">
        <f>IF('EINGABE Gebäude'!O80="","",'EINGABE Gebäude'!O80)</f>
        <v/>
      </c>
      <c r="AJ74" t="str">
        <f t="shared" si="148"/>
        <v/>
      </c>
      <c r="AK74" t="str">
        <f>IF('EINGABE Gebäude'!P80="","",'EINGABE Gebäude'!P80)</f>
        <v/>
      </c>
      <c r="AL74" s="37" t="str">
        <f t="shared" si="122"/>
        <v/>
      </c>
      <c r="AM74" s="120" t="str">
        <f t="shared" si="123"/>
        <v/>
      </c>
      <c r="AN74" s="62" t="str">
        <f t="shared" si="124"/>
        <v/>
      </c>
      <c r="AO74" s="62" t="e">
        <f t="shared" si="125"/>
        <v>#N/A</v>
      </c>
      <c r="AP74" s="62" t="str">
        <f>IF(D74="","",VLOOKUP(D74,'Hilfswerte Benchmark'!$A$4:$H$58,6,0))</f>
        <v/>
      </c>
      <c r="AQ74" s="62" t="str">
        <f>IF(D74="","",VLOOKUP(D74,'Hilfswerte Benchmark'!$A$4:$H$58,7,0))</f>
        <v/>
      </c>
      <c r="AR74" s="62" t="str">
        <f t="shared" si="126"/>
        <v/>
      </c>
      <c r="AS74" s="62" t="str">
        <f t="shared" si="127"/>
        <v/>
      </c>
      <c r="AT74" t="str">
        <f>IF('EINGABE Gebäude'!Q80="","",'EINGABE Gebäude'!Q80)</f>
        <v/>
      </c>
      <c r="AU74" t="str">
        <f t="shared" si="128"/>
        <v/>
      </c>
      <c r="AV74" s="120" t="str">
        <f t="shared" si="129"/>
        <v/>
      </c>
      <c r="AW74" s="35" t="str">
        <f t="shared" si="149"/>
        <v/>
      </c>
      <c r="AX74" s="62" t="str">
        <f t="shared" si="150"/>
        <v/>
      </c>
      <c r="AY74" s="52" t="str">
        <f t="shared" si="130"/>
        <v/>
      </c>
      <c r="AZ74" s="62">
        <f>'Hilfswerte Energiepreise'!$C$4</f>
        <v>29.29</v>
      </c>
      <c r="BA74" s="62">
        <f>'Hilfswerte Energiepreise'!$D$4</f>
        <v>24.42</v>
      </c>
      <c r="BB74" s="62">
        <f>'Hilfswerte Energiepreise'!$E$4</f>
        <v>17.170000000000002</v>
      </c>
      <c r="BC74" t="str">
        <f t="shared" si="131"/>
        <v/>
      </c>
      <c r="BD74" t="str">
        <f t="shared" si="132"/>
        <v/>
      </c>
      <c r="BE74" s="37">
        <f>'Hilfswerte Energiepreise'!$F$4</f>
        <v>560</v>
      </c>
      <c r="BF74" t="str">
        <f t="shared" si="133"/>
        <v/>
      </c>
      <c r="BG74" s="42" t="str">
        <f>IF('EINGABE Gebäude'!S80="","",'EINGABE Gebäude'!S80)</f>
        <v/>
      </c>
      <c r="BH74" s="42" t="str">
        <f>IF('EINGABE Gebäude'!T80="","",'EINGABE Gebäude'!T80)</f>
        <v/>
      </c>
      <c r="BI74" s="37" t="str">
        <f t="shared" si="151"/>
        <v/>
      </c>
      <c r="BJ74" t="str">
        <f>IF('EINGABE Gebäude'!U80="","",'EINGABE Gebäude'!U80)</f>
        <v/>
      </c>
      <c r="BK74" s="37" t="str">
        <f t="shared" si="134"/>
        <v/>
      </c>
      <c r="BL74" s="120" t="str">
        <f t="shared" si="135"/>
        <v/>
      </c>
      <c r="BM74" s="62" t="str">
        <f t="shared" si="136"/>
        <v/>
      </c>
      <c r="BN74" s="62" t="e">
        <f t="shared" si="137"/>
        <v>#N/A</v>
      </c>
      <c r="BO74" s="62" t="str">
        <f>IF(D74="","",VLOOKUP(D74,'Hilfswerte Benchmark'!$A$4:$H$58,7,0))</f>
        <v/>
      </c>
      <c r="BP74" s="62" t="str">
        <f>IF(D74="","",VLOOKUP(D74,'Hilfswerte Benchmark'!$A$4:$H$58,8,0))</f>
        <v/>
      </c>
      <c r="BQ74" s="62" t="str">
        <f t="shared" si="138"/>
        <v/>
      </c>
      <c r="BR74" s="62" t="str">
        <f t="shared" si="139"/>
        <v/>
      </c>
      <c r="BS74" s="72" t="str">
        <f>IF('EINGABE Gebäude'!V80="","",'EINGABE Gebäude'!V80)</f>
        <v/>
      </c>
      <c r="BT74" s="52" t="str">
        <f t="shared" si="152"/>
        <v/>
      </c>
      <c r="BU74" s="52" t="str">
        <f t="shared" si="140"/>
        <v/>
      </c>
      <c r="BV74" s="120" t="str">
        <f t="shared" si="141"/>
        <v/>
      </c>
      <c r="BW74" s="35" t="str">
        <f t="shared" si="153"/>
        <v/>
      </c>
      <c r="BX74" s="62">
        <f>'Hilfswerte Energiepreise'!$C$20</f>
        <v>7.72</v>
      </c>
      <c r="BY74" s="62">
        <f>'Hilfswerte Energiepreise'!$D$20</f>
        <v>5.6</v>
      </c>
      <c r="BZ74" s="62">
        <f>'Hilfswerte Energiepreise'!$E$20</f>
        <v>3.61</v>
      </c>
      <c r="CA74" t="str">
        <f t="shared" si="142"/>
        <v/>
      </c>
      <c r="CB74" t="str">
        <f t="shared" si="143"/>
        <v/>
      </c>
      <c r="CC74" s="35"/>
    </row>
    <row r="75" spans="1:81" x14ac:dyDescent="0.2">
      <c r="A75">
        <v>71</v>
      </c>
      <c r="B75" s="47" t="str">
        <f>IF('EINGABE Gebäude'!C81 = "", "", 'EINGABE Gebäude'!C81)</f>
        <v/>
      </c>
      <c r="C75" s="47" t="str">
        <f>IF(OR('EINGABE Gebäude'!D81 = "",'EINGABE Gebäude'!D81 = 0), "",'EINGABE Gebäude'!D81)</f>
        <v/>
      </c>
      <c r="D75" t="str">
        <f>IF(OR('EINGABE Gebäude'!E81 = "",'EINGABE Gebäude'!E81 = 0), "",'EINGABE Gebäude'!E81 )</f>
        <v/>
      </c>
      <c r="E75" t="str">
        <f>IF('EINGABE Gebäude'!F81 = "", "",'EINGABE Gebäude'!F81)</f>
        <v/>
      </c>
      <c r="F75" s="34" t="str">
        <f>IF('EINGABE Gebäude'!H81= "", "",'EINGABE Gebäude'!H81)</f>
        <v/>
      </c>
      <c r="G75" s="34" t="str">
        <f>IF('EINGABE Gebäude'!I81 = "","",'EINGABE Gebäude'!I81)</f>
        <v/>
      </c>
      <c r="H75" s="34" t="str">
        <f>IF('EINGABE Gebäude'!J81="","",'EINGABE Gebäude'!J81)</f>
        <v/>
      </c>
      <c r="I75" s="35" t="str">
        <f t="shared" si="144"/>
        <v/>
      </c>
      <c r="J75" s="35" t="str">
        <f t="shared" si="145"/>
        <v/>
      </c>
      <c r="K75" s="35" t="str">
        <f t="shared" si="146"/>
        <v/>
      </c>
      <c r="L75" s="35" t="str">
        <f ca="1">IF(OR(I75="",K75=""),"",SUM(OFFSET('Hilfswerte Witterung'!$B$5,I75,K75,J75-I75)))</f>
        <v/>
      </c>
      <c r="M75" t="str">
        <f>IF('EINGABE Gebäude'!K81="","",'EINGABE Gebäude'!K81)</f>
        <v/>
      </c>
      <c r="N75" t="str">
        <f ca="1">IFERROR(IF(OR(L75=0, M75="",E75=""),"",(('Hilfswerte Witterung'!$I$1/L75)*M75)),"")</f>
        <v/>
      </c>
      <c r="O75" t="str">
        <f t="shared" ca="1" si="113"/>
        <v/>
      </c>
      <c r="P75" s="62" t="str">
        <f ca="1">IFERROR(IF(OR(L75=0, M75="",E75=""),"",(('Hilfswerte Witterung'!$I$1/L75)*M75)/E75),"")</f>
        <v/>
      </c>
      <c r="Q75" s="62" t="e">
        <f t="shared" ca="1" si="114"/>
        <v>#N/A</v>
      </c>
      <c r="R75" s="52" t="str">
        <f>IF(D75="","",VLOOKUP(D75,'Hilfswerte Benchmark'!$A$4:$H$59,3,0))</f>
        <v/>
      </c>
      <c r="S75" s="52" t="str">
        <f>IF(D75="","",VLOOKUP(D75,'Hilfswerte Benchmark'!$A$4:$H$59,4,0))</f>
        <v/>
      </c>
      <c r="T75" s="52" t="str">
        <f t="shared" si="115"/>
        <v/>
      </c>
      <c r="U75" s="44" t="str">
        <f t="shared" ca="1" si="116"/>
        <v/>
      </c>
      <c r="V75" t="str">
        <f>IF('EINGABE Gebäude'!L81="","",'EINGABE Gebäude'!L81)</f>
        <v/>
      </c>
      <c r="W75" s="62" t="str">
        <f t="shared" si="147"/>
        <v/>
      </c>
      <c r="X75" s="62" t="str">
        <f>IF(H75="","",VLOOKUP(H75,'Hilfswerte Energiepreise'!$B$4:$F$17,2,FALSE))</f>
        <v/>
      </c>
      <c r="Y75" s="62" t="str">
        <f>IF(H75="","",VLOOKUP(H75,'Hilfswerte Energiepreise'!$B$4:$F$17,3,FALSE))</f>
        <v/>
      </c>
      <c r="Z75" s="62" t="str">
        <f>IF(H75="","",VLOOKUP(H75,'Hilfswerte Energiepreise'!$B$4:$F$17,4,FALSE))</f>
        <v/>
      </c>
      <c r="AA75" t="str">
        <f t="shared" si="117"/>
        <v/>
      </c>
      <c r="AB75" t="str">
        <f t="shared" si="118"/>
        <v/>
      </c>
      <c r="AC75" s="35" t="str">
        <f ca="1">IFERROR(IF(OR(C75="",C75=0,L75=0,L75="",V75="",V75=0),"",(HLOOKUP(C75,'Hilfswerte Witterung'!$C$4:$AQ$5,2,FALSE)/L75)*V75),"")</f>
        <v/>
      </c>
      <c r="AD75" s="35" t="str">
        <f t="shared" ca="1" si="119"/>
        <v/>
      </c>
      <c r="AE75" s="35" t="str">
        <f>IFERROR(VLOOKUP(H75,'Hilfswerte Energiepreise'!$B$4:$F$17,5,FALSE),"")</f>
        <v/>
      </c>
      <c r="AF75" s="35" t="str">
        <f t="shared" ca="1" si="120"/>
        <v/>
      </c>
      <c r="AG75" s="35" t="str">
        <f t="shared" ca="1" si="121"/>
        <v/>
      </c>
      <c r="AH75" s="42" t="str">
        <f>IF('EINGABE Gebäude'!N81="","",'EINGABE Gebäude'!N81)</f>
        <v/>
      </c>
      <c r="AI75" s="42" t="str">
        <f>IF('EINGABE Gebäude'!O81="","",'EINGABE Gebäude'!O81)</f>
        <v/>
      </c>
      <c r="AJ75" t="str">
        <f t="shared" si="148"/>
        <v/>
      </c>
      <c r="AK75" t="str">
        <f>IF('EINGABE Gebäude'!P81="","",'EINGABE Gebäude'!P81)</f>
        <v/>
      </c>
      <c r="AL75" s="37" t="str">
        <f t="shared" si="122"/>
        <v/>
      </c>
      <c r="AM75" s="120" t="str">
        <f t="shared" si="123"/>
        <v/>
      </c>
      <c r="AN75" s="62" t="str">
        <f t="shared" si="124"/>
        <v/>
      </c>
      <c r="AO75" s="62" t="e">
        <f t="shared" si="125"/>
        <v>#N/A</v>
      </c>
      <c r="AP75" s="62" t="str">
        <f>IF(D75="","",VLOOKUP(D75,'Hilfswerte Benchmark'!$A$4:$H$58,6,0))</f>
        <v/>
      </c>
      <c r="AQ75" s="62" t="str">
        <f>IF(D75="","",VLOOKUP(D75,'Hilfswerte Benchmark'!$A$4:$H$58,7,0))</f>
        <v/>
      </c>
      <c r="AR75" s="62" t="str">
        <f t="shared" si="126"/>
        <v/>
      </c>
      <c r="AS75" s="62" t="str">
        <f t="shared" si="127"/>
        <v/>
      </c>
      <c r="AT75" t="str">
        <f>IF('EINGABE Gebäude'!Q81="","",'EINGABE Gebäude'!Q81)</f>
        <v/>
      </c>
      <c r="AU75" t="str">
        <f t="shared" si="128"/>
        <v/>
      </c>
      <c r="AV75" s="120" t="str">
        <f t="shared" si="129"/>
        <v/>
      </c>
      <c r="AW75" s="35" t="str">
        <f t="shared" si="149"/>
        <v/>
      </c>
      <c r="AX75" s="62" t="str">
        <f t="shared" si="150"/>
        <v/>
      </c>
      <c r="AY75" s="52" t="str">
        <f t="shared" si="130"/>
        <v/>
      </c>
      <c r="AZ75" s="62">
        <f>'Hilfswerte Energiepreise'!$C$4</f>
        <v>29.29</v>
      </c>
      <c r="BA75" s="62">
        <f>'Hilfswerte Energiepreise'!$D$4</f>
        <v>24.42</v>
      </c>
      <c r="BB75" s="62">
        <f>'Hilfswerte Energiepreise'!$E$4</f>
        <v>17.170000000000002</v>
      </c>
      <c r="BC75" t="str">
        <f t="shared" si="131"/>
        <v/>
      </c>
      <c r="BD75" t="str">
        <f t="shared" si="132"/>
        <v/>
      </c>
      <c r="BE75" s="37">
        <f>'Hilfswerte Energiepreise'!$F$4</f>
        <v>560</v>
      </c>
      <c r="BF75" t="str">
        <f t="shared" si="133"/>
        <v/>
      </c>
      <c r="BG75" s="42" t="str">
        <f>IF('EINGABE Gebäude'!S81="","",'EINGABE Gebäude'!S81)</f>
        <v/>
      </c>
      <c r="BH75" s="42" t="str">
        <f>IF('EINGABE Gebäude'!T81="","",'EINGABE Gebäude'!T81)</f>
        <v/>
      </c>
      <c r="BI75" s="37" t="str">
        <f t="shared" si="151"/>
        <v/>
      </c>
      <c r="BJ75" t="str">
        <f>IF('EINGABE Gebäude'!U81="","",'EINGABE Gebäude'!U81)</f>
        <v/>
      </c>
      <c r="BK75" s="37" t="str">
        <f t="shared" si="134"/>
        <v/>
      </c>
      <c r="BL75" s="120" t="str">
        <f t="shared" si="135"/>
        <v/>
      </c>
      <c r="BM75" s="62" t="str">
        <f t="shared" si="136"/>
        <v/>
      </c>
      <c r="BN75" s="62" t="e">
        <f t="shared" si="137"/>
        <v>#N/A</v>
      </c>
      <c r="BO75" s="62" t="str">
        <f>IF(D75="","",VLOOKUP(D75,'Hilfswerte Benchmark'!$A$4:$H$58,7,0))</f>
        <v/>
      </c>
      <c r="BP75" s="62" t="str">
        <f>IF(D75="","",VLOOKUP(D75,'Hilfswerte Benchmark'!$A$4:$H$58,8,0))</f>
        <v/>
      </c>
      <c r="BQ75" s="62" t="str">
        <f t="shared" si="138"/>
        <v/>
      </c>
      <c r="BR75" s="62" t="str">
        <f t="shared" si="139"/>
        <v/>
      </c>
      <c r="BS75" s="72" t="str">
        <f>IF('EINGABE Gebäude'!V81="","",'EINGABE Gebäude'!V81)</f>
        <v/>
      </c>
      <c r="BT75" s="52" t="str">
        <f t="shared" si="152"/>
        <v/>
      </c>
      <c r="BU75" s="52" t="str">
        <f t="shared" si="140"/>
        <v/>
      </c>
      <c r="BV75" s="120" t="str">
        <f t="shared" si="141"/>
        <v/>
      </c>
      <c r="BW75" s="35" t="str">
        <f t="shared" si="153"/>
        <v/>
      </c>
      <c r="BX75" s="62">
        <f>'Hilfswerte Energiepreise'!$C$20</f>
        <v>7.72</v>
      </c>
      <c r="BY75" s="62">
        <f>'Hilfswerte Energiepreise'!$D$20</f>
        <v>5.6</v>
      </c>
      <c r="BZ75" s="62">
        <f>'Hilfswerte Energiepreise'!$E$20</f>
        <v>3.61</v>
      </c>
      <c r="CA75" t="str">
        <f t="shared" si="142"/>
        <v/>
      </c>
      <c r="CB75" t="str">
        <f t="shared" si="143"/>
        <v/>
      </c>
      <c r="CC75" s="35"/>
    </row>
    <row r="76" spans="1:81" x14ac:dyDescent="0.2">
      <c r="A76" s="72">
        <v>72</v>
      </c>
      <c r="B76" s="47" t="str">
        <f>IF('EINGABE Gebäude'!C82 = "", "", 'EINGABE Gebäude'!C82)</f>
        <v/>
      </c>
      <c r="C76" s="47" t="str">
        <f>IF(OR('EINGABE Gebäude'!D82 = "",'EINGABE Gebäude'!D82 = 0), "",'EINGABE Gebäude'!D82)</f>
        <v/>
      </c>
      <c r="D76" t="str">
        <f>IF(OR('EINGABE Gebäude'!E82 = "",'EINGABE Gebäude'!E82 = 0), "",'EINGABE Gebäude'!E82 )</f>
        <v/>
      </c>
      <c r="E76" t="str">
        <f>IF('EINGABE Gebäude'!F82 = "", "",'EINGABE Gebäude'!F82)</f>
        <v/>
      </c>
      <c r="F76" s="34" t="str">
        <f>IF('EINGABE Gebäude'!H82= "", "",'EINGABE Gebäude'!H82)</f>
        <v/>
      </c>
      <c r="G76" s="34" t="str">
        <f>IF('EINGABE Gebäude'!I82 = "","",'EINGABE Gebäude'!I82)</f>
        <v/>
      </c>
      <c r="H76" s="34" t="str">
        <f>IF('EINGABE Gebäude'!J82="","",'EINGABE Gebäude'!J82)</f>
        <v/>
      </c>
      <c r="I76" s="35" t="str">
        <f t="shared" si="144"/>
        <v/>
      </c>
      <c r="J76" s="35" t="str">
        <f t="shared" si="145"/>
        <v/>
      </c>
      <c r="K76" s="35" t="str">
        <f t="shared" si="146"/>
        <v/>
      </c>
      <c r="L76" s="35" t="str">
        <f ca="1">IF(OR(I76="",K76=""),"",SUM(OFFSET('Hilfswerte Witterung'!$B$5,I76,K76,J76-I76)))</f>
        <v/>
      </c>
      <c r="M76" t="str">
        <f>IF('EINGABE Gebäude'!K82="","",'EINGABE Gebäude'!K82)</f>
        <v/>
      </c>
      <c r="N76" t="str">
        <f ca="1">IFERROR(IF(OR(L76=0, M76="",E76=""),"",(('Hilfswerte Witterung'!$I$1/L76)*M76)),"")</f>
        <v/>
      </c>
      <c r="O76" t="str">
        <f t="shared" ca="1" si="113"/>
        <v/>
      </c>
      <c r="P76" s="62" t="str">
        <f ca="1">IFERROR(IF(OR(L76=0, M76="",E76=""),"",(('Hilfswerte Witterung'!$I$1/L76)*M76)/E76),"")</f>
        <v/>
      </c>
      <c r="Q76" s="62" t="e">
        <f t="shared" ca="1" si="114"/>
        <v>#N/A</v>
      </c>
      <c r="R76" s="52" t="str">
        <f>IF(D76="","",VLOOKUP(D76,'Hilfswerte Benchmark'!$A$4:$H$59,3,0))</f>
        <v/>
      </c>
      <c r="S76" s="52" t="str">
        <f>IF(D76="","",VLOOKUP(D76,'Hilfswerte Benchmark'!$A$4:$H$59,4,0))</f>
        <v/>
      </c>
      <c r="T76" s="52" t="str">
        <f t="shared" si="115"/>
        <v/>
      </c>
      <c r="U76" s="44" t="str">
        <f t="shared" ca="1" si="116"/>
        <v/>
      </c>
      <c r="V76" t="str">
        <f>IF('EINGABE Gebäude'!L82="","",'EINGABE Gebäude'!L82)</f>
        <v/>
      </c>
      <c r="W76" s="62" t="str">
        <f t="shared" si="147"/>
        <v/>
      </c>
      <c r="X76" s="62" t="str">
        <f>IF(H76="","",VLOOKUP(H76,'Hilfswerte Energiepreise'!$B$4:$F$17,2,FALSE))</f>
        <v/>
      </c>
      <c r="Y76" s="62" t="str">
        <f>IF(H76="","",VLOOKUP(H76,'Hilfswerte Energiepreise'!$B$4:$F$17,3,FALSE))</f>
        <v/>
      </c>
      <c r="Z76" s="62" t="str">
        <f>IF(H76="","",VLOOKUP(H76,'Hilfswerte Energiepreise'!$B$4:$F$17,4,FALSE))</f>
        <v/>
      </c>
      <c r="AA76" t="str">
        <f t="shared" si="117"/>
        <v/>
      </c>
      <c r="AB76" t="str">
        <f t="shared" si="118"/>
        <v/>
      </c>
      <c r="AC76" s="35" t="str">
        <f ca="1">IFERROR(IF(OR(C76="",C76=0,L76=0,L76="",V76="",V76=0),"",(HLOOKUP(C76,'Hilfswerte Witterung'!$C$4:$AQ$5,2,FALSE)/L76)*V76),"")</f>
        <v/>
      </c>
      <c r="AD76" s="35" t="str">
        <f t="shared" ca="1" si="119"/>
        <v/>
      </c>
      <c r="AE76" s="35" t="str">
        <f>IFERROR(VLOOKUP(H76,'Hilfswerte Energiepreise'!$B$4:$F$17,5,FALSE),"")</f>
        <v/>
      </c>
      <c r="AF76" s="35" t="str">
        <f t="shared" ca="1" si="120"/>
        <v/>
      </c>
      <c r="AG76" s="35" t="str">
        <f t="shared" ca="1" si="121"/>
        <v/>
      </c>
      <c r="AH76" s="42" t="str">
        <f>IF('EINGABE Gebäude'!N82="","",'EINGABE Gebäude'!N82)</f>
        <v/>
      </c>
      <c r="AI76" s="42" t="str">
        <f>IF('EINGABE Gebäude'!O82="","",'EINGABE Gebäude'!O82)</f>
        <v/>
      </c>
      <c r="AJ76" t="str">
        <f t="shared" si="148"/>
        <v/>
      </c>
      <c r="AK76" t="str">
        <f>IF('EINGABE Gebäude'!P82="","",'EINGABE Gebäude'!P82)</f>
        <v/>
      </c>
      <c r="AL76" s="37" t="str">
        <f t="shared" si="122"/>
        <v/>
      </c>
      <c r="AM76" s="120" t="str">
        <f t="shared" si="123"/>
        <v/>
      </c>
      <c r="AN76" s="62" t="str">
        <f t="shared" si="124"/>
        <v/>
      </c>
      <c r="AO76" s="62" t="e">
        <f t="shared" si="125"/>
        <v>#N/A</v>
      </c>
      <c r="AP76" s="62" t="str">
        <f>IF(D76="","",VLOOKUP(D76,'Hilfswerte Benchmark'!$A$4:$H$58,6,0))</f>
        <v/>
      </c>
      <c r="AQ76" s="62" t="str">
        <f>IF(D76="","",VLOOKUP(D76,'Hilfswerte Benchmark'!$A$4:$H$58,7,0))</f>
        <v/>
      </c>
      <c r="AR76" s="62" t="str">
        <f t="shared" si="126"/>
        <v/>
      </c>
      <c r="AS76" s="62" t="str">
        <f t="shared" si="127"/>
        <v/>
      </c>
      <c r="AT76" t="str">
        <f>IF('EINGABE Gebäude'!Q82="","",'EINGABE Gebäude'!Q82)</f>
        <v/>
      </c>
      <c r="AU76" t="str">
        <f t="shared" si="128"/>
        <v/>
      </c>
      <c r="AV76" s="120" t="str">
        <f t="shared" si="129"/>
        <v/>
      </c>
      <c r="AW76" s="35" t="str">
        <f t="shared" si="149"/>
        <v/>
      </c>
      <c r="AX76" s="62" t="str">
        <f t="shared" si="150"/>
        <v/>
      </c>
      <c r="AY76" s="52" t="str">
        <f t="shared" si="130"/>
        <v/>
      </c>
      <c r="AZ76" s="62">
        <f>'Hilfswerte Energiepreise'!$C$4</f>
        <v>29.29</v>
      </c>
      <c r="BA76" s="62">
        <f>'Hilfswerte Energiepreise'!$D$4</f>
        <v>24.42</v>
      </c>
      <c r="BB76" s="62">
        <f>'Hilfswerte Energiepreise'!$E$4</f>
        <v>17.170000000000002</v>
      </c>
      <c r="BC76" t="str">
        <f t="shared" si="131"/>
        <v/>
      </c>
      <c r="BD76" t="str">
        <f t="shared" si="132"/>
        <v/>
      </c>
      <c r="BE76" s="37">
        <f>'Hilfswerte Energiepreise'!$F$4</f>
        <v>560</v>
      </c>
      <c r="BF76" t="str">
        <f t="shared" si="133"/>
        <v/>
      </c>
      <c r="BG76" s="42" t="str">
        <f>IF('EINGABE Gebäude'!S82="","",'EINGABE Gebäude'!S82)</f>
        <v/>
      </c>
      <c r="BH76" s="42" t="str">
        <f>IF('EINGABE Gebäude'!T82="","",'EINGABE Gebäude'!T82)</f>
        <v/>
      </c>
      <c r="BI76" s="37" t="str">
        <f t="shared" si="151"/>
        <v/>
      </c>
      <c r="BJ76" t="str">
        <f>IF('EINGABE Gebäude'!U82="","",'EINGABE Gebäude'!U82)</f>
        <v/>
      </c>
      <c r="BK76" s="37" t="str">
        <f t="shared" si="134"/>
        <v/>
      </c>
      <c r="BL76" s="120" t="str">
        <f t="shared" si="135"/>
        <v/>
      </c>
      <c r="BM76" s="62" t="str">
        <f t="shared" si="136"/>
        <v/>
      </c>
      <c r="BN76" s="62" t="e">
        <f t="shared" si="137"/>
        <v>#N/A</v>
      </c>
      <c r="BO76" s="62" t="str">
        <f>IF(D76="","",VLOOKUP(D76,'Hilfswerte Benchmark'!$A$4:$H$58,7,0))</f>
        <v/>
      </c>
      <c r="BP76" s="62" t="str">
        <f>IF(D76="","",VLOOKUP(D76,'Hilfswerte Benchmark'!$A$4:$H$58,8,0))</f>
        <v/>
      </c>
      <c r="BQ76" s="62" t="str">
        <f t="shared" si="138"/>
        <v/>
      </c>
      <c r="BR76" s="62" t="str">
        <f t="shared" si="139"/>
        <v/>
      </c>
      <c r="BS76" s="72" t="str">
        <f>IF('EINGABE Gebäude'!V82="","",'EINGABE Gebäude'!V82)</f>
        <v/>
      </c>
      <c r="BT76" s="52" t="str">
        <f t="shared" si="152"/>
        <v/>
      </c>
      <c r="BU76" s="52" t="str">
        <f t="shared" si="140"/>
        <v/>
      </c>
      <c r="BV76" s="120" t="str">
        <f t="shared" si="141"/>
        <v/>
      </c>
      <c r="BW76" s="35" t="str">
        <f t="shared" si="153"/>
        <v/>
      </c>
      <c r="BX76" s="62">
        <f>'Hilfswerte Energiepreise'!$C$20</f>
        <v>7.72</v>
      </c>
      <c r="BY76" s="62">
        <f>'Hilfswerte Energiepreise'!$D$20</f>
        <v>5.6</v>
      </c>
      <c r="BZ76" s="62">
        <f>'Hilfswerte Energiepreise'!$E$20</f>
        <v>3.61</v>
      </c>
      <c r="CA76" t="str">
        <f t="shared" si="142"/>
        <v/>
      </c>
      <c r="CB76" t="str">
        <f t="shared" si="143"/>
        <v/>
      </c>
      <c r="CC76" s="35"/>
    </row>
    <row r="77" spans="1:81" x14ac:dyDescent="0.2">
      <c r="A77">
        <v>73</v>
      </c>
      <c r="B77" s="47" t="str">
        <f>IF('EINGABE Gebäude'!C83 = "", "", 'EINGABE Gebäude'!C83)</f>
        <v/>
      </c>
      <c r="C77" s="47" t="str">
        <f>IF(OR('EINGABE Gebäude'!D83 = "",'EINGABE Gebäude'!D83 = 0), "",'EINGABE Gebäude'!D83)</f>
        <v/>
      </c>
      <c r="D77" t="str">
        <f>IF(OR('EINGABE Gebäude'!E83 = "",'EINGABE Gebäude'!E83 = 0), "",'EINGABE Gebäude'!E83 )</f>
        <v/>
      </c>
      <c r="E77" t="str">
        <f>IF('EINGABE Gebäude'!F83 = "", "",'EINGABE Gebäude'!F83)</f>
        <v/>
      </c>
      <c r="F77" s="34" t="str">
        <f>IF('EINGABE Gebäude'!H83= "", "",'EINGABE Gebäude'!H83)</f>
        <v/>
      </c>
      <c r="G77" s="34" t="str">
        <f>IF('EINGABE Gebäude'!I83 = "","",'EINGABE Gebäude'!I83)</f>
        <v/>
      </c>
      <c r="H77" s="34" t="str">
        <f>IF('EINGABE Gebäude'!J83="","",'EINGABE Gebäude'!J83)</f>
        <v/>
      </c>
      <c r="I77" s="35" t="str">
        <f t="shared" si="144"/>
        <v/>
      </c>
      <c r="J77" s="35" t="str">
        <f t="shared" si="145"/>
        <v/>
      </c>
      <c r="K77" s="35" t="str">
        <f t="shared" si="146"/>
        <v/>
      </c>
      <c r="L77" s="35" t="str">
        <f ca="1">IF(OR(I77="",K77=""),"",SUM(OFFSET('Hilfswerte Witterung'!$B$5,I77,K77,J77-I77)))</f>
        <v/>
      </c>
      <c r="M77" t="str">
        <f>IF('EINGABE Gebäude'!K83="","",'EINGABE Gebäude'!K83)</f>
        <v/>
      </c>
      <c r="N77" t="str">
        <f ca="1">IFERROR(IF(OR(L77=0, M77="",E77=""),"",(('Hilfswerte Witterung'!$I$1/L77)*M77)),"")</f>
        <v/>
      </c>
      <c r="O77" t="str">
        <f t="shared" ca="1" si="113"/>
        <v/>
      </c>
      <c r="P77" s="62" t="str">
        <f ca="1">IFERROR(IF(OR(L77=0, M77="",E77=""),"",(('Hilfswerte Witterung'!$I$1/L77)*M77)/E77),"")</f>
        <v/>
      </c>
      <c r="Q77" s="62" t="e">
        <f t="shared" ca="1" si="114"/>
        <v>#N/A</v>
      </c>
      <c r="R77" s="52" t="str">
        <f>IF(D77="","",VLOOKUP(D77,'Hilfswerte Benchmark'!$A$4:$H$59,3,0))</f>
        <v/>
      </c>
      <c r="S77" s="52" t="str">
        <f>IF(D77="","",VLOOKUP(D77,'Hilfswerte Benchmark'!$A$4:$H$59,4,0))</f>
        <v/>
      </c>
      <c r="T77" s="52" t="str">
        <f t="shared" si="115"/>
        <v/>
      </c>
      <c r="U77" s="44" t="str">
        <f t="shared" ca="1" si="116"/>
        <v/>
      </c>
      <c r="V77" t="str">
        <f>IF('EINGABE Gebäude'!L83="","",'EINGABE Gebäude'!L83)</f>
        <v/>
      </c>
      <c r="W77" s="62" t="str">
        <f t="shared" si="147"/>
        <v/>
      </c>
      <c r="X77" s="62" t="str">
        <f>IF(H77="","",VLOOKUP(H77,'Hilfswerte Energiepreise'!$B$4:$F$17,2,FALSE))</f>
        <v/>
      </c>
      <c r="Y77" s="62" t="str">
        <f>IF(H77="","",VLOOKUP(H77,'Hilfswerte Energiepreise'!$B$4:$F$17,3,FALSE))</f>
        <v/>
      </c>
      <c r="Z77" s="62" t="str">
        <f>IF(H77="","",VLOOKUP(H77,'Hilfswerte Energiepreise'!$B$4:$F$17,4,FALSE))</f>
        <v/>
      </c>
      <c r="AA77" t="str">
        <f t="shared" si="117"/>
        <v/>
      </c>
      <c r="AB77" t="str">
        <f t="shared" si="118"/>
        <v/>
      </c>
      <c r="AC77" s="35" t="str">
        <f ca="1">IFERROR(IF(OR(C77="",C77=0,L77=0,L77="",V77="",V77=0),"",(HLOOKUP(C77,'Hilfswerte Witterung'!$C$4:$AQ$5,2,FALSE)/L77)*V77),"")</f>
        <v/>
      </c>
      <c r="AD77" s="35" t="str">
        <f t="shared" ca="1" si="119"/>
        <v/>
      </c>
      <c r="AE77" s="35" t="str">
        <f>IFERROR(VLOOKUP(H77,'Hilfswerte Energiepreise'!$B$4:$F$17,5,FALSE),"")</f>
        <v/>
      </c>
      <c r="AF77" s="35" t="str">
        <f t="shared" ca="1" si="120"/>
        <v/>
      </c>
      <c r="AG77" s="35" t="str">
        <f t="shared" ca="1" si="121"/>
        <v/>
      </c>
      <c r="AH77" s="42" t="str">
        <f>IF('EINGABE Gebäude'!N83="","",'EINGABE Gebäude'!N83)</f>
        <v/>
      </c>
      <c r="AI77" s="42" t="str">
        <f>IF('EINGABE Gebäude'!O83="","",'EINGABE Gebäude'!O83)</f>
        <v/>
      </c>
      <c r="AJ77" t="str">
        <f t="shared" si="148"/>
        <v/>
      </c>
      <c r="AK77" t="str">
        <f>IF('EINGABE Gebäude'!P83="","",'EINGABE Gebäude'!P83)</f>
        <v/>
      </c>
      <c r="AL77" s="37" t="str">
        <f t="shared" si="122"/>
        <v/>
      </c>
      <c r="AM77" s="120" t="str">
        <f t="shared" si="123"/>
        <v/>
      </c>
      <c r="AN77" s="62" t="str">
        <f t="shared" si="124"/>
        <v/>
      </c>
      <c r="AO77" s="62" t="e">
        <f t="shared" si="125"/>
        <v>#N/A</v>
      </c>
      <c r="AP77" s="62" t="str">
        <f>IF(D77="","",VLOOKUP(D77,'Hilfswerte Benchmark'!$A$4:$H$58,6,0))</f>
        <v/>
      </c>
      <c r="AQ77" s="62" t="str">
        <f>IF(D77="","",VLOOKUP(D77,'Hilfswerte Benchmark'!$A$4:$H$58,7,0))</f>
        <v/>
      </c>
      <c r="AR77" s="62" t="str">
        <f t="shared" si="126"/>
        <v/>
      </c>
      <c r="AS77" s="62" t="str">
        <f t="shared" si="127"/>
        <v/>
      </c>
      <c r="AT77" t="str">
        <f>IF('EINGABE Gebäude'!Q83="","",'EINGABE Gebäude'!Q83)</f>
        <v/>
      </c>
      <c r="AU77" t="str">
        <f t="shared" si="128"/>
        <v/>
      </c>
      <c r="AV77" s="120" t="str">
        <f t="shared" si="129"/>
        <v/>
      </c>
      <c r="AW77" s="35" t="str">
        <f t="shared" si="149"/>
        <v/>
      </c>
      <c r="AX77" s="62" t="str">
        <f t="shared" si="150"/>
        <v/>
      </c>
      <c r="AY77" s="52" t="str">
        <f t="shared" si="130"/>
        <v/>
      </c>
      <c r="AZ77" s="62">
        <f>'Hilfswerte Energiepreise'!$C$4</f>
        <v>29.29</v>
      </c>
      <c r="BA77" s="62">
        <f>'Hilfswerte Energiepreise'!$D$4</f>
        <v>24.42</v>
      </c>
      <c r="BB77" s="62">
        <f>'Hilfswerte Energiepreise'!$E$4</f>
        <v>17.170000000000002</v>
      </c>
      <c r="BC77" t="str">
        <f t="shared" si="131"/>
        <v/>
      </c>
      <c r="BD77" t="str">
        <f t="shared" si="132"/>
        <v/>
      </c>
      <c r="BE77" s="37">
        <f>'Hilfswerte Energiepreise'!$F$4</f>
        <v>560</v>
      </c>
      <c r="BF77" t="str">
        <f t="shared" si="133"/>
        <v/>
      </c>
      <c r="BG77" s="42" t="str">
        <f>IF('EINGABE Gebäude'!S83="","",'EINGABE Gebäude'!S83)</f>
        <v/>
      </c>
      <c r="BH77" s="42" t="str">
        <f>IF('EINGABE Gebäude'!T83="","",'EINGABE Gebäude'!T83)</f>
        <v/>
      </c>
      <c r="BI77" s="37" t="str">
        <f t="shared" si="151"/>
        <v/>
      </c>
      <c r="BJ77" t="str">
        <f>IF('EINGABE Gebäude'!U83="","",'EINGABE Gebäude'!U83)</f>
        <v/>
      </c>
      <c r="BK77" s="37" t="str">
        <f t="shared" si="134"/>
        <v/>
      </c>
      <c r="BL77" s="120" t="str">
        <f t="shared" si="135"/>
        <v/>
      </c>
      <c r="BM77" s="62" t="str">
        <f t="shared" si="136"/>
        <v/>
      </c>
      <c r="BN77" s="62" t="e">
        <f t="shared" si="137"/>
        <v>#N/A</v>
      </c>
      <c r="BO77" s="62" t="str">
        <f>IF(D77="","",VLOOKUP(D77,'Hilfswerte Benchmark'!$A$4:$H$58,7,0))</f>
        <v/>
      </c>
      <c r="BP77" s="62" t="str">
        <f>IF(D77="","",VLOOKUP(D77,'Hilfswerte Benchmark'!$A$4:$H$58,8,0))</f>
        <v/>
      </c>
      <c r="BQ77" s="62" t="str">
        <f t="shared" si="138"/>
        <v/>
      </c>
      <c r="BR77" s="62" t="str">
        <f t="shared" si="139"/>
        <v/>
      </c>
      <c r="BS77" s="72" t="str">
        <f>IF('EINGABE Gebäude'!V83="","",'EINGABE Gebäude'!V83)</f>
        <v/>
      </c>
      <c r="BT77" s="52" t="str">
        <f t="shared" si="152"/>
        <v/>
      </c>
      <c r="BU77" s="52" t="str">
        <f t="shared" si="140"/>
        <v/>
      </c>
      <c r="BV77" s="120" t="str">
        <f t="shared" si="141"/>
        <v/>
      </c>
      <c r="BW77" s="35" t="str">
        <f t="shared" si="153"/>
        <v/>
      </c>
      <c r="BX77" s="62">
        <f>'Hilfswerte Energiepreise'!$C$20</f>
        <v>7.72</v>
      </c>
      <c r="BY77" s="62">
        <f>'Hilfswerte Energiepreise'!$D$20</f>
        <v>5.6</v>
      </c>
      <c r="BZ77" s="62">
        <f>'Hilfswerte Energiepreise'!$E$20</f>
        <v>3.61</v>
      </c>
      <c r="CA77" t="str">
        <f t="shared" si="142"/>
        <v/>
      </c>
      <c r="CB77" t="str">
        <f t="shared" si="143"/>
        <v/>
      </c>
      <c r="CC77" s="35"/>
    </row>
    <row r="78" spans="1:81" x14ac:dyDescent="0.2">
      <c r="A78" s="72">
        <v>74</v>
      </c>
      <c r="B78" s="47" t="str">
        <f>IF('EINGABE Gebäude'!C84 = "", "", 'EINGABE Gebäude'!C84)</f>
        <v/>
      </c>
      <c r="C78" s="47" t="str">
        <f>IF(OR('EINGABE Gebäude'!D84 = "",'EINGABE Gebäude'!D84 = 0), "",'EINGABE Gebäude'!D84)</f>
        <v/>
      </c>
      <c r="D78" t="str">
        <f>IF(OR('EINGABE Gebäude'!E84 = "",'EINGABE Gebäude'!E84 = 0), "",'EINGABE Gebäude'!E84 )</f>
        <v/>
      </c>
      <c r="E78" t="str">
        <f>IF('EINGABE Gebäude'!F84 = "", "",'EINGABE Gebäude'!F84)</f>
        <v/>
      </c>
      <c r="F78" s="34" t="str">
        <f>IF('EINGABE Gebäude'!H84= "", "",'EINGABE Gebäude'!H84)</f>
        <v/>
      </c>
      <c r="G78" s="34" t="str">
        <f>IF('EINGABE Gebäude'!I84 = "","",'EINGABE Gebäude'!I84)</f>
        <v/>
      </c>
      <c r="H78" s="34" t="str">
        <f>IF('EINGABE Gebäude'!J84="","",'EINGABE Gebäude'!J84)</f>
        <v/>
      </c>
      <c r="I78" s="35" t="str">
        <f t="shared" si="144"/>
        <v/>
      </c>
      <c r="J78" s="35" t="str">
        <f t="shared" si="145"/>
        <v/>
      </c>
      <c r="K78" s="35" t="str">
        <f t="shared" si="146"/>
        <v/>
      </c>
      <c r="L78" s="35" t="str">
        <f ca="1">IF(OR(I78="",K78=""),"",SUM(OFFSET('Hilfswerte Witterung'!$B$5,I78,K78,J78-I78)))</f>
        <v/>
      </c>
      <c r="M78" t="str">
        <f>IF('EINGABE Gebäude'!K84="","",'EINGABE Gebäude'!K84)</f>
        <v/>
      </c>
      <c r="N78" t="str">
        <f ca="1">IFERROR(IF(OR(L78=0, M78="",E78=""),"",(('Hilfswerte Witterung'!$I$1/L78)*M78)),"")</f>
        <v/>
      </c>
      <c r="O78" t="str">
        <f t="shared" ca="1" si="113"/>
        <v/>
      </c>
      <c r="P78" s="62" t="str">
        <f ca="1">IFERROR(IF(OR(L78=0, M78="",E78=""),"",(('Hilfswerte Witterung'!$I$1/L78)*M78)/E78),"")</f>
        <v/>
      </c>
      <c r="Q78" s="62" t="e">
        <f t="shared" ca="1" si="114"/>
        <v>#N/A</v>
      </c>
      <c r="R78" s="52" t="str">
        <f>IF(D78="","",VLOOKUP(D78,'Hilfswerte Benchmark'!$A$4:$H$59,3,0))</f>
        <v/>
      </c>
      <c r="S78" s="52" t="str">
        <f>IF(D78="","",VLOOKUP(D78,'Hilfswerte Benchmark'!$A$4:$H$59,4,0))</f>
        <v/>
      </c>
      <c r="T78" s="52" t="str">
        <f t="shared" si="115"/>
        <v/>
      </c>
      <c r="U78" s="44" t="str">
        <f t="shared" ca="1" si="116"/>
        <v/>
      </c>
      <c r="V78" t="str">
        <f>IF('EINGABE Gebäude'!L84="","",'EINGABE Gebäude'!L84)</f>
        <v/>
      </c>
      <c r="W78" s="62" t="str">
        <f t="shared" si="147"/>
        <v/>
      </c>
      <c r="X78" s="62" t="str">
        <f>IF(H78="","",VLOOKUP(H78,'Hilfswerte Energiepreise'!$B$4:$F$17,2,FALSE))</f>
        <v/>
      </c>
      <c r="Y78" s="62" t="str">
        <f>IF(H78="","",VLOOKUP(H78,'Hilfswerte Energiepreise'!$B$4:$F$17,3,FALSE))</f>
        <v/>
      </c>
      <c r="Z78" s="62" t="str">
        <f>IF(H78="","",VLOOKUP(H78,'Hilfswerte Energiepreise'!$B$4:$F$17,4,FALSE))</f>
        <v/>
      </c>
      <c r="AA78" t="str">
        <f t="shared" si="117"/>
        <v/>
      </c>
      <c r="AB78" t="str">
        <f t="shared" si="118"/>
        <v/>
      </c>
      <c r="AC78" s="35" t="str">
        <f ca="1">IFERROR(IF(OR(C78="",C78=0,L78=0,L78="",V78="",V78=0),"",(HLOOKUP(C78,'Hilfswerte Witterung'!$C$4:$AQ$5,2,FALSE)/L78)*V78),"")</f>
        <v/>
      </c>
      <c r="AD78" s="35" t="str">
        <f t="shared" ca="1" si="119"/>
        <v/>
      </c>
      <c r="AE78" s="35" t="str">
        <f>IFERROR(VLOOKUP(H78,'Hilfswerte Energiepreise'!$B$4:$F$17,5,FALSE),"")</f>
        <v/>
      </c>
      <c r="AF78" s="35" t="str">
        <f t="shared" ca="1" si="120"/>
        <v/>
      </c>
      <c r="AG78" s="35" t="str">
        <f t="shared" ca="1" si="121"/>
        <v/>
      </c>
      <c r="AH78" s="42" t="str">
        <f>IF('EINGABE Gebäude'!N84="","",'EINGABE Gebäude'!N84)</f>
        <v/>
      </c>
      <c r="AI78" s="42" t="str">
        <f>IF('EINGABE Gebäude'!O84="","",'EINGABE Gebäude'!O84)</f>
        <v/>
      </c>
      <c r="AJ78" t="str">
        <f t="shared" si="148"/>
        <v/>
      </c>
      <c r="AK78" t="str">
        <f>IF('EINGABE Gebäude'!P84="","",'EINGABE Gebäude'!P84)</f>
        <v/>
      </c>
      <c r="AL78" s="37" t="str">
        <f t="shared" si="122"/>
        <v/>
      </c>
      <c r="AM78" s="120" t="str">
        <f t="shared" si="123"/>
        <v/>
      </c>
      <c r="AN78" s="62" t="str">
        <f t="shared" si="124"/>
        <v/>
      </c>
      <c r="AO78" s="62" t="e">
        <f t="shared" si="125"/>
        <v>#N/A</v>
      </c>
      <c r="AP78" s="62" t="str">
        <f>IF(D78="","",VLOOKUP(D78,'Hilfswerte Benchmark'!$A$4:$H$58,6,0))</f>
        <v/>
      </c>
      <c r="AQ78" s="62" t="str">
        <f>IF(D78="","",VLOOKUP(D78,'Hilfswerte Benchmark'!$A$4:$H$58,7,0))</f>
        <v/>
      </c>
      <c r="AR78" s="62" t="str">
        <f t="shared" si="126"/>
        <v/>
      </c>
      <c r="AS78" s="62" t="str">
        <f t="shared" si="127"/>
        <v/>
      </c>
      <c r="AT78" t="str">
        <f>IF('EINGABE Gebäude'!Q84="","",'EINGABE Gebäude'!Q84)</f>
        <v/>
      </c>
      <c r="AU78" t="str">
        <f t="shared" si="128"/>
        <v/>
      </c>
      <c r="AV78" s="120" t="str">
        <f t="shared" si="129"/>
        <v/>
      </c>
      <c r="AW78" s="35" t="str">
        <f t="shared" si="149"/>
        <v/>
      </c>
      <c r="AX78" s="62" t="str">
        <f t="shared" si="150"/>
        <v/>
      </c>
      <c r="AY78" s="52" t="str">
        <f t="shared" si="130"/>
        <v/>
      </c>
      <c r="AZ78" s="62">
        <f>'Hilfswerte Energiepreise'!$C$4</f>
        <v>29.29</v>
      </c>
      <c r="BA78" s="62">
        <f>'Hilfswerte Energiepreise'!$D$4</f>
        <v>24.42</v>
      </c>
      <c r="BB78" s="62">
        <f>'Hilfswerte Energiepreise'!$E$4</f>
        <v>17.170000000000002</v>
      </c>
      <c r="BC78" t="str">
        <f t="shared" si="131"/>
        <v/>
      </c>
      <c r="BD78" t="str">
        <f t="shared" si="132"/>
        <v/>
      </c>
      <c r="BE78" s="37">
        <f>'Hilfswerte Energiepreise'!$F$4</f>
        <v>560</v>
      </c>
      <c r="BF78" t="str">
        <f t="shared" si="133"/>
        <v/>
      </c>
      <c r="BG78" s="42" t="str">
        <f>IF('EINGABE Gebäude'!S84="","",'EINGABE Gebäude'!S84)</f>
        <v/>
      </c>
      <c r="BH78" s="42" t="str">
        <f>IF('EINGABE Gebäude'!T84="","",'EINGABE Gebäude'!T84)</f>
        <v/>
      </c>
      <c r="BI78" s="37" t="str">
        <f t="shared" si="151"/>
        <v/>
      </c>
      <c r="BJ78" t="str">
        <f>IF('EINGABE Gebäude'!U84="","",'EINGABE Gebäude'!U84)</f>
        <v/>
      </c>
      <c r="BK78" s="37" t="str">
        <f t="shared" si="134"/>
        <v/>
      </c>
      <c r="BL78" s="120" t="str">
        <f t="shared" si="135"/>
        <v/>
      </c>
      <c r="BM78" s="62" t="str">
        <f t="shared" si="136"/>
        <v/>
      </c>
      <c r="BN78" s="62" t="e">
        <f t="shared" si="137"/>
        <v>#N/A</v>
      </c>
      <c r="BO78" s="62" t="str">
        <f>IF(D78="","",VLOOKUP(D78,'Hilfswerte Benchmark'!$A$4:$H$58,7,0))</f>
        <v/>
      </c>
      <c r="BP78" s="62" t="str">
        <f>IF(D78="","",VLOOKUP(D78,'Hilfswerte Benchmark'!$A$4:$H$58,8,0))</f>
        <v/>
      </c>
      <c r="BQ78" s="62" t="str">
        <f t="shared" si="138"/>
        <v/>
      </c>
      <c r="BR78" s="62" t="str">
        <f t="shared" si="139"/>
        <v/>
      </c>
      <c r="BS78" s="72" t="str">
        <f>IF('EINGABE Gebäude'!V84="","",'EINGABE Gebäude'!V84)</f>
        <v/>
      </c>
      <c r="BT78" s="52" t="str">
        <f t="shared" si="152"/>
        <v/>
      </c>
      <c r="BU78" s="52" t="str">
        <f t="shared" si="140"/>
        <v/>
      </c>
      <c r="BV78" s="120" t="str">
        <f t="shared" si="141"/>
        <v/>
      </c>
      <c r="BW78" s="35" t="str">
        <f t="shared" si="153"/>
        <v/>
      </c>
      <c r="BX78" s="62">
        <f>'Hilfswerte Energiepreise'!$C$20</f>
        <v>7.72</v>
      </c>
      <c r="BY78" s="62">
        <f>'Hilfswerte Energiepreise'!$D$20</f>
        <v>5.6</v>
      </c>
      <c r="BZ78" s="62">
        <f>'Hilfswerte Energiepreise'!$E$20</f>
        <v>3.61</v>
      </c>
      <c r="CA78" t="str">
        <f t="shared" si="142"/>
        <v/>
      </c>
      <c r="CB78" t="str">
        <f t="shared" si="143"/>
        <v/>
      </c>
      <c r="CC78" s="35"/>
    </row>
    <row r="79" spans="1:81" x14ac:dyDescent="0.2">
      <c r="A79">
        <v>75</v>
      </c>
      <c r="B79" s="47" t="str">
        <f>IF('EINGABE Gebäude'!C85 = "", "", 'EINGABE Gebäude'!C85)</f>
        <v/>
      </c>
      <c r="C79" s="47" t="str">
        <f>IF(OR('EINGABE Gebäude'!D85 = "",'EINGABE Gebäude'!D85 = 0), "",'EINGABE Gebäude'!D85)</f>
        <v/>
      </c>
      <c r="D79" t="str">
        <f>IF(OR('EINGABE Gebäude'!E85 = "",'EINGABE Gebäude'!E85 = 0), "",'EINGABE Gebäude'!E85 )</f>
        <v/>
      </c>
      <c r="E79" t="str">
        <f>IF('EINGABE Gebäude'!F85 = "", "",'EINGABE Gebäude'!F85)</f>
        <v/>
      </c>
      <c r="F79" s="34" t="str">
        <f>IF('EINGABE Gebäude'!H85= "", "",'EINGABE Gebäude'!H85)</f>
        <v/>
      </c>
      <c r="G79" s="34" t="str">
        <f>IF('EINGABE Gebäude'!I85 = "","",'EINGABE Gebäude'!I85)</f>
        <v/>
      </c>
      <c r="H79" s="34" t="str">
        <f>IF('EINGABE Gebäude'!J85="","",'EINGABE Gebäude'!J85)</f>
        <v/>
      </c>
      <c r="I79" s="35" t="str">
        <f t="shared" si="144"/>
        <v/>
      </c>
      <c r="J79" s="35" t="str">
        <f t="shared" si="145"/>
        <v/>
      </c>
      <c r="K79" s="35" t="str">
        <f t="shared" si="146"/>
        <v/>
      </c>
      <c r="L79" s="35" t="str">
        <f ca="1">IF(OR(I79="",K79=""),"",SUM(OFFSET('Hilfswerte Witterung'!$B$5,I79,K79,J79-I79)))</f>
        <v/>
      </c>
      <c r="M79" t="str">
        <f>IF('EINGABE Gebäude'!K85="","",'EINGABE Gebäude'!K85)</f>
        <v/>
      </c>
      <c r="N79" t="str">
        <f ca="1">IFERROR(IF(OR(L79=0, M79="",E79=""),"",(('Hilfswerte Witterung'!$I$1/L79)*M79)),"")</f>
        <v/>
      </c>
      <c r="O79" t="str">
        <f t="shared" ca="1" si="113"/>
        <v/>
      </c>
      <c r="P79" s="62" t="str">
        <f ca="1">IFERROR(IF(OR(L79=0, M79="",E79=""),"",(('Hilfswerte Witterung'!$I$1/L79)*M79)/E79),"")</f>
        <v/>
      </c>
      <c r="Q79" s="62" t="e">
        <f t="shared" ca="1" si="114"/>
        <v>#N/A</v>
      </c>
      <c r="R79" s="52" t="str">
        <f>IF(D79="","",VLOOKUP(D79,'Hilfswerte Benchmark'!$A$4:$H$59,3,0))</f>
        <v/>
      </c>
      <c r="S79" s="52" t="str">
        <f>IF(D79="","",VLOOKUP(D79,'Hilfswerte Benchmark'!$A$4:$H$59,4,0))</f>
        <v/>
      </c>
      <c r="T79" s="52" t="str">
        <f t="shared" si="115"/>
        <v/>
      </c>
      <c r="U79" s="44" t="str">
        <f t="shared" ca="1" si="116"/>
        <v/>
      </c>
      <c r="V79" t="str">
        <f>IF('EINGABE Gebäude'!L85="","",'EINGABE Gebäude'!L85)</f>
        <v/>
      </c>
      <c r="W79" s="62" t="str">
        <f t="shared" si="147"/>
        <v/>
      </c>
      <c r="X79" s="62" t="str">
        <f>IF(H79="","",VLOOKUP(H79,'Hilfswerte Energiepreise'!$B$4:$F$17,2,FALSE))</f>
        <v/>
      </c>
      <c r="Y79" s="62" t="str">
        <f>IF(H79="","",VLOOKUP(H79,'Hilfswerte Energiepreise'!$B$4:$F$17,3,FALSE))</f>
        <v/>
      </c>
      <c r="Z79" s="62" t="str">
        <f>IF(H79="","",VLOOKUP(H79,'Hilfswerte Energiepreise'!$B$4:$F$17,4,FALSE))</f>
        <v/>
      </c>
      <c r="AA79" t="str">
        <f t="shared" si="117"/>
        <v/>
      </c>
      <c r="AB79" t="str">
        <f t="shared" si="118"/>
        <v/>
      </c>
      <c r="AC79" s="35" t="str">
        <f ca="1">IFERROR(IF(OR(C79="",C79=0,L79=0,L79="",V79="",V79=0),"",(HLOOKUP(C79,'Hilfswerte Witterung'!$C$4:$AQ$5,2,FALSE)/L79)*V79),"")</f>
        <v/>
      </c>
      <c r="AD79" s="35" t="str">
        <f t="shared" ca="1" si="119"/>
        <v/>
      </c>
      <c r="AE79" s="35" t="str">
        <f>IFERROR(VLOOKUP(H79,'Hilfswerte Energiepreise'!$B$4:$F$17,5,FALSE),"")</f>
        <v/>
      </c>
      <c r="AF79" s="35" t="str">
        <f t="shared" ca="1" si="120"/>
        <v/>
      </c>
      <c r="AG79" s="35" t="str">
        <f t="shared" ca="1" si="121"/>
        <v/>
      </c>
      <c r="AH79" s="42" t="str">
        <f>IF('EINGABE Gebäude'!N85="","",'EINGABE Gebäude'!N85)</f>
        <v/>
      </c>
      <c r="AI79" s="42" t="str">
        <f>IF('EINGABE Gebäude'!O85="","",'EINGABE Gebäude'!O85)</f>
        <v/>
      </c>
      <c r="AJ79" t="str">
        <f t="shared" si="148"/>
        <v/>
      </c>
      <c r="AK79" t="str">
        <f>IF('EINGABE Gebäude'!P85="","",'EINGABE Gebäude'!P85)</f>
        <v/>
      </c>
      <c r="AL79" s="37" t="str">
        <f t="shared" si="122"/>
        <v/>
      </c>
      <c r="AM79" s="120" t="str">
        <f t="shared" si="123"/>
        <v/>
      </c>
      <c r="AN79" s="62" t="str">
        <f t="shared" si="124"/>
        <v/>
      </c>
      <c r="AO79" s="62" t="e">
        <f t="shared" si="125"/>
        <v>#N/A</v>
      </c>
      <c r="AP79" s="62" t="str">
        <f>IF(D79="","",VLOOKUP(D79,'Hilfswerte Benchmark'!$A$4:$H$58,6,0))</f>
        <v/>
      </c>
      <c r="AQ79" s="62" t="str">
        <f>IF(D79="","",VLOOKUP(D79,'Hilfswerte Benchmark'!$A$4:$H$58,7,0))</f>
        <v/>
      </c>
      <c r="AR79" s="62" t="str">
        <f t="shared" si="126"/>
        <v/>
      </c>
      <c r="AS79" s="62" t="str">
        <f t="shared" si="127"/>
        <v/>
      </c>
      <c r="AT79" t="str">
        <f>IF('EINGABE Gebäude'!Q85="","",'EINGABE Gebäude'!Q85)</f>
        <v/>
      </c>
      <c r="AU79" t="str">
        <f t="shared" si="128"/>
        <v/>
      </c>
      <c r="AV79" s="120" t="str">
        <f t="shared" si="129"/>
        <v/>
      </c>
      <c r="AW79" s="35" t="str">
        <f t="shared" si="149"/>
        <v/>
      </c>
      <c r="AX79" s="62" t="str">
        <f t="shared" si="150"/>
        <v/>
      </c>
      <c r="AY79" s="52" t="str">
        <f t="shared" si="130"/>
        <v/>
      </c>
      <c r="AZ79" s="62">
        <f>'Hilfswerte Energiepreise'!$C$4</f>
        <v>29.29</v>
      </c>
      <c r="BA79" s="62">
        <f>'Hilfswerte Energiepreise'!$D$4</f>
        <v>24.42</v>
      </c>
      <c r="BB79" s="62">
        <f>'Hilfswerte Energiepreise'!$E$4</f>
        <v>17.170000000000002</v>
      </c>
      <c r="BC79" t="str">
        <f t="shared" si="131"/>
        <v/>
      </c>
      <c r="BD79" t="str">
        <f t="shared" si="132"/>
        <v/>
      </c>
      <c r="BE79" s="37">
        <f>'Hilfswerte Energiepreise'!$F$4</f>
        <v>560</v>
      </c>
      <c r="BF79" t="str">
        <f t="shared" si="133"/>
        <v/>
      </c>
      <c r="BG79" s="42" t="str">
        <f>IF('EINGABE Gebäude'!S85="","",'EINGABE Gebäude'!S85)</f>
        <v/>
      </c>
      <c r="BH79" s="42" t="str">
        <f>IF('EINGABE Gebäude'!T85="","",'EINGABE Gebäude'!T85)</f>
        <v/>
      </c>
      <c r="BI79" s="37" t="str">
        <f t="shared" si="151"/>
        <v/>
      </c>
      <c r="BJ79" t="str">
        <f>IF('EINGABE Gebäude'!U85="","",'EINGABE Gebäude'!U85)</f>
        <v/>
      </c>
      <c r="BK79" s="37" t="str">
        <f t="shared" si="134"/>
        <v/>
      </c>
      <c r="BL79" s="120" t="str">
        <f t="shared" si="135"/>
        <v/>
      </c>
      <c r="BM79" s="62" t="str">
        <f t="shared" si="136"/>
        <v/>
      </c>
      <c r="BN79" s="62" t="e">
        <f t="shared" si="137"/>
        <v>#N/A</v>
      </c>
      <c r="BO79" s="62" t="str">
        <f>IF(D79="","",VLOOKUP(D79,'Hilfswerte Benchmark'!$A$4:$H$58,7,0))</f>
        <v/>
      </c>
      <c r="BP79" s="62" t="str">
        <f>IF(D79="","",VLOOKUP(D79,'Hilfswerte Benchmark'!$A$4:$H$58,8,0))</f>
        <v/>
      </c>
      <c r="BQ79" s="62" t="str">
        <f t="shared" si="138"/>
        <v/>
      </c>
      <c r="BR79" s="62" t="str">
        <f t="shared" si="139"/>
        <v/>
      </c>
      <c r="BS79" s="72" t="str">
        <f>IF('EINGABE Gebäude'!V85="","",'EINGABE Gebäude'!V85)</f>
        <v/>
      </c>
      <c r="BT79" s="52" t="str">
        <f t="shared" si="152"/>
        <v/>
      </c>
      <c r="BU79" s="52" t="str">
        <f t="shared" si="140"/>
        <v/>
      </c>
      <c r="BV79" s="120" t="str">
        <f t="shared" si="141"/>
        <v/>
      </c>
      <c r="BW79" s="35" t="str">
        <f t="shared" si="153"/>
        <v/>
      </c>
      <c r="BX79" s="62">
        <f>'Hilfswerte Energiepreise'!$C$20</f>
        <v>7.72</v>
      </c>
      <c r="BY79" s="62">
        <f>'Hilfswerte Energiepreise'!$D$20</f>
        <v>5.6</v>
      </c>
      <c r="BZ79" s="62">
        <f>'Hilfswerte Energiepreise'!$E$20</f>
        <v>3.61</v>
      </c>
      <c r="CA79" t="str">
        <f t="shared" si="142"/>
        <v/>
      </c>
      <c r="CB79" t="str">
        <f t="shared" si="143"/>
        <v/>
      </c>
      <c r="CC79" s="35"/>
    </row>
    <row r="80" spans="1:81" x14ac:dyDescent="0.2">
      <c r="A80" s="72">
        <v>76</v>
      </c>
      <c r="B80" s="47" t="str">
        <f>IF('EINGABE Gebäude'!C86 = "", "", 'EINGABE Gebäude'!C86)</f>
        <v/>
      </c>
      <c r="C80" s="47" t="str">
        <f>IF(OR('EINGABE Gebäude'!D86 = "",'EINGABE Gebäude'!D86 = 0), "",'EINGABE Gebäude'!D86)</f>
        <v/>
      </c>
      <c r="D80" t="str">
        <f>IF(OR('EINGABE Gebäude'!E86 = "",'EINGABE Gebäude'!E86 = 0), "",'EINGABE Gebäude'!E86 )</f>
        <v/>
      </c>
      <c r="E80" t="str">
        <f>IF('EINGABE Gebäude'!F86 = "", "",'EINGABE Gebäude'!F86)</f>
        <v/>
      </c>
      <c r="F80" s="34" t="str">
        <f>IF('EINGABE Gebäude'!H86= "", "",'EINGABE Gebäude'!H86)</f>
        <v/>
      </c>
      <c r="G80" s="34" t="str">
        <f>IF('EINGABE Gebäude'!I86 = "","",'EINGABE Gebäude'!I86)</f>
        <v/>
      </c>
      <c r="H80" s="34" t="str">
        <f>IF('EINGABE Gebäude'!J86="","",'EINGABE Gebäude'!J86)</f>
        <v/>
      </c>
      <c r="I80" s="35" t="str">
        <f t="shared" si="144"/>
        <v/>
      </c>
      <c r="J80" s="35" t="str">
        <f t="shared" si="145"/>
        <v/>
      </c>
      <c r="K80" s="35" t="str">
        <f t="shared" si="146"/>
        <v/>
      </c>
      <c r="L80" s="35" t="str">
        <f ca="1">IF(OR(I80="",K80=""),"",SUM(OFFSET('Hilfswerte Witterung'!$B$5,I80,K80,J80-I80)))</f>
        <v/>
      </c>
      <c r="M80" t="str">
        <f>IF('EINGABE Gebäude'!K86="","",'EINGABE Gebäude'!K86)</f>
        <v/>
      </c>
      <c r="N80" t="str">
        <f ca="1">IFERROR(IF(OR(L80=0, M80="",E80=""),"",(('Hilfswerte Witterung'!$I$1/L80)*M80)),"")</f>
        <v/>
      </c>
      <c r="O80" t="str">
        <f t="shared" ca="1" si="113"/>
        <v/>
      </c>
      <c r="P80" s="62" t="str">
        <f ca="1">IFERROR(IF(OR(L80=0, M80="",E80=""),"",(('Hilfswerte Witterung'!$I$1/L80)*M80)/E80),"")</f>
        <v/>
      </c>
      <c r="Q80" s="62" t="e">
        <f t="shared" ca="1" si="114"/>
        <v>#N/A</v>
      </c>
      <c r="R80" s="52" t="str">
        <f>IF(D80="","",VLOOKUP(D80,'Hilfswerte Benchmark'!$A$4:$H$59,3,0))</f>
        <v/>
      </c>
      <c r="S80" s="52" t="str">
        <f>IF(D80="","",VLOOKUP(D80,'Hilfswerte Benchmark'!$A$4:$H$59,4,0))</f>
        <v/>
      </c>
      <c r="T80" s="52" t="str">
        <f t="shared" si="115"/>
        <v/>
      </c>
      <c r="U80" s="44" t="str">
        <f t="shared" ca="1" si="116"/>
        <v/>
      </c>
      <c r="V80" t="str">
        <f>IF('EINGABE Gebäude'!L86="","",'EINGABE Gebäude'!L86)</f>
        <v/>
      </c>
      <c r="W80" s="62" t="str">
        <f t="shared" si="147"/>
        <v/>
      </c>
      <c r="X80" s="62" t="str">
        <f>IF(H80="","",VLOOKUP(H80,'Hilfswerte Energiepreise'!$B$4:$F$17,2,FALSE))</f>
        <v/>
      </c>
      <c r="Y80" s="62" t="str">
        <f>IF(H80="","",VLOOKUP(H80,'Hilfswerte Energiepreise'!$B$4:$F$17,3,FALSE))</f>
        <v/>
      </c>
      <c r="Z80" s="62" t="str">
        <f>IF(H80="","",VLOOKUP(H80,'Hilfswerte Energiepreise'!$B$4:$F$17,4,FALSE))</f>
        <v/>
      </c>
      <c r="AA80" t="str">
        <f t="shared" si="117"/>
        <v/>
      </c>
      <c r="AB80" t="str">
        <f t="shared" si="118"/>
        <v/>
      </c>
      <c r="AC80" s="35" t="str">
        <f ca="1">IFERROR(IF(OR(C80="",C80=0,L80=0,L80="",V80="",V80=0),"",(HLOOKUP(C80,'Hilfswerte Witterung'!$C$4:$AQ$5,2,FALSE)/L80)*V80),"")</f>
        <v/>
      </c>
      <c r="AD80" s="35" t="str">
        <f t="shared" ca="1" si="119"/>
        <v/>
      </c>
      <c r="AE80" s="35" t="str">
        <f>IFERROR(VLOOKUP(H80,'Hilfswerte Energiepreise'!$B$4:$F$17,5,FALSE),"")</f>
        <v/>
      </c>
      <c r="AF80" s="35" t="str">
        <f t="shared" ca="1" si="120"/>
        <v/>
      </c>
      <c r="AG80" s="35" t="str">
        <f t="shared" ca="1" si="121"/>
        <v/>
      </c>
      <c r="AH80" s="42" t="str">
        <f>IF('EINGABE Gebäude'!N86="","",'EINGABE Gebäude'!N86)</f>
        <v/>
      </c>
      <c r="AI80" s="42" t="str">
        <f>IF('EINGABE Gebäude'!O86="","",'EINGABE Gebäude'!O86)</f>
        <v/>
      </c>
      <c r="AJ80" t="str">
        <f t="shared" si="148"/>
        <v/>
      </c>
      <c r="AK80" t="str">
        <f>IF('EINGABE Gebäude'!P86="","",'EINGABE Gebäude'!P86)</f>
        <v/>
      </c>
      <c r="AL80" s="37" t="str">
        <f t="shared" si="122"/>
        <v/>
      </c>
      <c r="AM80" s="120" t="str">
        <f t="shared" si="123"/>
        <v/>
      </c>
      <c r="AN80" s="62" t="str">
        <f t="shared" si="124"/>
        <v/>
      </c>
      <c r="AO80" s="62" t="e">
        <f t="shared" si="125"/>
        <v>#N/A</v>
      </c>
      <c r="AP80" s="62" t="str">
        <f>IF(D80="","",VLOOKUP(D80,'Hilfswerte Benchmark'!$A$4:$H$58,6,0))</f>
        <v/>
      </c>
      <c r="AQ80" s="62" t="str">
        <f>IF(D80="","",VLOOKUP(D80,'Hilfswerte Benchmark'!$A$4:$H$58,7,0))</f>
        <v/>
      </c>
      <c r="AR80" s="62" t="str">
        <f t="shared" si="126"/>
        <v/>
      </c>
      <c r="AS80" s="62" t="str">
        <f t="shared" si="127"/>
        <v/>
      </c>
      <c r="AT80" t="str">
        <f>IF('EINGABE Gebäude'!Q86="","",'EINGABE Gebäude'!Q86)</f>
        <v/>
      </c>
      <c r="AU80" t="str">
        <f t="shared" si="128"/>
        <v/>
      </c>
      <c r="AV80" s="120" t="str">
        <f t="shared" si="129"/>
        <v/>
      </c>
      <c r="AW80" s="35" t="str">
        <f t="shared" si="149"/>
        <v/>
      </c>
      <c r="AX80" s="62" t="str">
        <f t="shared" si="150"/>
        <v/>
      </c>
      <c r="AY80" s="52" t="str">
        <f t="shared" si="130"/>
        <v/>
      </c>
      <c r="AZ80" s="62">
        <f>'Hilfswerte Energiepreise'!$C$4</f>
        <v>29.29</v>
      </c>
      <c r="BA80" s="62">
        <f>'Hilfswerte Energiepreise'!$D$4</f>
        <v>24.42</v>
      </c>
      <c r="BB80" s="62">
        <f>'Hilfswerte Energiepreise'!$E$4</f>
        <v>17.170000000000002</v>
      </c>
      <c r="BC80" t="str">
        <f t="shared" si="131"/>
        <v/>
      </c>
      <c r="BD80" t="str">
        <f t="shared" si="132"/>
        <v/>
      </c>
      <c r="BE80" s="37">
        <f>'Hilfswerte Energiepreise'!$F$4</f>
        <v>560</v>
      </c>
      <c r="BF80" t="str">
        <f t="shared" si="133"/>
        <v/>
      </c>
      <c r="BG80" s="42" t="str">
        <f>IF('EINGABE Gebäude'!S86="","",'EINGABE Gebäude'!S86)</f>
        <v/>
      </c>
      <c r="BH80" s="42" t="str">
        <f>IF('EINGABE Gebäude'!T86="","",'EINGABE Gebäude'!T86)</f>
        <v/>
      </c>
      <c r="BI80" s="37" t="str">
        <f t="shared" si="151"/>
        <v/>
      </c>
      <c r="BJ80" t="str">
        <f>IF('EINGABE Gebäude'!U86="","",'EINGABE Gebäude'!U86)</f>
        <v/>
      </c>
      <c r="BK80" s="37" t="str">
        <f t="shared" si="134"/>
        <v/>
      </c>
      <c r="BL80" s="120" t="str">
        <f t="shared" si="135"/>
        <v/>
      </c>
      <c r="BM80" s="62" t="str">
        <f t="shared" si="136"/>
        <v/>
      </c>
      <c r="BN80" s="62" t="e">
        <f t="shared" si="137"/>
        <v>#N/A</v>
      </c>
      <c r="BO80" s="62" t="str">
        <f>IF(D80="","",VLOOKUP(D80,'Hilfswerte Benchmark'!$A$4:$H$58,7,0))</f>
        <v/>
      </c>
      <c r="BP80" s="62" t="str">
        <f>IF(D80="","",VLOOKUP(D80,'Hilfswerte Benchmark'!$A$4:$H$58,8,0))</f>
        <v/>
      </c>
      <c r="BQ80" s="62" t="str">
        <f t="shared" si="138"/>
        <v/>
      </c>
      <c r="BR80" s="62" t="str">
        <f t="shared" si="139"/>
        <v/>
      </c>
      <c r="BS80" s="72" t="str">
        <f>IF('EINGABE Gebäude'!V86="","",'EINGABE Gebäude'!V86)</f>
        <v/>
      </c>
      <c r="BT80" s="52" t="str">
        <f t="shared" si="152"/>
        <v/>
      </c>
      <c r="BU80" s="52" t="str">
        <f t="shared" si="140"/>
        <v/>
      </c>
      <c r="BV80" s="120" t="str">
        <f t="shared" si="141"/>
        <v/>
      </c>
      <c r="BW80" s="35" t="str">
        <f t="shared" si="153"/>
        <v/>
      </c>
      <c r="BX80" s="62">
        <f>'Hilfswerte Energiepreise'!$C$20</f>
        <v>7.72</v>
      </c>
      <c r="BY80" s="62">
        <f>'Hilfswerte Energiepreise'!$D$20</f>
        <v>5.6</v>
      </c>
      <c r="BZ80" s="62">
        <f>'Hilfswerte Energiepreise'!$E$20</f>
        <v>3.61</v>
      </c>
      <c r="CA80" t="str">
        <f t="shared" si="142"/>
        <v/>
      </c>
      <c r="CB80" t="str">
        <f t="shared" si="143"/>
        <v/>
      </c>
      <c r="CC80" s="35"/>
    </row>
    <row r="81" spans="1:81" x14ac:dyDescent="0.2">
      <c r="A81">
        <v>77</v>
      </c>
      <c r="B81" s="47" t="str">
        <f>IF('EINGABE Gebäude'!C87 = "", "", 'EINGABE Gebäude'!C87)</f>
        <v/>
      </c>
      <c r="C81" s="47" t="str">
        <f>IF(OR('EINGABE Gebäude'!D87 = "",'EINGABE Gebäude'!D87 = 0), "",'EINGABE Gebäude'!D87)</f>
        <v/>
      </c>
      <c r="D81" t="str">
        <f>IF(OR('EINGABE Gebäude'!E87 = "",'EINGABE Gebäude'!E87 = 0), "",'EINGABE Gebäude'!E87 )</f>
        <v/>
      </c>
      <c r="E81" t="str">
        <f>IF('EINGABE Gebäude'!F87 = "", "",'EINGABE Gebäude'!F87)</f>
        <v/>
      </c>
      <c r="F81" s="34" t="str">
        <f>IF('EINGABE Gebäude'!H87= "", "",'EINGABE Gebäude'!H87)</f>
        <v/>
      </c>
      <c r="G81" s="34" t="str">
        <f>IF('EINGABE Gebäude'!I87 = "","",'EINGABE Gebäude'!I87)</f>
        <v/>
      </c>
      <c r="H81" s="34" t="str">
        <f>IF('EINGABE Gebäude'!J87="","",'EINGABE Gebäude'!J87)</f>
        <v/>
      </c>
      <c r="I81" s="35" t="str">
        <f t="shared" si="144"/>
        <v/>
      </c>
      <c r="J81" s="35" t="str">
        <f t="shared" si="145"/>
        <v/>
      </c>
      <c r="K81" s="35" t="str">
        <f t="shared" si="146"/>
        <v/>
      </c>
      <c r="L81" s="35" t="str">
        <f ca="1">IF(OR(I81="",K81=""),"",SUM(OFFSET('Hilfswerte Witterung'!$B$5,I81,K81,J81-I81)))</f>
        <v/>
      </c>
      <c r="M81" t="str">
        <f>IF('EINGABE Gebäude'!K87="","",'EINGABE Gebäude'!K87)</f>
        <v/>
      </c>
      <c r="N81" t="str">
        <f ca="1">IFERROR(IF(OR(L81=0, M81="",E81=""),"",(('Hilfswerte Witterung'!$I$1/L81)*M81)),"")</f>
        <v/>
      </c>
      <c r="O81" t="str">
        <f t="shared" ca="1" si="113"/>
        <v/>
      </c>
      <c r="P81" s="62" t="str">
        <f ca="1">IFERROR(IF(OR(L81=0, M81="",E81=""),"",(('Hilfswerte Witterung'!$I$1/L81)*M81)/E81),"")</f>
        <v/>
      </c>
      <c r="Q81" s="62" t="e">
        <f t="shared" ca="1" si="114"/>
        <v>#N/A</v>
      </c>
      <c r="R81" s="52" t="str">
        <f>IF(D81="","",VLOOKUP(D81,'Hilfswerte Benchmark'!$A$4:$H$59,3,0))</f>
        <v/>
      </c>
      <c r="S81" s="52" t="str">
        <f>IF(D81="","",VLOOKUP(D81,'Hilfswerte Benchmark'!$A$4:$H$59,4,0))</f>
        <v/>
      </c>
      <c r="T81" s="52" t="str">
        <f t="shared" si="115"/>
        <v/>
      </c>
      <c r="U81" s="44" t="str">
        <f t="shared" ca="1" si="116"/>
        <v/>
      </c>
      <c r="V81" t="str">
        <f>IF('EINGABE Gebäude'!L87="","",'EINGABE Gebäude'!L87)</f>
        <v/>
      </c>
      <c r="W81" s="62" t="str">
        <f t="shared" si="147"/>
        <v/>
      </c>
      <c r="X81" s="62" t="str">
        <f>IF(H81="","",VLOOKUP(H81,'Hilfswerte Energiepreise'!$B$4:$F$17,2,FALSE))</f>
        <v/>
      </c>
      <c r="Y81" s="62" t="str">
        <f>IF(H81="","",VLOOKUP(H81,'Hilfswerte Energiepreise'!$B$4:$F$17,3,FALSE))</f>
        <v/>
      </c>
      <c r="Z81" s="62" t="str">
        <f>IF(H81="","",VLOOKUP(H81,'Hilfswerte Energiepreise'!$B$4:$F$17,4,FALSE))</f>
        <v/>
      </c>
      <c r="AA81" t="str">
        <f t="shared" si="117"/>
        <v/>
      </c>
      <c r="AB81" t="str">
        <f t="shared" si="118"/>
        <v/>
      </c>
      <c r="AC81" s="35" t="str">
        <f ca="1">IFERROR(IF(OR(C81="",C81=0,L81=0,L81="",V81="",V81=0),"",(HLOOKUP(C81,'Hilfswerte Witterung'!$C$4:$AQ$5,2,FALSE)/L81)*V81),"")</f>
        <v/>
      </c>
      <c r="AD81" s="35" t="str">
        <f t="shared" ca="1" si="119"/>
        <v/>
      </c>
      <c r="AE81" s="35" t="str">
        <f>IFERROR(VLOOKUP(H81,'Hilfswerte Energiepreise'!$B$4:$F$17,5,FALSE),"")</f>
        <v/>
      </c>
      <c r="AF81" s="35" t="str">
        <f t="shared" ca="1" si="120"/>
        <v/>
      </c>
      <c r="AG81" s="35" t="str">
        <f t="shared" ca="1" si="121"/>
        <v/>
      </c>
      <c r="AH81" s="42" t="str">
        <f>IF('EINGABE Gebäude'!N87="","",'EINGABE Gebäude'!N87)</f>
        <v/>
      </c>
      <c r="AI81" s="42" t="str">
        <f>IF('EINGABE Gebäude'!O87="","",'EINGABE Gebäude'!O87)</f>
        <v/>
      </c>
      <c r="AJ81" t="str">
        <f t="shared" si="148"/>
        <v/>
      </c>
      <c r="AK81" t="str">
        <f>IF('EINGABE Gebäude'!P87="","",'EINGABE Gebäude'!P87)</f>
        <v/>
      </c>
      <c r="AL81" s="37" t="str">
        <f t="shared" si="122"/>
        <v/>
      </c>
      <c r="AM81" s="120" t="str">
        <f t="shared" si="123"/>
        <v/>
      </c>
      <c r="AN81" s="62" t="str">
        <f t="shared" si="124"/>
        <v/>
      </c>
      <c r="AO81" s="62" t="e">
        <f t="shared" si="125"/>
        <v>#N/A</v>
      </c>
      <c r="AP81" s="62" t="str">
        <f>IF(D81="","",VLOOKUP(D81,'Hilfswerte Benchmark'!$A$4:$H$58,6,0))</f>
        <v/>
      </c>
      <c r="AQ81" s="62" t="str">
        <f>IF(D81="","",VLOOKUP(D81,'Hilfswerte Benchmark'!$A$4:$H$58,7,0))</f>
        <v/>
      </c>
      <c r="AR81" s="62" t="str">
        <f t="shared" si="126"/>
        <v/>
      </c>
      <c r="AS81" s="62" t="str">
        <f t="shared" si="127"/>
        <v/>
      </c>
      <c r="AT81" t="str">
        <f>IF('EINGABE Gebäude'!Q87="","",'EINGABE Gebäude'!Q87)</f>
        <v/>
      </c>
      <c r="AU81" t="str">
        <f t="shared" si="128"/>
        <v/>
      </c>
      <c r="AV81" s="120" t="str">
        <f t="shared" si="129"/>
        <v/>
      </c>
      <c r="AW81" s="35" t="str">
        <f t="shared" si="149"/>
        <v/>
      </c>
      <c r="AX81" s="62" t="str">
        <f t="shared" si="150"/>
        <v/>
      </c>
      <c r="AY81" s="52" t="str">
        <f t="shared" si="130"/>
        <v/>
      </c>
      <c r="AZ81" s="62">
        <f>'Hilfswerte Energiepreise'!$C$4</f>
        <v>29.29</v>
      </c>
      <c r="BA81" s="62">
        <f>'Hilfswerte Energiepreise'!$D$4</f>
        <v>24.42</v>
      </c>
      <c r="BB81" s="62">
        <f>'Hilfswerte Energiepreise'!$E$4</f>
        <v>17.170000000000002</v>
      </c>
      <c r="BC81" t="str">
        <f t="shared" si="131"/>
        <v/>
      </c>
      <c r="BD81" t="str">
        <f t="shared" si="132"/>
        <v/>
      </c>
      <c r="BE81" s="37">
        <f>'Hilfswerte Energiepreise'!$F$4</f>
        <v>560</v>
      </c>
      <c r="BF81" t="str">
        <f t="shared" si="133"/>
        <v/>
      </c>
      <c r="BG81" s="42" t="str">
        <f>IF('EINGABE Gebäude'!S87="","",'EINGABE Gebäude'!S87)</f>
        <v/>
      </c>
      <c r="BH81" s="42" t="str">
        <f>IF('EINGABE Gebäude'!T87="","",'EINGABE Gebäude'!T87)</f>
        <v/>
      </c>
      <c r="BI81" s="37" t="str">
        <f t="shared" si="151"/>
        <v/>
      </c>
      <c r="BJ81" t="str">
        <f>IF('EINGABE Gebäude'!U87="","",'EINGABE Gebäude'!U87)</f>
        <v/>
      </c>
      <c r="BK81" s="37" t="str">
        <f t="shared" si="134"/>
        <v/>
      </c>
      <c r="BL81" s="120" t="str">
        <f t="shared" si="135"/>
        <v/>
      </c>
      <c r="BM81" s="62" t="str">
        <f t="shared" si="136"/>
        <v/>
      </c>
      <c r="BN81" s="62" t="e">
        <f t="shared" si="137"/>
        <v>#N/A</v>
      </c>
      <c r="BO81" s="62" t="str">
        <f>IF(D81="","",VLOOKUP(D81,'Hilfswerte Benchmark'!$A$4:$H$58,7,0))</f>
        <v/>
      </c>
      <c r="BP81" s="62" t="str">
        <f>IF(D81="","",VLOOKUP(D81,'Hilfswerte Benchmark'!$A$4:$H$58,8,0))</f>
        <v/>
      </c>
      <c r="BQ81" s="62" t="str">
        <f t="shared" si="138"/>
        <v/>
      </c>
      <c r="BR81" s="62" t="str">
        <f t="shared" si="139"/>
        <v/>
      </c>
      <c r="BS81" s="72" t="str">
        <f>IF('EINGABE Gebäude'!V87="","",'EINGABE Gebäude'!V87)</f>
        <v/>
      </c>
      <c r="BT81" s="52" t="str">
        <f t="shared" si="152"/>
        <v/>
      </c>
      <c r="BU81" s="52" t="str">
        <f t="shared" si="140"/>
        <v/>
      </c>
      <c r="BV81" s="120" t="str">
        <f t="shared" si="141"/>
        <v/>
      </c>
      <c r="BW81" s="35" t="str">
        <f t="shared" si="153"/>
        <v/>
      </c>
      <c r="BX81" s="62">
        <f>'Hilfswerte Energiepreise'!$C$20</f>
        <v>7.72</v>
      </c>
      <c r="BY81" s="62">
        <f>'Hilfswerte Energiepreise'!$D$20</f>
        <v>5.6</v>
      </c>
      <c r="BZ81" s="62">
        <f>'Hilfswerte Energiepreise'!$E$20</f>
        <v>3.61</v>
      </c>
      <c r="CA81" t="str">
        <f t="shared" si="142"/>
        <v/>
      </c>
      <c r="CB81" t="str">
        <f t="shared" si="143"/>
        <v/>
      </c>
      <c r="CC81" s="35"/>
    </row>
    <row r="82" spans="1:81" x14ac:dyDescent="0.2">
      <c r="A82" s="72">
        <v>78</v>
      </c>
      <c r="B82" s="47" t="str">
        <f>IF('EINGABE Gebäude'!C88 = "", "", 'EINGABE Gebäude'!C88)</f>
        <v/>
      </c>
      <c r="C82" s="47" t="str">
        <f>IF(OR('EINGABE Gebäude'!D88 = "",'EINGABE Gebäude'!D88 = 0), "",'EINGABE Gebäude'!D88)</f>
        <v/>
      </c>
      <c r="D82" t="str">
        <f>IF(OR('EINGABE Gebäude'!E88 = "",'EINGABE Gebäude'!E88 = 0), "",'EINGABE Gebäude'!E88 )</f>
        <v/>
      </c>
      <c r="E82" t="str">
        <f>IF('EINGABE Gebäude'!F88 = "", "",'EINGABE Gebäude'!F88)</f>
        <v/>
      </c>
      <c r="F82" s="34" t="str">
        <f>IF('EINGABE Gebäude'!H88= "", "",'EINGABE Gebäude'!H88)</f>
        <v/>
      </c>
      <c r="G82" s="34" t="str">
        <f>IF('EINGABE Gebäude'!I88 = "","",'EINGABE Gebäude'!I88)</f>
        <v/>
      </c>
      <c r="H82" s="34" t="str">
        <f>IF('EINGABE Gebäude'!J88="","",'EINGABE Gebäude'!J88)</f>
        <v/>
      </c>
      <c r="I82" s="35" t="str">
        <f t="shared" si="144"/>
        <v/>
      </c>
      <c r="J82" s="35" t="str">
        <f t="shared" si="145"/>
        <v/>
      </c>
      <c r="K82" s="35" t="str">
        <f t="shared" si="146"/>
        <v/>
      </c>
      <c r="L82" s="35" t="str">
        <f ca="1">IF(OR(I82="",K82=""),"",SUM(OFFSET('Hilfswerte Witterung'!$B$5,I82,K82,J82-I82)))</f>
        <v/>
      </c>
      <c r="M82" t="str">
        <f>IF('EINGABE Gebäude'!K88="","",'EINGABE Gebäude'!K88)</f>
        <v/>
      </c>
      <c r="N82" t="str">
        <f ca="1">IFERROR(IF(OR(L82=0, M82="",E82=""),"",(('Hilfswerte Witterung'!$I$1/L82)*M82)),"")</f>
        <v/>
      </c>
      <c r="O82" t="str">
        <f t="shared" ca="1" si="113"/>
        <v/>
      </c>
      <c r="P82" s="62" t="str">
        <f ca="1">IFERROR(IF(OR(L82=0, M82="",E82=""),"",(('Hilfswerte Witterung'!$I$1/L82)*M82)/E82),"")</f>
        <v/>
      </c>
      <c r="Q82" s="62" t="e">
        <f t="shared" ca="1" si="114"/>
        <v>#N/A</v>
      </c>
      <c r="R82" s="52" t="str">
        <f>IF(D82="","",VLOOKUP(D82,'Hilfswerte Benchmark'!$A$4:$H$59,3,0))</f>
        <v/>
      </c>
      <c r="S82" s="52" t="str">
        <f>IF(D82="","",VLOOKUP(D82,'Hilfswerte Benchmark'!$A$4:$H$59,4,0))</f>
        <v/>
      </c>
      <c r="T82" s="52" t="str">
        <f t="shared" si="115"/>
        <v/>
      </c>
      <c r="U82" s="44" t="str">
        <f t="shared" ca="1" si="116"/>
        <v/>
      </c>
      <c r="V82" t="str">
        <f>IF('EINGABE Gebäude'!L88="","",'EINGABE Gebäude'!L88)</f>
        <v/>
      </c>
      <c r="W82" s="62" t="str">
        <f t="shared" si="147"/>
        <v/>
      </c>
      <c r="X82" s="62" t="str">
        <f>IF(H82="","",VLOOKUP(H82,'Hilfswerte Energiepreise'!$B$4:$F$17,2,FALSE))</f>
        <v/>
      </c>
      <c r="Y82" s="62" t="str">
        <f>IF(H82="","",VLOOKUP(H82,'Hilfswerte Energiepreise'!$B$4:$F$17,3,FALSE))</f>
        <v/>
      </c>
      <c r="Z82" s="62" t="str">
        <f>IF(H82="","",VLOOKUP(H82,'Hilfswerte Energiepreise'!$B$4:$F$17,4,FALSE))</f>
        <v/>
      </c>
      <c r="AA82" t="str">
        <f t="shared" si="117"/>
        <v/>
      </c>
      <c r="AB82" t="str">
        <f t="shared" si="118"/>
        <v/>
      </c>
      <c r="AC82" s="35" t="str">
        <f ca="1">IFERROR(IF(OR(C82="",C82=0,L82=0,L82="",V82="",V82=0),"",(HLOOKUP(C82,'Hilfswerte Witterung'!$C$4:$AQ$5,2,FALSE)/L82)*V82),"")</f>
        <v/>
      </c>
      <c r="AD82" s="35" t="str">
        <f t="shared" ca="1" si="119"/>
        <v/>
      </c>
      <c r="AE82" s="35" t="str">
        <f>IFERROR(VLOOKUP(H82,'Hilfswerte Energiepreise'!$B$4:$F$17,5,FALSE),"")</f>
        <v/>
      </c>
      <c r="AF82" s="35" t="str">
        <f t="shared" ca="1" si="120"/>
        <v/>
      </c>
      <c r="AG82" s="35" t="str">
        <f t="shared" ca="1" si="121"/>
        <v/>
      </c>
      <c r="AH82" s="42" t="str">
        <f>IF('EINGABE Gebäude'!N88="","",'EINGABE Gebäude'!N88)</f>
        <v/>
      </c>
      <c r="AI82" s="42" t="str">
        <f>IF('EINGABE Gebäude'!O88="","",'EINGABE Gebäude'!O88)</f>
        <v/>
      </c>
      <c r="AJ82" t="str">
        <f t="shared" si="148"/>
        <v/>
      </c>
      <c r="AK82" t="str">
        <f>IF('EINGABE Gebäude'!P88="","",'EINGABE Gebäude'!P88)</f>
        <v/>
      </c>
      <c r="AL82" s="37" t="str">
        <f t="shared" si="122"/>
        <v/>
      </c>
      <c r="AM82" s="120" t="str">
        <f t="shared" si="123"/>
        <v/>
      </c>
      <c r="AN82" s="62" t="str">
        <f t="shared" si="124"/>
        <v/>
      </c>
      <c r="AO82" s="62" t="e">
        <f t="shared" si="125"/>
        <v>#N/A</v>
      </c>
      <c r="AP82" s="62" t="str">
        <f>IF(D82="","",VLOOKUP(D82,'Hilfswerte Benchmark'!$A$4:$H$58,6,0))</f>
        <v/>
      </c>
      <c r="AQ82" s="62" t="str">
        <f>IF(D82="","",VLOOKUP(D82,'Hilfswerte Benchmark'!$A$4:$H$58,7,0))</f>
        <v/>
      </c>
      <c r="AR82" s="62" t="str">
        <f t="shared" si="126"/>
        <v/>
      </c>
      <c r="AS82" s="62" t="str">
        <f t="shared" si="127"/>
        <v/>
      </c>
      <c r="AT82" t="str">
        <f>IF('EINGABE Gebäude'!Q88="","",'EINGABE Gebäude'!Q88)</f>
        <v/>
      </c>
      <c r="AU82" t="str">
        <f t="shared" si="128"/>
        <v/>
      </c>
      <c r="AV82" s="120" t="str">
        <f t="shared" si="129"/>
        <v/>
      </c>
      <c r="AW82" s="35" t="str">
        <f t="shared" si="149"/>
        <v/>
      </c>
      <c r="AX82" s="62" t="str">
        <f t="shared" si="150"/>
        <v/>
      </c>
      <c r="AY82" s="52" t="str">
        <f t="shared" si="130"/>
        <v/>
      </c>
      <c r="AZ82" s="62">
        <f>'Hilfswerte Energiepreise'!$C$4</f>
        <v>29.29</v>
      </c>
      <c r="BA82" s="62">
        <f>'Hilfswerte Energiepreise'!$D$4</f>
        <v>24.42</v>
      </c>
      <c r="BB82" s="62">
        <f>'Hilfswerte Energiepreise'!$E$4</f>
        <v>17.170000000000002</v>
      </c>
      <c r="BC82" t="str">
        <f t="shared" si="131"/>
        <v/>
      </c>
      <c r="BD82" t="str">
        <f t="shared" si="132"/>
        <v/>
      </c>
      <c r="BE82" s="37">
        <f>'Hilfswerte Energiepreise'!$F$4</f>
        <v>560</v>
      </c>
      <c r="BF82" t="str">
        <f t="shared" si="133"/>
        <v/>
      </c>
      <c r="BG82" s="42" t="str">
        <f>IF('EINGABE Gebäude'!S88="","",'EINGABE Gebäude'!S88)</f>
        <v/>
      </c>
      <c r="BH82" s="42" t="str">
        <f>IF('EINGABE Gebäude'!T88="","",'EINGABE Gebäude'!T88)</f>
        <v/>
      </c>
      <c r="BI82" s="37" t="str">
        <f t="shared" si="151"/>
        <v/>
      </c>
      <c r="BJ82" t="str">
        <f>IF('EINGABE Gebäude'!U88="","",'EINGABE Gebäude'!U88)</f>
        <v/>
      </c>
      <c r="BK82" s="37" t="str">
        <f t="shared" si="134"/>
        <v/>
      </c>
      <c r="BL82" s="120" t="str">
        <f t="shared" si="135"/>
        <v/>
      </c>
      <c r="BM82" s="62" t="str">
        <f t="shared" si="136"/>
        <v/>
      </c>
      <c r="BN82" s="62" t="e">
        <f t="shared" si="137"/>
        <v>#N/A</v>
      </c>
      <c r="BO82" s="62" t="str">
        <f>IF(D82="","",VLOOKUP(D82,'Hilfswerte Benchmark'!$A$4:$H$58,7,0))</f>
        <v/>
      </c>
      <c r="BP82" s="62" t="str">
        <f>IF(D82="","",VLOOKUP(D82,'Hilfswerte Benchmark'!$A$4:$H$58,8,0))</f>
        <v/>
      </c>
      <c r="BQ82" s="62" t="str">
        <f t="shared" si="138"/>
        <v/>
      </c>
      <c r="BR82" s="62" t="str">
        <f t="shared" si="139"/>
        <v/>
      </c>
      <c r="BS82" s="72" t="str">
        <f>IF('EINGABE Gebäude'!V88="","",'EINGABE Gebäude'!V88)</f>
        <v/>
      </c>
      <c r="BT82" s="52" t="str">
        <f t="shared" si="152"/>
        <v/>
      </c>
      <c r="BU82" s="52" t="str">
        <f t="shared" si="140"/>
        <v/>
      </c>
      <c r="BV82" s="120" t="str">
        <f t="shared" si="141"/>
        <v/>
      </c>
      <c r="BW82" s="35" t="str">
        <f t="shared" si="153"/>
        <v/>
      </c>
      <c r="BX82" s="62">
        <f>'Hilfswerte Energiepreise'!$C$20</f>
        <v>7.72</v>
      </c>
      <c r="BY82" s="62">
        <f>'Hilfswerte Energiepreise'!$D$20</f>
        <v>5.6</v>
      </c>
      <c r="BZ82" s="62">
        <f>'Hilfswerte Energiepreise'!$E$20</f>
        <v>3.61</v>
      </c>
      <c r="CA82" t="str">
        <f t="shared" si="142"/>
        <v/>
      </c>
      <c r="CB82" t="str">
        <f t="shared" si="143"/>
        <v/>
      </c>
      <c r="CC82" s="35"/>
    </row>
    <row r="83" spans="1:81" x14ac:dyDescent="0.2">
      <c r="A83">
        <v>79</v>
      </c>
      <c r="B83" s="47" t="str">
        <f>IF('EINGABE Gebäude'!C89 = "", "", 'EINGABE Gebäude'!C89)</f>
        <v/>
      </c>
      <c r="C83" s="47" t="str">
        <f>IF(OR('EINGABE Gebäude'!D89 = "",'EINGABE Gebäude'!D89 = 0), "",'EINGABE Gebäude'!D89)</f>
        <v/>
      </c>
      <c r="D83" t="str">
        <f>IF(OR('EINGABE Gebäude'!E89 = "",'EINGABE Gebäude'!E89 = 0), "",'EINGABE Gebäude'!E89 )</f>
        <v/>
      </c>
      <c r="E83" t="str">
        <f>IF('EINGABE Gebäude'!F89 = "", "",'EINGABE Gebäude'!F89)</f>
        <v/>
      </c>
      <c r="F83" s="34" t="str">
        <f>IF('EINGABE Gebäude'!H89= "", "",'EINGABE Gebäude'!H89)</f>
        <v/>
      </c>
      <c r="G83" s="34" t="str">
        <f>IF('EINGABE Gebäude'!I89 = "","",'EINGABE Gebäude'!I89)</f>
        <v/>
      </c>
      <c r="H83" s="34" t="str">
        <f>IF('EINGABE Gebäude'!J89="","",'EINGABE Gebäude'!J89)</f>
        <v/>
      </c>
      <c r="I83" s="35" t="str">
        <f t="shared" si="144"/>
        <v/>
      </c>
      <c r="J83" s="35" t="str">
        <f t="shared" si="145"/>
        <v/>
      </c>
      <c r="K83" s="35" t="str">
        <f t="shared" si="146"/>
        <v/>
      </c>
      <c r="L83" s="35" t="str">
        <f ca="1">IF(OR(I83="",K83=""),"",SUM(OFFSET('Hilfswerte Witterung'!$B$5,I83,K83,J83-I83)))</f>
        <v/>
      </c>
      <c r="M83" t="str">
        <f>IF('EINGABE Gebäude'!K89="","",'EINGABE Gebäude'!K89)</f>
        <v/>
      </c>
      <c r="N83" t="str">
        <f ca="1">IFERROR(IF(OR(L83=0, M83="",E83=""),"",(('Hilfswerte Witterung'!$I$1/L83)*M83)),"")</f>
        <v/>
      </c>
      <c r="O83" t="str">
        <f t="shared" ca="1" si="113"/>
        <v/>
      </c>
      <c r="P83" s="62" t="str">
        <f ca="1">IFERROR(IF(OR(L83=0, M83="",E83=""),"",(('Hilfswerte Witterung'!$I$1/L83)*M83)/E83),"")</f>
        <v/>
      </c>
      <c r="Q83" s="62" t="e">
        <f t="shared" ca="1" si="114"/>
        <v>#N/A</v>
      </c>
      <c r="R83" s="52" t="str">
        <f>IF(D83="","",VLOOKUP(D83,'Hilfswerte Benchmark'!$A$4:$H$59,3,0))</f>
        <v/>
      </c>
      <c r="S83" s="52" t="str">
        <f>IF(D83="","",VLOOKUP(D83,'Hilfswerte Benchmark'!$A$4:$H$59,4,0))</f>
        <v/>
      </c>
      <c r="T83" s="52" t="str">
        <f t="shared" si="115"/>
        <v/>
      </c>
      <c r="U83" s="44" t="str">
        <f t="shared" ca="1" si="116"/>
        <v/>
      </c>
      <c r="V83" t="str">
        <f>IF('EINGABE Gebäude'!L89="","",'EINGABE Gebäude'!L89)</f>
        <v/>
      </c>
      <c r="W83" s="62" t="str">
        <f t="shared" si="147"/>
        <v/>
      </c>
      <c r="X83" s="62" t="str">
        <f>IF(H83="","",VLOOKUP(H83,'Hilfswerte Energiepreise'!$B$4:$F$17,2,FALSE))</f>
        <v/>
      </c>
      <c r="Y83" s="62" t="str">
        <f>IF(H83="","",VLOOKUP(H83,'Hilfswerte Energiepreise'!$B$4:$F$17,3,FALSE))</f>
        <v/>
      </c>
      <c r="Z83" s="62" t="str">
        <f>IF(H83="","",VLOOKUP(H83,'Hilfswerte Energiepreise'!$B$4:$F$17,4,FALSE))</f>
        <v/>
      </c>
      <c r="AA83" t="str">
        <f t="shared" si="117"/>
        <v/>
      </c>
      <c r="AB83" t="str">
        <f t="shared" si="118"/>
        <v/>
      </c>
      <c r="AC83" s="35" t="str">
        <f ca="1">IFERROR(IF(OR(C83="",C83=0,L83=0,L83="",V83="",V83=0),"",(HLOOKUP(C83,'Hilfswerte Witterung'!$C$4:$AQ$5,2,FALSE)/L83)*V83),"")</f>
        <v/>
      </c>
      <c r="AD83" s="35" t="str">
        <f t="shared" ca="1" si="119"/>
        <v/>
      </c>
      <c r="AE83" s="35" t="str">
        <f>IFERROR(VLOOKUP(H83,'Hilfswerte Energiepreise'!$B$4:$F$17,5,FALSE),"")</f>
        <v/>
      </c>
      <c r="AF83" s="35" t="str">
        <f t="shared" ca="1" si="120"/>
        <v/>
      </c>
      <c r="AG83" s="35" t="str">
        <f t="shared" ca="1" si="121"/>
        <v/>
      </c>
      <c r="AH83" s="42" t="str">
        <f>IF('EINGABE Gebäude'!N89="","",'EINGABE Gebäude'!N89)</f>
        <v/>
      </c>
      <c r="AI83" s="42" t="str">
        <f>IF('EINGABE Gebäude'!O89="","",'EINGABE Gebäude'!O89)</f>
        <v/>
      </c>
      <c r="AJ83" t="str">
        <f t="shared" si="148"/>
        <v/>
      </c>
      <c r="AK83" t="str">
        <f>IF('EINGABE Gebäude'!P89="","",'EINGABE Gebäude'!P89)</f>
        <v/>
      </c>
      <c r="AL83" s="37" t="str">
        <f t="shared" si="122"/>
        <v/>
      </c>
      <c r="AM83" s="120" t="str">
        <f t="shared" si="123"/>
        <v/>
      </c>
      <c r="AN83" s="62" t="str">
        <f t="shared" si="124"/>
        <v/>
      </c>
      <c r="AO83" s="62" t="e">
        <f t="shared" si="125"/>
        <v>#N/A</v>
      </c>
      <c r="AP83" s="62" t="str">
        <f>IF(D83="","",VLOOKUP(D83,'Hilfswerte Benchmark'!$A$4:$H$58,6,0))</f>
        <v/>
      </c>
      <c r="AQ83" s="62" t="str">
        <f>IF(D83="","",VLOOKUP(D83,'Hilfswerte Benchmark'!$A$4:$H$58,7,0))</f>
        <v/>
      </c>
      <c r="AR83" s="62" t="str">
        <f t="shared" si="126"/>
        <v/>
      </c>
      <c r="AS83" s="62" t="str">
        <f t="shared" si="127"/>
        <v/>
      </c>
      <c r="AT83" t="str">
        <f>IF('EINGABE Gebäude'!Q89="","",'EINGABE Gebäude'!Q89)</f>
        <v/>
      </c>
      <c r="AU83" t="str">
        <f t="shared" si="128"/>
        <v/>
      </c>
      <c r="AV83" s="120" t="str">
        <f t="shared" si="129"/>
        <v/>
      </c>
      <c r="AW83" s="35" t="str">
        <f t="shared" si="149"/>
        <v/>
      </c>
      <c r="AX83" s="62" t="str">
        <f t="shared" si="150"/>
        <v/>
      </c>
      <c r="AY83" s="52" t="str">
        <f t="shared" si="130"/>
        <v/>
      </c>
      <c r="AZ83" s="62">
        <f>'Hilfswerte Energiepreise'!$C$4</f>
        <v>29.29</v>
      </c>
      <c r="BA83" s="62">
        <f>'Hilfswerte Energiepreise'!$D$4</f>
        <v>24.42</v>
      </c>
      <c r="BB83" s="62">
        <f>'Hilfswerte Energiepreise'!$E$4</f>
        <v>17.170000000000002</v>
      </c>
      <c r="BC83" t="str">
        <f t="shared" si="131"/>
        <v/>
      </c>
      <c r="BD83" t="str">
        <f t="shared" si="132"/>
        <v/>
      </c>
      <c r="BE83" s="37">
        <f>'Hilfswerte Energiepreise'!$F$4</f>
        <v>560</v>
      </c>
      <c r="BF83" t="str">
        <f t="shared" si="133"/>
        <v/>
      </c>
      <c r="BG83" s="42" t="str">
        <f>IF('EINGABE Gebäude'!S89="","",'EINGABE Gebäude'!S89)</f>
        <v/>
      </c>
      <c r="BH83" s="42" t="str">
        <f>IF('EINGABE Gebäude'!T89="","",'EINGABE Gebäude'!T89)</f>
        <v/>
      </c>
      <c r="BI83" s="37" t="str">
        <f t="shared" si="151"/>
        <v/>
      </c>
      <c r="BJ83" t="str">
        <f>IF('EINGABE Gebäude'!U89="","",'EINGABE Gebäude'!U89)</f>
        <v/>
      </c>
      <c r="BK83" s="37" t="str">
        <f t="shared" si="134"/>
        <v/>
      </c>
      <c r="BL83" s="120" t="str">
        <f t="shared" si="135"/>
        <v/>
      </c>
      <c r="BM83" s="62" t="str">
        <f t="shared" si="136"/>
        <v/>
      </c>
      <c r="BN83" s="62" t="e">
        <f t="shared" si="137"/>
        <v>#N/A</v>
      </c>
      <c r="BO83" s="62" t="str">
        <f>IF(D83="","",VLOOKUP(D83,'Hilfswerte Benchmark'!$A$4:$H$58,7,0))</f>
        <v/>
      </c>
      <c r="BP83" s="62" t="str">
        <f>IF(D83="","",VLOOKUP(D83,'Hilfswerte Benchmark'!$A$4:$H$58,8,0))</f>
        <v/>
      </c>
      <c r="BQ83" s="62" t="str">
        <f t="shared" si="138"/>
        <v/>
      </c>
      <c r="BR83" s="62" t="str">
        <f t="shared" si="139"/>
        <v/>
      </c>
      <c r="BS83" s="72" t="str">
        <f>IF('EINGABE Gebäude'!V89="","",'EINGABE Gebäude'!V89)</f>
        <v/>
      </c>
      <c r="BT83" s="52" t="str">
        <f t="shared" si="152"/>
        <v/>
      </c>
      <c r="BU83" s="52" t="str">
        <f t="shared" si="140"/>
        <v/>
      </c>
      <c r="BV83" s="120" t="str">
        <f t="shared" si="141"/>
        <v/>
      </c>
      <c r="BW83" s="35" t="str">
        <f t="shared" si="153"/>
        <v/>
      </c>
      <c r="BX83" s="62">
        <f>'Hilfswerte Energiepreise'!$C$20</f>
        <v>7.72</v>
      </c>
      <c r="BY83" s="62">
        <f>'Hilfswerte Energiepreise'!$D$20</f>
        <v>5.6</v>
      </c>
      <c r="BZ83" s="62">
        <f>'Hilfswerte Energiepreise'!$E$20</f>
        <v>3.61</v>
      </c>
      <c r="CA83" t="str">
        <f t="shared" si="142"/>
        <v/>
      </c>
      <c r="CB83" t="str">
        <f t="shared" si="143"/>
        <v/>
      </c>
      <c r="CC83" s="35"/>
    </row>
    <row r="84" spans="1:81" x14ac:dyDescent="0.2">
      <c r="A84" s="72">
        <v>80</v>
      </c>
      <c r="B84" s="47" t="str">
        <f>IF('EINGABE Gebäude'!C90 = "", "", 'EINGABE Gebäude'!C90)</f>
        <v/>
      </c>
      <c r="C84" s="47" t="str">
        <f>IF(OR('EINGABE Gebäude'!D90 = "",'EINGABE Gebäude'!D90 = 0), "",'EINGABE Gebäude'!D90)</f>
        <v/>
      </c>
      <c r="D84" t="str">
        <f>IF(OR('EINGABE Gebäude'!E90 = "",'EINGABE Gebäude'!E90 = 0), "",'EINGABE Gebäude'!E90 )</f>
        <v/>
      </c>
      <c r="E84" t="str">
        <f>IF('EINGABE Gebäude'!F90 = "", "",'EINGABE Gebäude'!F90)</f>
        <v/>
      </c>
      <c r="F84" s="34" t="str">
        <f>IF('EINGABE Gebäude'!H90= "", "",'EINGABE Gebäude'!H90)</f>
        <v/>
      </c>
      <c r="G84" s="34" t="str">
        <f>IF('EINGABE Gebäude'!I90 = "","",'EINGABE Gebäude'!I90)</f>
        <v/>
      </c>
      <c r="H84" s="34" t="str">
        <f>IF('EINGABE Gebäude'!J90="","",'EINGABE Gebäude'!J90)</f>
        <v/>
      </c>
      <c r="I84" s="35" t="str">
        <f t="shared" si="144"/>
        <v/>
      </c>
      <c r="J84" s="35" t="str">
        <f t="shared" si="145"/>
        <v/>
      </c>
      <c r="K84" s="35" t="str">
        <f t="shared" si="146"/>
        <v/>
      </c>
      <c r="L84" s="35" t="str">
        <f ca="1">IF(OR(I84="",K84=""),"",SUM(OFFSET('Hilfswerte Witterung'!$B$5,I84,K84,J84-I84)))</f>
        <v/>
      </c>
      <c r="M84" t="str">
        <f>IF('EINGABE Gebäude'!K90="","",'EINGABE Gebäude'!K90)</f>
        <v/>
      </c>
      <c r="N84" t="str">
        <f ca="1">IFERROR(IF(OR(L84=0, M84="",E84=""),"",(('Hilfswerte Witterung'!$I$1/L84)*M84)),"")</f>
        <v/>
      </c>
      <c r="O84" t="str">
        <f t="shared" ca="1" si="113"/>
        <v/>
      </c>
      <c r="P84" s="62" t="str">
        <f ca="1">IFERROR(IF(OR(L84=0, M84="",E84=""),"",(('Hilfswerte Witterung'!$I$1/L84)*M84)/E84),"")</f>
        <v/>
      </c>
      <c r="Q84" s="62" t="e">
        <f t="shared" ca="1" si="114"/>
        <v>#N/A</v>
      </c>
      <c r="R84" s="52" t="str">
        <f>IF(D84="","",VLOOKUP(D84,'Hilfswerte Benchmark'!$A$4:$H$59,3,0))</f>
        <v/>
      </c>
      <c r="S84" s="52" t="str">
        <f>IF(D84="","",VLOOKUP(D84,'Hilfswerte Benchmark'!$A$4:$H$59,4,0))</f>
        <v/>
      </c>
      <c r="T84" s="52" t="str">
        <f t="shared" si="115"/>
        <v/>
      </c>
      <c r="U84" s="44" t="str">
        <f t="shared" ca="1" si="116"/>
        <v/>
      </c>
      <c r="V84" t="str">
        <f>IF('EINGABE Gebäude'!L90="","",'EINGABE Gebäude'!L90)</f>
        <v/>
      </c>
      <c r="W84" s="62" t="str">
        <f t="shared" si="147"/>
        <v/>
      </c>
      <c r="X84" s="62" t="str">
        <f>IF(H84="","",VLOOKUP(H84,'Hilfswerte Energiepreise'!$B$4:$F$17,2,FALSE))</f>
        <v/>
      </c>
      <c r="Y84" s="62" t="str">
        <f>IF(H84="","",VLOOKUP(H84,'Hilfswerte Energiepreise'!$B$4:$F$17,3,FALSE))</f>
        <v/>
      </c>
      <c r="Z84" s="62" t="str">
        <f>IF(H84="","",VLOOKUP(H84,'Hilfswerte Energiepreise'!$B$4:$F$17,4,FALSE))</f>
        <v/>
      </c>
      <c r="AA84" t="str">
        <f t="shared" si="117"/>
        <v/>
      </c>
      <c r="AB84" t="str">
        <f t="shared" si="118"/>
        <v/>
      </c>
      <c r="AC84" s="35" t="str">
        <f ca="1">IFERROR(IF(OR(C84="",C84=0,L84=0,L84="",V84="",V84=0),"",(HLOOKUP(C84,'Hilfswerte Witterung'!$C$4:$AQ$5,2,FALSE)/L84)*V84),"")</f>
        <v/>
      </c>
      <c r="AD84" s="35" t="str">
        <f t="shared" ca="1" si="119"/>
        <v/>
      </c>
      <c r="AE84" s="35" t="str">
        <f>IFERROR(VLOOKUP(H84,'Hilfswerte Energiepreise'!$B$4:$F$17,5,FALSE),"")</f>
        <v/>
      </c>
      <c r="AF84" s="35" t="str">
        <f t="shared" ca="1" si="120"/>
        <v/>
      </c>
      <c r="AG84" s="35" t="str">
        <f t="shared" ca="1" si="121"/>
        <v/>
      </c>
      <c r="AH84" s="42" t="str">
        <f>IF('EINGABE Gebäude'!N90="","",'EINGABE Gebäude'!N90)</f>
        <v/>
      </c>
      <c r="AI84" s="42" t="str">
        <f>IF('EINGABE Gebäude'!O90="","",'EINGABE Gebäude'!O90)</f>
        <v/>
      </c>
      <c r="AJ84" t="str">
        <f t="shared" si="148"/>
        <v/>
      </c>
      <c r="AK84" t="str">
        <f>IF('EINGABE Gebäude'!P90="","",'EINGABE Gebäude'!P90)</f>
        <v/>
      </c>
      <c r="AL84" s="37" t="str">
        <f t="shared" si="122"/>
        <v/>
      </c>
      <c r="AM84" s="120" t="str">
        <f t="shared" si="123"/>
        <v/>
      </c>
      <c r="AN84" s="62" t="str">
        <f t="shared" si="124"/>
        <v/>
      </c>
      <c r="AO84" s="62" t="e">
        <f t="shared" si="125"/>
        <v>#N/A</v>
      </c>
      <c r="AP84" s="62" t="str">
        <f>IF(D84="","",VLOOKUP(D84,'Hilfswerte Benchmark'!$A$4:$H$58,6,0))</f>
        <v/>
      </c>
      <c r="AQ84" s="62" t="str">
        <f>IF(D84="","",VLOOKUP(D84,'Hilfswerte Benchmark'!$A$4:$H$58,7,0))</f>
        <v/>
      </c>
      <c r="AR84" s="62" t="str">
        <f t="shared" si="126"/>
        <v/>
      </c>
      <c r="AS84" s="62" t="str">
        <f t="shared" si="127"/>
        <v/>
      </c>
      <c r="AT84" t="str">
        <f>IF('EINGABE Gebäude'!Q90="","",'EINGABE Gebäude'!Q90)</f>
        <v/>
      </c>
      <c r="AU84" t="str">
        <f t="shared" si="128"/>
        <v/>
      </c>
      <c r="AV84" s="120" t="str">
        <f t="shared" si="129"/>
        <v/>
      </c>
      <c r="AW84" s="35" t="str">
        <f t="shared" si="149"/>
        <v/>
      </c>
      <c r="AX84" s="62" t="str">
        <f t="shared" si="150"/>
        <v/>
      </c>
      <c r="AY84" s="52" t="str">
        <f t="shared" si="130"/>
        <v/>
      </c>
      <c r="AZ84" s="62">
        <f>'Hilfswerte Energiepreise'!$C$4</f>
        <v>29.29</v>
      </c>
      <c r="BA84" s="62">
        <f>'Hilfswerte Energiepreise'!$D$4</f>
        <v>24.42</v>
      </c>
      <c r="BB84" s="62">
        <f>'Hilfswerte Energiepreise'!$E$4</f>
        <v>17.170000000000002</v>
      </c>
      <c r="BC84" t="str">
        <f t="shared" si="131"/>
        <v/>
      </c>
      <c r="BD84" t="str">
        <f t="shared" si="132"/>
        <v/>
      </c>
      <c r="BE84" s="37">
        <f>'Hilfswerte Energiepreise'!$F$4</f>
        <v>560</v>
      </c>
      <c r="BF84" t="str">
        <f t="shared" si="133"/>
        <v/>
      </c>
      <c r="BG84" s="42" t="str">
        <f>IF('EINGABE Gebäude'!S90="","",'EINGABE Gebäude'!S90)</f>
        <v/>
      </c>
      <c r="BH84" s="42" t="str">
        <f>IF('EINGABE Gebäude'!T90="","",'EINGABE Gebäude'!T90)</f>
        <v/>
      </c>
      <c r="BI84" s="37" t="str">
        <f t="shared" si="151"/>
        <v/>
      </c>
      <c r="BJ84" t="str">
        <f>IF('EINGABE Gebäude'!U90="","",'EINGABE Gebäude'!U90)</f>
        <v/>
      </c>
      <c r="BK84" s="37" t="str">
        <f t="shared" si="134"/>
        <v/>
      </c>
      <c r="BL84" s="120" t="str">
        <f t="shared" si="135"/>
        <v/>
      </c>
      <c r="BM84" s="62" t="str">
        <f t="shared" si="136"/>
        <v/>
      </c>
      <c r="BN84" s="62" t="e">
        <f t="shared" si="137"/>
        <v>#N/A</v>
      </c>
      <c r="BO84" s="62" t="str">
        <f>IF(D84="","",VLOOKUP(D84,'Hilfswerte Benchmark'!$A$4:$H$58,7,0))</f>
        <v/>
      </c>
      <c r="BP84" s="62" t="str">
        <f>IF(D84="","",VLOOKUP(D84,'Hilfswerte Benchmark'!$A$4:$H$58,8,0))</f>
        <v/>
      </c>
      <c r="BQ84" s="62" t="str">
        <f t="shared" si="138"/>
        <v/>
      </c>
      <c r="BR84" s="62" t="str">
        <f t="shared" si="139"/>
        <v/>
      </c>
      <c r="BS84" s="72" t="str">
        <f>IF('EINGABE Gebäude'!V90="","",'EINGABE Gebäude'!V90)</f>
        <v/>
      </c>
      <c r="BT84" s="52" t="str">
        <f t="shared" si="152"/>
        <v/>
      </c>
      <c r="BU84" s="52" t="str">
        <f t="shared" si="140"/>
        <v/>
      </c>
      <c r="BV84" s="120" t="str">
        <f t="shared" si="141"/>
        <v/>
      </c>
      <c r="BW84" s="35" t="str">
        <f t="shared" si="153"/>
        <v/>
      </c>
      <c r="BX84" s="62">
        <f>'Hilfswerte Energiepreise'!$C$20</f>
        <v>7.72</v>
      </c>
      <c r="BY84" s="62">
        <f>'Hilfswerte Energiepreise'!$D$20</f>
        <v>5.6</v>
      </c>
      <c r="BZ84" s="62">
        <f>'Hilfswerte Energiepreise'!$E$20</f>
        <v>3.61</v>
      </c>
      <c r="CA84" t="str">
        <f t="shared" si="142"/>
        <v/>
      </c>
      <c r="CB84" t="str">
        <f t="shared" si="143"/>
        <v/>
      </c>
      <c r="CC84" s="35"/>
    </row>
    <row r="85" spans="1:81" x14ac:dyDescent="0.2">
      <c r="A85">
        <v>81</v>
      </c>
      <c r="B85" s="47" t="str">
        <f>IF('EINGABE Gebäude'!C91 = "", "", 'EINGABE Gebäude'!C91)</f>
        <v/>
      </c>
      <c r="C85" s="47" t="str">
        <f>IF(OR('EINGABE Gebäude'!D91 = "",'EINGABE Gebäude'!D91 = 0), "",'EINGABE Gebäude'!D91)</f>
        <v/>
      </c>
      <c r="D85" t="str">
        <f>IF(OR('EINGABE Gebäude'!E91 = "",'EINGABE Gebäude'!E91 = 0), "",'EINGABE Gebäude'!E91 )</f>
        <v/>
      </c>
      <c r="E85" t="str">
        <f>IF('EINGABE Gebäude'!F91 = "", "",'EINGABE Gebäude'!F91)</f>
        <v/>
      </c>
      <c r="F85" s="34" t="str">
        <f>IF('EINGABE Gebäude'!H91= "", "",'EINGABE Gebäude'!H91)</f>
        <v/>
      </c>
      <c r="G85" s="34" t="str">
        <f>IF('EINGABE Gebäude'!I91 = "","",'EINGABE Gebäude'!I91)</f>
        <v/>
      </c>
      <c r="H85" s="34" t="str">
        <f>IF('EINGABE Gebäude'!J91="","",'EINGABE Gebäude'!J91)</f>
        <v/>
      </c>
      <c r="I85" s="35" t="str">
        <f t="shared" si="144"/>
        <v/>
      </c>
      <c r="J85" s="35" t="str">
        <f t="shared" si="145"/>
        <v/>
      </c>
      <c r="K85" s="35" t="str">
        <f t="shared" si="146"/>
        <v/>
      </c>
      <c r="L85" s="35" t="str">
        <f ca="1">IF(OR(I85="",K85=""),"",SUM(OFFSET('Hilfswerte Witterung'!$B$5,I85,K85,J85-I85)))</f>
        <v/>
      </c>
      <c r="M85" t="str">
        <f>IF('EINGABE Gebäude'!K91="","",'EINGABE Gebäude'!K91)</f>
        <v/>
      </c>
      <c r="N85" t="str">
        <f ca="1">IFERROR(IF(OR(L85=0, M85="",E85=""),"",(('Hilfswerte Witterung'!$I$1/L85)*M85)),"")</f>
        <v/>
      </c>
      <c r="O85" t="str">
        <f t="shared" ca="1" si="113"/>
        <v/>
      </c>
      <c r="P85" s="62" t="str">
        <f ca="1">IFERROR(IF(OR(L85=0, M85="",E85=""),"",(('Hilfswerte Witterung'!$I$1/L85)*M85)/E85),"")</f>
        <v/>
      </c>
      <c r="Q85" s="62" t="e">
        <f t="shared" ca="1" si="114"/>
        <v>#N/A</v>
      </c>
      <c r="R85" s="52" t="str">
        <f>IF(D85="","",VLOOKUP(D85,'Hilfswerte Benchmark'!$A$4:$H$59,3,0))</f>
        <v/>
      </c>
      <c r="S85" s="52" t="str">
        <f>IF(D85="","",VLOOKUP(D85,'Hilfswerte Benchmark'!$A$4:$H$59,4,0))</f>
        <v/>
      </c>
      <c r="T85" s="52" t="str">
        <f t="shared" si="115"/>
        <v/>
      </c>
      <c r="U85" s="44" t="str">
        <f t="shared" ca="1" si="116"/>
        <v/>
      </c>
      <c r="V85" t="str">
        <f>IF('EINGABE Gebäude'!L91="","",'EINGABE Gebäude'!L91)</f>
        <v/>
      </c>
      <c r="W85" s="62" t="str">
        <f t="shared" si="147"/>
        <v/>
      </c>
      <c r="X85" s="62" t="str">
        <f>IF(H85="","",VLOOKUP(H85,'Hilfswerte Energiepreise'!$B$4:$F$17,2,FALSE))</f>
        <v/>
      </c>
      <c r="Y85" s="62" t="str">
        <f>IF(H85="","",VLOOKUP(H85,'Hilfswerte Energiepreise'!$B$4:$F$17,3,FALSE))</f>
        <v/>
      </c>
      <c r="Z85" s="62" t="str">
        <f>IF(H85="","",VLOOKUP(H85,'Hilfswerte Energiepreise'!$B$4:$F$17,4,FALSE))</f>
        <v/>
      </c>
      <c r="AA85" t="str">
        <f t="shared" si="117"/>
        <v/>
      </c>
      <c r="AB85" t="str">
        <f t="shared" si="118"/>
        <v/>
      </c>
      <c r="AC85" s="35" t="str">
        <f ca="1">IFERROR(IF(OR(C85="",C85=0,L85=0,L85="",V85="",V85=0),"",(HLOOKUP(C85,'Hilfswerte Witterung'!$C$4:$AQ$5,2,FALSE)/L85)*V85),"")</f>
        <v/>
      </c>
      <c r="AD85" s="35" t="str">
        <f t="shared" ca="1" si="119"/>
        <v/>
      </c>
      <c r="AE85" s="35" t="str">
        <f>IFERROR(VLOOKUP(H85,'Hilfswerte Energiepreise'!$B$4:$F$17,5,FALSE),"")</f>
        <v/>
      </c>
      <c r="AF85" s="35" t="str">
        <f t="shared" ca="1" si="120"/>
        <v/>
      </c>
      <c r="AG85" s="35" t="str">
        <f t="shared" ca="1" si="121"/>
        <v/>
      </c>
      <c r="AH85" s="42" t="str">
        <f>IF('EINGABE Gebäude'!N91="","",'EINGABE Gebäude'!N91)</f>
        <v/>
      </c>
      <c r="AI85" s="42" t="str">
        <f>IF('EINGABE Gebäude'!O91="","",'EINGABE Gebäude'!O91)</f>
        <v/>
      </c>
      <c r="AJ85" t="str">
        <f t="shared" si="148"/>
        <v/>
      </c>
      <c r="AK85" t="str">
        <f>IF('EINGABE Gebäude'!P91="","",'EINGABE Gebäude'!P91)</f>
        <v/>
      </c>
      <c r="AL85" s="37" t="str">
        <f t="shared" si="122"/>
        <v/>
      </c>
      <c r="AM85" s="120" t="str">
        <f t="shared" si="123"/>
        <v/>
      </c>
      <c r="AN85" s="62" t="str">
        <f t="shared" si="124"/>
        <v/>
      </c>
      <c r="AO85" s="62" t="e">
        <f t="shared" si="125"/>
        <v>#N/A</v>
      </c>
      <c r="AP85" s="62" t="str">
        <f>IF(D85="","",VLOOKUP(D85,'Hilfswerte Benchmark'!$A$4:$H$58,6,0))</f>
        <v/>
      </c>
      <c r="AQ85" s="62" t="str">
        <f>IF(D85="","",VLOOKUP(D85,'Hilfswerte Benchmark'!$A$4:$H$58,7,0))</f>
        <v/>
      </c>
      <c r="AR85" s="62" t="str">
        <f t="shared" si="126"/>
        <v/>
      </c>
      <c r="AS85" s="62" t="str">
        <f t="shared" si="127"/>
        <v/>
      </c>
      <c r="AT85" t="str">
        <f>IF('EINGABE Gebäude'!Q91="","",'EINGABE Gebäude'!Q91)</f>
        <v/>
      </c>
      <c r="AU85" t="str">
        <f t="shared" si="128"/>
        <v/>
      </c>
      <c r="AV85" s="120" t="str">
        <f t="shared" si="129"/>
        <v/>
      </c>
      <c r="AW85" s="35" t="str">
        <f t="shared" si="149"/>
        <v/>
      </c>
      <c r="AX85" s="62" t="str">
        <f t="shared" si="150"/>
        <v/>
      </c>
      <c r="AY85" s="52" t="str">
        <f t="shared" si="130"/>
        <v/>
      </c>
      <c r="AZ85" s="62">
        <f>'Hilfswerte Energiepreise'!$C$4</f>
        <v>29.29</v>
      </c>
      <c r="BA85" s="62">
        <f>'Hilfswerte Energiepreise'!$D$4</f>
        <v>24.42</v>
      </c>
      <c r="BB85" s="62">
        <f>'Hilfswerte Energiepreise'!$E$4</f>
        <v>17.170000000000002</v>
      </c>
      <c r="BC85" t="str">
        <f t="shared" si="131"/>
        <v/>
      </c>
      <c r="BD85" t="str">
        <f t="shared" si="132"/>
        <v/>
      </c>
      <c r="BE85" s="37">
        <f>'Hilfswerte Energiepreise'!$F$4</f>
        <v>560</v>
      </c>
      <c r="BF85" t="str">
        <f t="shared" si="133"/>
        <v/>
      </c>
      <c r="BG85" s="42" t="str">
        <f>IF('EINGABE Gebäude'!S91="","",'EINGABE Gebäude'!S91)</f>
        <v/>
      </c>
      <c r="BH85" s="42" t="str">
        <f>IF('EINGABE Gebäude'!T91="","",'EINGABE Gebäude'!T91)</f>
        <v/>
      </c>
      <c r="BI85" s="37" t="str">
        <f t="shared" si="151"/>
        <v/>
      </c>
      <c r="BJ85" t="str">
        <f>IF('EINGABE Gebäude'!U91="","",'EINGABE Gebäude'!U91)</f>
        <v/>
      </c>
      <c r="BK85" s="37" t="str">
        <f t="shared" si="134"/>
        <v/>
      </c>
      <c r="BL85" s="120" t="str">
        <f t="shared" si="135"/>
        <v/>
      </c>
      <c r="BM85" s="62" t="str">
        <f t="shared" si="136"/>
        <v/>
      </c>
      <c r="BN85" s="62" t="e">
        <f t="shared" si="137"/>
        <v>#N/A</v>
      </c>
      <c r="BO85" s="62" t="str">
        <f>IF(D85="","",VLOOKUP(D85,'Hilfswerte Benchmark'!$A$4:$H$58,7,0))</f>
        <v/>
      </c>
      <c r="BP85" s="62" t="str">
        <f>IF(D85="","",VLOOKUP(D85,'Hilfswerte Benchmark'!$A$4:$H$58,8,0))</f>
        <v/>
      </c>
      <c r="BQ85" s="62" t="str">
        <f t="shared" si="138"/>
        <v/>
      </c>
      <c r="BR85" s="62" t="str">
        <f t="shared" si="139"/>
        <v/>
      </c>
      <c r="BS85" s="72" t="str">
        <f>IF('EINGABE Gebäude'!V91="","",'EINGABE Gebäude'!V91)</f>
        <v/>
      </c>
      <c r="BT85" s="52" t="str">
        <f t="shared" si="152"/>
        <v/>
      </c>
      <c r="BU85" s="52" t="str">
        <f t="shared" si="140"/>
        <v/>
      </c>
      <c r="BV85" s="120" t="str">
        <f t="shared" si="141"/>
        <v/>
      </c>
      <c r="BW85" s="35" t="str">
        <f t="shared" si="153"/>
        <v/>
      </c>
      <c r="BX85" s="62">
        <f>'Hilfswerte Energiepreise'!$C$20</f>
        <v>7.72</v>
      </c>
      <c r="BY85" s="62">
        <f>'Hilfswerte Energiepreise'!$D$20</f>
        <v>5.6</v>
      </c>
      <c r="BZ85" s="62">
        <f>'Hilfswerte Energiepreise'!$E$20</f>
        <v>3.61</v>
      </c>
      <c r="CA85" t="str">
        <f t="shared" si="142"/>
        <v/>
      </c>
      <c r="CB85" t="str">
        <f t="shared" si="143"/>
        <v/>
      </c>
      <c r="CC85" s="35"/>
    </row>
    <row r="86" spans="1:81" x14ac:dyDescent="0.2">
      <c r="A86" s="72">
        <v>82</v>
      </c>
      <c r="B86" s="47" t="str">
        <f>IF('EINGABE Gebäude'!C92 = "", "", 'EINGABE Gebäude'!C92)</f>
        <v/>
      </c>
      <c r="C86" s="47" t="str">
        <f>IF(OR('EINGABE Gebäude'!D92 = "",'EINGABE Gebäude'!D92 = 0), "",'EINGABE Gebäude'!D92)</f>
        <v/>
      </c>
      <c r="D86" t="str">
        <f>IF(OR('EINGABE Gebäude'!E92 = "",'EINGABE Gebäude'!E92 = 0), "",'EINGABE Gebäude'!E92 )</f>
        <v/>
      </c>
      <c r="E86" t="str">
        <f>IF('EINGABE Gebäude'!F92 = "", "",'EINGABE Gebäude'!F92)</f>
        <v/>
      </c>
      <c r="F86" s="34" t="str">
        <f>IF('EINGABE Gebäude'!H92= "", "",'EINGABE Gebäude'!H92)</f>
        <v/>
      </c>
      <c r="G86" s="34" t="str">
        <f>IF('EINGABE Gebäude'!I92 = "","",'EINGABE Gebäude'!I92)</f>
        <v/>
      </c>
      <c r="H86" s="34" t="str">
        <f>IF('EINGABE Gebäude'!J92="","",'EINGABE Gebäude'!J92)</f>
        <v/>
      </c>
      <c r="I86" s="35" t="str">
        <f t="shared" si="144"/>
        <v/>
      </c>
      <c r="J86" s="35" t="str">
        <f t="shared" si="145"/>
        <v/>
      </c>
      <c r="K86" s="35" t="str">
        <f t="shared" si="146"/>
        <v/>
      </c>
      <c r="L86" s="35" t="str">
        <f ca="1">IF(OR(I86="",K86=""),"",SUM(OFFSET('Hilfswerte Witterung'!$B$5,I86,K86,J86-I86)))</f>
        <v/>
      </c>
      <c r="M86" t="str">
        <f>IF('EINGABE Gebäude'!K92="","",'EINGABE Gebäude'!K92)</f>
        <v/>
      </c>
      <c r="N86" t="str">
        <f ca="1">IFERROR(IF(OR(L86=0, M86="",E86=""),"",(('Hilfswerte Witterung'!$I$1/L86)*M86)),"")</f>
        <v/>
      </c>
      <c r="O86" t="str">
        <f t="shared" ca="1" si="113"/>
        <v/>
      </c>
      <c r="P86" s="62" t="str">
        <f ca="1">IFERROR(IF(OR(L86=0, M86="",E86=""),"",(('Hilfswerte Witterung'!$I$1/L86)*M86)/E86),"")</f>
        <v/>
      </c>
      <c r="Q86" s="62" t="e">
        <f t="shared" ca="1" si="114"/>
        <v>#N/A</v>
      </c>
      <c r="R86" s="52" t="str">
        <f>IF(D86="","",VLOOKUP(D86,'Hilfswerte Benchmark'!$A$4:$H$59,3,0))</f>
        <v/>
      </c>
      <c r="S86" s="52" t="str">
        <f>IF(D86="","",VLOOKUP(D86,'Hilfswerte Benchmark'!$A$4:$H$59,4,0))</f>
        <v/>
      </c>
      <c r="T86" s="52" t="str">
        <f t="shared" si="115"/>
        <v/>
      </c>
      <c r="U86" s="44" t="str">
        <f t="shared" ca="1" si="116"/>
        <v/>
      </c>
      <c r="V86" t="str">
        <f>IF('EINGABE Gebäude'!L92="","",'EINGABE Gebäude'!L92)</f>
        <v/>
      </c>
      <c r="W86" s="62" t="str">
        <f t="shared" si="147"/>
        <v/>
      </c>
      <c r="X86" s="62" t="str">
        <f>IF(H86="","",VLOOKUP(H86,'Hilfswerte Energiepreise'!$B$4:$F$17,2,FALSE))</f>
        <v/>
      </c>
      <c r="Y86" s="62" t="str">
        <f>IF(H86="","",VLOOKUP(H86,'Hilfswerte Energiepreise'!$B$4:$F$17,3,FALSE))</f>
        <v/>
      </c>
      <c r="Z86" s="62" t="str">
        <f>IF(H86="","",VLOOKUP(H86,'Hilfswerte Energiepreise'!$B$4:$F$17,4,FALSE))</f>
        <v/>
      </c>
      <c r="AA86" t="str">
        <f t="shared" si="117"/>
        <v/>
      </c>
      <c r="AB86" t="str">
        <f t="shared" si="118"/>
        <v/>
      </c>
      <c r="AC86" s="35" t="str">
        <f ca="1">IFERROR(IF(OR(C86="",C86=0,L86=0,L86="",V86="",V86=0),"",(HLOOKUP(C86,'Hilfswerte Witterung'!$C$4:$AQ$5,2,FALSE)/L86)*V86),"")</f>
        <v/>
      </c>
      <c r="AD86" s="35" t="str">
        <f t="shared" ca="1" si="119"/>
        <v/>
      </c>
      <c r="AE86" s="35" t="str">
        <f>IFERROR(VLOOKUP(H86,'Hilfswerte Energiepreise'!$B$4:$F$17,5,FALSE),"")</f>
        <v/>
      </c>
      <c r="AF86" s="35" t="str">
        <f t="shared" ca="1" si="120"/>
        <v/>
      </c>
      <c r="AG86" s="35" t="str">
        <f t="shared" ca="1" si="121"/>
        <v/>
      </c>
      <c r="AH86" s="42" t="str">
        <f>IF('EINGABE Gebäude'!N92="","",'EINGABE Gebäude'!N92)</f>
        <v/>
      </c>
      <c r="AI86" s="42" t="str">
        <f>IF('EINGABE Gebäude'!O92="","",'EINGABE Gebäude'!O92)</f>
        <v/>
      </c>
      <c r="AJ86" t="str">
        <f t="shared" si="148"/>
        <v/>
      </c>
      <c r="AK86" t="str">
        <f>IF('EINGABE Gebäude'!P92="","",'EINGABE Gebäude'!P92)</f>
        <v/>
      </c>
      <c r="AL86" s="37" t="str">
        <f t="shared" si="122"/>
        <v/>
      </c>
      <c r="AM86" s="120" t="str">
        <f t="shared" si="123"/>
        <v/>
      </c>
      <c r="AN86" s="62" t="str">
        <f t="shared" si="124"/>
        <v/>
      </c>
      <c r="AO86" s="62" t="e">
        <f t="shared" si="125"/>
        <v>#N/A</v>
      </c>
      <c r="AP86" s="62" t="str">
        <f>IF(D86="","",VLOOKUP(D86,'Hilfswerte Benchmark'!$A$4:$H$58,6,0))</f>
        <v/>
      </c>
      <c r="AQ86" s="62" t="str">
        <f>IF(D86="","",VLOOKUP(D86,'Hilfswerte Benchmark'!$A$4:$H$58,7,0))</f>
        <v/>
      </c>
      <c r="AR86" s="62" t="str">
        <f t="shared" si="126"/>
        <v/>
      </c>
      <c r="AS86" s="62" t="str">
        <f t="shared" si="127"/>
        <v/>
      </c>
      <c r="AT86" t="str">
        <f>IF('EINGABE Gebäude'!Q92="","",'EINGABE Gebäude'!Q92)</f>
        <v/>
      </c>
      <c r="AU86" t="str">
        <f t="shared" si="128"/>
        <v/>
      </c>
      <c r="AV86" s="120" t="str">
        <f t="shared" si="129"/>
        <v/>
      </c>
      <c r="AW86" s="35" t="str">
        <f t="shared" si="149"/>
        <v/>
      </c>
      <c r="AX86" s="62" t="str">
        <f t="shared" si="150"/>
        <v/>
      </c>
      <c r="AY86" s="52" t="str">
        <f t="shared" si="130"/>
        <v/>
      </c>
      <c r="AZ86" s="62">
        <f>'Hilfswerte Energiepreise'!$C$4</f>
        <v>29.29</v>
      </c>
      <c r="BA86" s="62">
        <f>'Hilfswerte Energiepreise'!$D$4</f>
        <v>24.42</v>
      </c>
      <c r="BB86" s="62">
        <f>'Hilfswerte Energiepreise'!$E$4</f>
        <v>17.170000000000002</v>
      </c>
      <c r="BC86" t="str">
        <f t="shared" si="131"/>
        <v/>
      </c>
      <c r="BD86" t="str">
        <f t="shared" si="132"/>
        <v/>
      </c>
      <c r="BE86" s="37">
        <f>'Hilfswerte Energiepreise'!$F$4</f>
        <v>560</v>
      </c>
      <c r="BF86" t="str">
        <f t="shared" si="133"/>
        <v/>
      </c>
      <c r="BG86" s="42" t="str">
        <f>IF('EINGABE Gebäude'!S92="","",'EINGABE Gebäude'!S92)</f>
        <v/>
      </c>
      <c r="BH86" s="42" t="str">
        <f>IF('EINGABE Gebäude'!T92="","",'EINGABE Gebäude'!T92)</f>
        <v/>
      </c>
      <c r="BI86" s="37" t="str">
        <f t="shared" si="151"/>
        <v/>
      </c>
      <c r="BJ86" t="str">
        <f>IF('EINGABE Gebäude'!U92="","",'EINGABE Gebäude'!U92)</f>
        <v/>
      </c>
      <c r="BK86" s="37" t="str">
        <f t="shared" si="134"/>
        <v/>
      </c>
      <c r="BL86" s="120" t="str">
        <f t="shared" si="135"/>
        <v/>
      </c>
      <c r="BM86" s="62" t="str">
        <f t="shared" si="136"/>
        <v/>
      </c>
      <c r="BN86" s="62" t="e">
        <f t="shared" si="137"/>
        <v>#N/A</v>
      </c>
      <c r="BO86" s="62" t="str">
        <f>IF(D86="","",VLOOKUP(D86,'Hilfswerte Benchmark'!$A$4:$H$58,7,0))</f>
        <v/>
      </c>
      <c r="BP86" s="62" t="str">
        <f>IF(D86="","",VLOOKUP(D86,'Hilfswerte Benchmark'!$A$4:$H$58,8,0))</f>
        <v/>
      </c>
      <c r="BQ86" s="62" t="str">
        <f t="shared" si="138"/>
        <v/>
      </c>
      <c r="BR86" s="62" t="str">
        <f t="shared" si="139"/>
        <v/>
      </c>
      <c r="BS86" s="72" t="str">
        <f>IF('EINGABE Gebäude'!V92="","",'EINGABE Gebäude'!V92)</f>
        <v/>
      </c>
      <c r="BT86" s="52" t="str">
        <f t="shared" si="152"/>
        <v/>
      </c>
      <c r="BU86" s="52" t="str">
        <f t="shared" si="140"/>
        <v/>
      </c>
      <c r="BV86" s="120" t="str">
        <f t="shared" si="141"/>
        <v/>
      </c>
      <c r="BW86" s="35" t="str">
        <f t="shared" si="153"/>
        <v/>
      </c>
      <c r="BX86" s="62">
        <f>'Hilfswerte Energiepreise'!$C$20</f>
        <v>7.72</v>
      </c>
      <c r="BY86" s="62">
        <f>'Hilfswerte Energiepreise'!$D$20</f>
        <v>5.6</v>
      </c>
      <c r="BZ86" s="62">
        <f>'Hilfswerte Energiepreise'!$E$20</f>
        <v>3.61</v>
      </c>
      <c r="CA86" t="str">
        <f t="shared" si="142"/>
        <v/>
      </c>
      <c r="CB86" t="str">
        <f t="shared" si="143"/>
        <v/>
      </c>
      <c r="CC86" s="35"/>
    </row>
    <row r="87" spans="1:81" x14ac:dyDescent="0.2">
      <c r="A87">
        <v>83</v>
      </c>
      <c r="B87" s="47" t="str">
        <f>IF('EINGABE Gebäude'!C93 = "", "", 'EINGABE Gebäude'!C93)</f>
        <v/>
      </c>
      <c r="C87" s="47" t="str">
        <f>IF(OR('EINGABE Gebäude'!D93 = "",'EINGABE Gebäude'!D93 = 0), "",'EINGABE Gebäude'!D93)</f>
        <v/>
      </c>
      <c r="D87" t="str">
        <f>IF(OR('EINGABE Gebäude'!E93 = "",'EINGABE Gebäude'!E93 = 0), "",'EINGABE Gebäude'!E93 )</f>
        <v/>
      </c>
      <c r="E87" t="str">
        <f>IF('EINGABE Gebäude'!F93 = "", "",'EINGABE Gebäude'!F93)</f>
        <v/>
      </c>
      <c r="F87" s="34" t="str">
        <f>IF('EINGABE Gebäude'!H93= "", "",'EINGABE Gebäude'!H93)</f>
        <v/>
      </c>
      <c r="G87" s="34" t="str">
        <f>IF('EINGABE Gebäude'!I93 = "","",'EINGABE Gebäude'!I93)</f>
        <v/>
      </c>
      <c r="H87" s="34" t="str">
        <f>IF('EINGABE Gebäude'!J93="","",'EINGABE Gebäude'!J93)</f>
        <v/>
      </c>
      <c r="I87" s="35" t="str">
        <f t="shared" si="144"/>
        <v/>
      </c>
      <c r="J87" s="35" t="str">
        <f t="shared" si="145"/>
        <v/>
      </c>
      <c r="K87" s="35" t="str">
        <f t="shared" si="146"/>
        <v/>
      </c>
      <c r="L87" s="35" t="str">
        <f ca="1">IF(OR(I87="",K87=""),"",SUM(OFFSET('Hilfswerte Witterung'!$B$5,I87,K87,J87-I87)))</f>
        <v/>
      </c>
      <c r="M87" t="str">
        <f>IF('EINGABE Gebäude'!K93="","",'EINGABE Gebäude'!K93)</f>
        <v/>
      </c>
      <c r="N87" t="str">
        <f ca="1">IFERROR(IF(OR(L87=0, M87="",E87=""),"",(('Hilfswerte Witterung'!$I$1/L87)*M87)),"")</f>
        <v/>
      </c>
      <c r="O87" t="str">
        <f t="shared" ca="1" si="113"/>
        <v/>
      </c>
      <c r="P87" s="62" t="str">
        <f ca="1">IFERROR(IF(OR(L87=0, M87="",E87=""),"",(('Hilfswerte Witterung'!$I$1/L87)*M87)/E87),"")</f>
        <v/>
      </c>
      <c r="Q87" s="62" t="e">
        <f t="shared" ca="1" si="114"/>
        <v>#N/A</v>
      </c>
      <c r="R87" s="52" t="str">
        <f>IF(D87="","",VLOOKUP(D87,'Hilfswerte Benchmark'!$A$4:$H$59,3,0))</f>
        <v/>
      </c>
      <c r="S87" s="52" t="str">
        <f>IF(D87="","",VLOOKUP(D87,'Hilfswerte Benchmark'!$A$4:$H$59,4,0))</f>
        <v/>
      </c>
      <c r="T87" s="52" t="str">
        <f t="shared" si="115"/>
        <v/>
      </c>
      <c r="U87" s="44" t="str">
        <f t="shared" ca="1" si="116"/>
        <v/>
      </c>
      <c r="V87" t="str">
        <f>IF('EINGABE Gebäude'!L93="","",'EINGABE Gebäude'!L93)</f>
        <v/>
      </c>
      <c r="W87" s="62" t="str">
        <f t="shared" si="147"/>
        <v/>
      </c>
      <c r="X87" s="62" t="str">
        <f>IF(H87="","",VLOOKUP(H87,'Hilfswerte Energiepreise'!$B$4:$F$17,2,FALSE))</f>
        <v/>
      </c>
      <c r="Y87" s="62" t="str">
        <f>IF(H87="","",VLOOKUP(H87,'Hilfswerte Energiepreise'!$B$4:$F$17,3,FALSE))</f>
        <v/>
      </c>
      <c r="Z87" s="62" t="str">
        <f>IF(H87="","",VLOOKUP(H87,'Hilfswerte Energiepreise'!$B$4:$F$17,4,FALSE))</f>
        <v/>
      </c>
      <c r="AA87" t="str">
        <f t="shared" si="117"/>
        <v/>
      </c>
      <c r="AB87" t="str">
        <f t="shared" si="118"/>
        <v/>
      </c>
      <c r="AC87" s="35" t="str">
        <f ca="1">IFERROR(IF(OR(C87="",C87=0,L87=0,L87="",V87="",V87=0),"",(HLOOKUP(C87,'Hilfswerte Witterung'!$C$4:$AQ$5,2,FALSE)/L87)*V87),"")</f>
        <v/>
      </c>
      <c r="AD87" s="35" t="str">
        <f t="shared" ca="1" si="119"/>
        <v/>
      </c>
      <c r="AE87" s="35" t="str">
        <f>IFERROR(VLOOKUP(H87,'Hilfswerte Energiepreise'!$B$4:$F$17,5,FALSE),"")</f>
        <v/>
      </c>
      <c r="AF87" s="35" t="str">
        <f t="shared" ca="1" si="120"/>
        <v/>
      </c>
      <c r="AG87" s="35" t="str">
        <f t="shared" ca="1" si="121"/>
        <v/>
      </c>
      <c r="AH87" s="42" t="str">
        <f>IF('EINGABE Gebäude'!N93="","",'EINGABE Gebäude'!N93)</f>
        <v/>
      </c>
      <c r="AI87" s="42" t="str">
        <f>IF('EINGABE Gebäude'!O93="","",'EINGABE Gebäude'!O93)</f>
        <v/>
      </c>
      <c r="AJ87" t="str">
        <f t="shared" si="148"/>
        <v/>
      </c>
      <c r="AK87" t="str">
        <f>IF('EINGABE Gebäude'!P93="","",'EINGABE Gebäude'!P93)</f>
        <v/>
      </c>
      <c r="AL87" s="37" t="str">
        <f t="shared" si="122"/>
        <v/>
      </c>
      <c r="AM87" s="120" t="str">
        <f t="shared" si="123"/>
        <v/>
      </c>
      <c r="AN87" s="62" t="str">
        <f t="shared" si="124"/>
        <v/>
      </c>
      <c r="AO87" s="62" t="e">
        <f t="shared" si="125"/>
        <v>#N/A</v>
      </c>
      <c r="AP87" s="62" t="str">
        <f>IF(D87="","",VLOOKUP(D87,'Hilfswerte Benchmark'!$A$4:$H$58,6,0))</f>
        <v/>
      </c>
      <c r="AQ87" s="62" t="str">
        <f>IF(D87="","",VLOOKUP(D87,'Hilfswerte Benchmark'!$A$4:$H$58,7,0))</f>
        <v/>
      </c>
      <c r="AR87" s="62" t="str">
        <f t="shared" si="126"/>
        <v/>
      </c>
      <c r="AS87" s="62" t="str">
        <f t="shared" si="127"/>
        <v/>
      </c>
      <c r="AT87" t="str">
        <f>IF('EINGABE Gebäude'!Q93="","",'EINGABE Gebäude'!Q93)</f>
        <v/>
      </c>
      <c r="AU87" t="str">
        <f t="shared" si="128"/>
        <v/>
      </c>
      <c r="AV87" s="120" t="str">
        <f t="shared" si="129"/>
        <v/>
      </c>
      <c r="AW87" s="35" t="str">
        <f t="shared" si="149"/>
        <v/>
      </c>
      <c r="AX87" s="62" t="str">
        <f t="shared" si="150"/>
        <v/>
      </c>
      <c r="AY87" s="52" t="str">
        <f t="shared" si="130"/>
        <v/>
      </c>
      <c r="AZ87" s="62">
        <f>'Hilfswerte Energiepreise'!$C$4</f>
        <v>29.29</v>
      </c>
      <c r="BA87" s="62">
        <f>'Hilfswerte Energiepreise'!$D$4</f>
        <v>24.42</v>
      </c>
      <c r="BB87" s="62">
        <f>'Hilfswerte Energiepreise'!$E$4</f>
        <v>17.170000000000002</v>
      </c>
      <c r="BC87" t="str">
        <f t="shared" si="131"/>
        <v/>
      </c>
      <c r="BD87" t="str">
        <f t="shared" si="132"/>
        <v/>
      </c>
      <c r="BE87" s="37">
        <f>'Hilfswerte Energiepreise'!$F$4</f>
        <v>560</v>
      </c>
      <c r="BF87" t="str">
        <f t="shared" si="133"/>
        <v/>
      </c>
      <c r="BG87" s="42" t="str">
        <f>IF('EINGABE Gebäude'!S93="","",'EINGABE Gebäude'!S93)</f>
        <v/>
      </c>
      <c r="BH87" s="42" t="str">
        <f>IF('EINGABE Gebäude'!T93="","",'EINGABE Gebäude'!T93)</f>
        <v/>
      </c>
      <c r="BI87" s="37" t="str">
        <f t="shared" si="151"/>
        <v/>
      </c>
      <c r="BJ87" t="str">
        <f>IF('EINGABE Gebäude'!U93="","",'EINGABE Gebäude'!U93)</f>
        <v/>
      </c>
      <c r="BK87" s="37" t="str">
        <f t="shared" si="134"/>
        <v/>
      </c>
      <c r="BL87" s="120" t="str">
        <f t="shared" si="135"/>
        <v/>
      </c>
      <c r="BM87" s="62" t="str">
        <f t="shared" si="136"/>
        <v/>
      </c>
      <c r="BN87" s="62" t="e">
        <f t="shared" si="137"/>
        <v>#N/A</v>
      </c>
      <c r="BO87" s="62" t="str">
        <f>IF(D87="","",VLOOKUP(D87,'Hilfswerte Benchmark'!$A$4:$H$58,7,0))</f>
        <v/>
      </c>
      <c r="BP87" s="62" t="str">
        <f>IF(D87="","",VLOOKUP(D87,'Hilfswerte Benchmark'!$A$4:$H$58,8,0))</f>
        <v/>
      </c>
      <c r="BQ87" s="62" t="str">
        <f t="shared" si="138"/>
        <v/>
      </c>
      <c r="BR87" s="62" t="str">
        <f t="shared" si="139"/>
        <v/>
      </c>
      <c r="BS87" s="72" t="str">
        <f>IF('EINGABE Gebäude'!V93="","",'EINGABE Gebäude'!V93)</f>
        <v/>
      </c>
      <c r="BT87" s="52" t="str">
        <f t="shared" si="152"/>
        <v/>
      </c>
      <c r="BU87" s="52" t="str">
        <f t="shared" si="140"/>
        <v/>
      </c>
      <c r="BV87" s="120" t="str">
        <f t="shared" si="141"/>
        <v/>
      </c>
      <c r="BW87" s="35" t="str">
        <f t="shared" si="153"/>
        <v/>
      </c>
      <c r="BX87" s="62">
        <f>'Hilfswerte Energiepreise'!$C$20</f>
        <v>7.72</v>
      </c>
      <c r="BY87" s="62">
        <f>'Hilfswerte Energiepreise'!$D$20</f>
        <v>5.6</v>
      </c>
      <c r="BZ87" s="62">
        <f>'Hilfswerte Energiepreise'!$E$20</f>
        <v>3.61</v>
      </c>
      <c r="CA87" t="str">
        <f t="shared" si="142"/>
        <v/>
      </c>
      <c r="CB87" t="str">
        <f t="shared" si="143"/>
        <v/>
      </c>
      <c r="CC87" s="35"/>
    </row>
    <row r="88" spans="1:81" x14ac:dyDescent="0.2">
      <c r="A88" s="72">
        <v>84</v>
      </c>
      <c r="B88" s="47" t="str">
        <f>IF('EINGABE Gebäude'!C94 = "", "", 'EINGABE Gebäude'!C94)</f>
        <v/>
      </c>
      <c r="C88" s="47" t="str">
        <f>IF(OR('EINGABE Gebäude'!D94 = "",'EINGABE Gebäude'!D94 = 0), "",'EINGABE Gebäude'!D94)</f>
        <v/>
      </c>
      <c r="D88" t="str">
        <f>IF(OR('EINGABE Gebäude'!E94 = "",'EINGABE Gebäude'!E94 = 0), "",'EINGABE Gebäude'!E94 )</f>
        <v/>
      </c>
      <c r="E88" t="str">
        <f>IF('EINGABE Gebäude'!F94 = "", "",'EINGABE Gebäude'!F94)</f>
        <v/>
      </c>
      <c r="F88" s="34" t="str">
        <f>IF('EINGABE Gebäude'!H94= "", "",'EINGABE Gebäude'!H94)</f>
        <v/>
      </c>
      <c r="G88" s="34" t="str">
        <f>IF('EINGABE Gebäude'!I94 = "","",'EINGABE Gebäude'!I94)</f>
        <v/>
      </c>
      <c r="H88" s="34" t="str">
        <f>IF('EINGABE Gebäude'!J94="","",'EINGABE Gebäude'!J94)</f>
        <v/>
      </c>
      <c r="I88" s="35" t="str">
        <f t="shared" si="144"/>
        <v/>
      </c>
      <c r="J88" s="35" t="str">
        <f t="shared" si="145"/>
        <v/>
      </c>
      <c r="K88" s="35" t="str">
        <f t="shared" si="146"/>
        <v/>
      </c>
      <c r="L88" s="35" t="str">
        <f ca="1">IF(OR(I88="",K88=""),"",SUM(OFFSET('Hilfswerte Witterung'!$B$5,I88,K88,J88-I88)))</f>
        <v/>
      </c>
      <c r="M88" t="str">
        <f>IF('EINGABE Gebäude'!K94="","",'EINGABE Gebäude'!K94)</f>
        <v/>
      </c>
      <c r="N88" t="str">
        <f ca="1">IFERROR(IF(OR(L88=0, M88="",E88=""),"",(('Hilfswerte Witterung'!$I$1/L88)*M88)),"")</f>
        <v/>
      </c>
      <c r="O88" t="str">
        <f t="shared" ca="1" si="113"/>
        <v/>
      </c>
      <c r="P88" s="62" t="str">
        <f ca="1">IFERROR(IF(OR(L88=0, M88="",E88=""),"",(('Hilfswerte Witterung'!$I$1/L88)*M88)/E88),"")</f>
        <v/>
      </c>
      <c r="Q88" s="62" t="e">
        <f t="shared" ca="1" si="114"/>
        <v>#N/A</v>
      </c>
      <c r="R88" s="52" t="str">
        <f>IF(D88="","",VLOOKUP(D88,'Hilfswerte Benchmark'!$A$4:$H$59,3,0))</f>
        <v/>
      </c>
      <c r="S88" s="52" t="str">
        <f>IF(D88="","",VLOOKUP(D88,'Hilfswerte Benchmark'!$A$4:$H$59,4,0))</f>
        <v/>
      </c>
      <c r="T88" s="52" t="str">
        <f t="shared" si="115"/>
        <v/>
      </c>
      <c r="U88" s="44" t="str">
        <f t="shared" ca="1" si="116"/>
        <v/>
      </c>
      <c r="V88" t="str">
        <f>IF('EINGABE Gebäude'!L94="","",'EINGABE Gebäude'!L94)</f>
        <v/>
      </c>
      <c r="W88" s="62" t="str">
        <f t="shared" si="147"/>
        <v/>
      </c>
      <c r="X88" s="62" t="str">
        <f>IF(H88="","",VLOOKUP(H88,'Hilfswerte Energiepreise'!$B$4:$F$17,2,FALSE))</f>
        <v/>
      </c>
      <c r="Y88" s="62" t="str">
        <f>IF(H88="","",VLOOKUP(H88,'Hilfswerte Energiepreise'!$B$4:$F$17,3,FALSE))</f>
        <v/>
      </c>
      <c r="Z88" s="62" t="str">
        <f>IF(H88="","",VLOOKUP(H88,'Hilfswerte Energiepreise'!$B$4:$F$17,4,FALSE))</f>
        <v/>
      </c>
      <c r="AA88" t="str">
        <f t="shared" si="117"/>
        <v/>
      </c>
      <c r="AB88" t="str">
        <f t="shared" si="118"/>
        <v/>
      </c>
      <c r="AC88" s="35" t="str">
        <f ca="1">IFERROR(IF(OR(C88="",C88=0,L88=0,L88="",V88="",V88=0),"",(HLOOKUP(C88,'Hilfswerte Witterung'!$C$4:$AQ$5,2,FALSE)/L88)*V88),"")</f>
        <v/>
      </c>
      <c r="AD88" s="35" t="str">
        <f t="shared" ca="1" si="119"/>
        <v/>
      </c>
      <c r="AE88" s="35" t="str">
        <f>IFERROR(VLOOKUP(H88,'Hilfswerte Energiepreise'!$B$4:$F$17,5,FALSE),"")</f>
        <v/>
      </c>
      <c r="AF88" s="35" t="str">
        <f t="shared" ca="1" si="120"/>
        <v/>
      </c>
      <c r="AG88" s="35" t="str">
        <f t="shared" ca="1" si="121"/>
        <v/>
      </c>
      <c r="AH88" s="42" t="str">
        <f>IF('EINGABE Gebäude'!N94="","",'EINGABE Gebäude'!N94)</f>
        <v/>
      </c>
      <c r="AI88" s="42" t="str">
        <f>IF('EINGABE Gebäude'!O94="","",'EINGABE Gebäude'!O94)</f>
        <v/>
      </c>
      <c r="AJ88" t="str">
        <f t="shared" si="148"/>
        <v/>
      </c>
      <c r="AK88" t="str">
        <f>IF('EINGABE Gebäude'!P94="","",'EINGABE Gebäude'!P94)</f>
        <v/>
      </c>
      <c r="AL88" s="37" t="str">
        <f t="shared" si="122"/>
        <v/>
      </c>
      <c r="AM88" s="120" t="str">
        <f t="shared" si="123"/>
        <v/>
      </c>
      <c r="AN88" s="62" t="str">
        <f t="shared" si="124"/>
        <v/>
      </c>
      <c r="AO88" s="62" t="e">
        <f t="shared" si="125"/>
        <v>#N/A</v>
      </c>
      <c r="AP88" s="62" t="str">
        <f>IF(D88="","",VLOOKUP(D88,'Hilfswerte Benchmark'!$A$4:$H$58,6,0))</f>
        <v/>
      </c>
      <c r="AQ88" s="62" t="str">
        <f>IF(D88="","",VLOOKUP(D88,'Hilfswerte Benchmark'!$A$4:$H$58,7,0))</f>
        <v/>
      </c>
      <c r="AR88" s="62" t="str">
        <f t="shared" si="126"/>
        <v/>
      </c>
      <c r="AS88" s="62" t="str">
        <f t="shared" si="127"/>
        <v/>
      </c>
      <c r="AT88" t="str">
        <f>IF('EINGABE Gebäude'!Q94="","",'EINGABE Gebäude'!Q94)</f>
        <v/>
      </c>
      <c r="AU88" t="str">
        <f t="shared" si="128"/>
        <v/>
      </c>
      <c r="AV88" s="120" t="str">
        <f t="shared" si="129"/>
        <v/>
      </c>
      <c r="AW88" s="35" t="str">
        <f t="shared" si="149"/>
        <v/>
      </c>
      <c r="AX88" s="62" t="str">
        <f t="shared" si="150"/>
        <v/>
      </c>
      <c r="AY88" s="52" t="str">
        <f t="shared" si="130"/>
        <v/>
      </c>
      <c r="AZ88" s="62">
        <f>'Hilfswerte Energiepreise'!$C$4</f>
        <v>29.29</v>
      </c>
      <c r="BA88" s="62">
        <f>'Hilfswerte Energiepreise'!$D$4</f>
        <v>24.42</v>
      </c>
      <c r="BB88" s="62">
        <f>'Hilfswerte Energiepreise'!$E$4</f>
        <v>17.170000000000002</v>
      </c>
      <c r="BC88" t="str">
        <f t="shared" si="131"/>
        <v/>
      </c>
      <c r="BD88" t="str">
        <f t="shared" si="132"/>
        <v/>
      </c>
      <c r="BE88" s="37">
        <f>'Hilfswerte Energiepreise'!$F$4</f>
        <v>560</v>
      </c>
      <c r="BF88" t="str">
        <f t="shared" si="133"/>
        <v/>
      </c>
      <c r="BG88" s="42" t="str">
        <f>IF('EINGABE Gebäude'!S94="","",'EINGABE Gebäude'!S94)</f>
        <v/>
      </c>
      <c r="BH88" s="42" t="str">
        <f>IF('EINGABE Gebäude'!T94="","",'EINGABE Gebäude'!T94)</f>
        <v/>
      </c>
      <c r="BI88" s="37" t="str">
        <f t="shared" si="151"/>
        <v/>
      </c>
      <c r="BJ88" t="str">
        <f>IF('EINGABE Gebäude'!U94="","",'EINGABE Gebäude'!U94)</f>
        <v/>
      </c>
      <c r="BK88" s="37" t="str">
        <f t="shared" si="134"/>
        <v/>
      </c>
      <c r="BL88" s="120" t="str">
        <f t="shared" si="135"/>
        <v/>
      </c>
      <c r="BM88" s="62" t="str">
        <f t="shared" si="136"/>
        <v/>
      </c>
      <c r="BN88" s="62" t="e">
        <f t="shared" si="137"/>
        <v>#N/A</v>
      </c>
      <c r="BO88" s="62" t="str">
        <f>IF(D88="","",VLOOKUP(D88,'Hilfswerte Benchmark'!$A$4:$H$58,7,0))</f>
        <v/>
      </c>
      <c r="BP88" s="62" t="str">
        <f>IF(D88="","",VLOOKUP(D88,'Hilfswerte Benchmark'!$A$4:$H$58,8,0))</f>
        <v/>
      </c>
      <c r="BQ88" s="62" t="str">
        <f t="shared" si="138"/>
        <v/>
      </c>
      <c r="BR88" s="62" t="str">
        <f t="shared" si="139"/>
        <v/>
      </c>
      <c r="BS88" s="72" t="str">
        <f>IF('EINGABE Gebäude'!V94="","",'EINGABE Gebäude'!V94)</f>
        <v/>
      </c>
      <c r="BT88" s="52" t="str">
        <f t="shared" si="152"/>
        <v/>
      </c>
      <c r="BU88" s="52" t="str">
        <f t="shared" si="140"/>
        <v/>
      </c>
      <c r="BV88" s="120" t="str">
        <f t="shared" si="141"/>
        <v/>
      </c>
      <c r="BW88" s="35" t="str">
        <f t="shared" si="153"/>
        <v/>
      </c>
      <c r="BX88" s="62">
        <f>'Hilfswerte Energiepreise'!$C$20</f>
        <v>7.72</v>
      </c>
      <c r="BY88" s="62">
        <f>'Hilfswerte Energiepreise'!$D$20</f>
        <v>5.6</v>
      </c>
      <c r="BZ88" s="62">
        <f>'Hilfswerte Energiepreise'!$E$20</f>
        <v>3.61</v>
      </c>
      <c r="CA88" t="str">
        <f t="shared" si="142"/>
        <v/>
      </c>
      <c r="CB88" t="str">
        <f t="shared" si="143"/>
        <v/>
      </c>
      <c r="CC88" s="35"/>
    </row>
    <row r="89" spans="1:81" x14ac:dyDescent="0.2">
      <c r="A89">
        <v>85</v>
      </c>
      <c r="B89" s="47" t="str">
        <f>IF('EINGABE Gebäude'!C95 = "", "", 'EINGABE Gebäude'!C95)</f>
        <v/>
      </c>
      <c r="C89" s="47" t="str">
        <f>IF(OR('EINGABE Gebäude'!D95 = "",'EINGABE Gebäude'!D95 = 0), "",'EINGABE Gebäude'!D95)</f>
        <v/>
      </c>
      <c r="D89" t="str">
        <f>IF(OR('EINGABE Gebäude'!E95 = "",'EINGABE Gebäude'!E95 = 0), "",'EINGABE Gebäude'!E95 )</f>
        <v/>
      </c>
      <c r="E89" t="str">
        <f>IF('EINGABE Gebäude'!F95 = "", "",'EINGABE Gebäude'!F95)</f>
        <v/>
      </c>
      <c r="F89" s="34" t="str">
        <f>IF('EINGABE Gebäude'!H95= "", "",'EINGABE Gebäude'!H95)</f>
        <v/>
      </c>
      <c r="G89" s="34" t="str">
        <f>IF('EINGABE Gebäude'!I95 = "","",'EINGABE Gebäude'!I95)</f>
        <v/>
      </c>
      <c r="H89" s="34" t="str">
        <f>IF('EINGABE Gebäude'!J95="","",'EINGABE Gebäude'!J95)</f>
        <v/>
      </c>
      <c r="I89" s="35" t="str">
        <f t="shared" si="144"/>
        <v/>
      </c>
      <c r="J89" s="35" t="str">
        <f t="shared" si="145"/>
        <v/>
      </c>
      <c r="K89" s="35" t="str">
        <f t="shared" si="146"/>
        <v/>
      </c>
      <c r="L89" s="35" t="str">
        <f ca="1">IF(OR(I89="",K89=""),"",SUM(OFFSET('Hilfswerte Witterung'!$B$5,I89,K89,J89-I89)))</f>
        <v/>
      </c>
      <c r="M89" t="str">
        <f>IF('EINGABE Gebäude'!K95="","",'EINGABE Gebäude'!K95)</f>
        <v/>
      </c>
      <c r="N89" t="str">
        <f ca="1">IFERROR(IF(OR(L89=0, M89="",E89=""),"",(('Hilfswerte Witterung'!$I$1/L89)*M89)),"")</f>
        <v/>
      </c>
      <c r="O89" t="str">
        <f t="shared" ca="1" si="113"/>
        <v/>
      </c>
      <c r="P89" s="62" t="str">
        <f ca="1">IFERROR(IF(OR(L89=0, M89="",E89=""),"",(('Hilfswerte Witterung'!$I$1/L89)*M89)/E89),"")</f>
        <v/>
      </c>
      <c r="Q89" s="62" t="e">
        <f t="shared" ca="1" si="114"/>
        <v>#N/A</v>
      </c>
      <c r="R89" s="52" t="str">
        <f>IF(D89="","",VLOOKUP(D89,'Hilfswerte Benchmark'!$A$4:$H$59,3,0))</f>
        <v/>
      </c>
      <c r="S89" s="52" t="str">
        <f>IF(D89="","",VLOOKUP(D89,'Hilfswerte Benchmark'!$A$4:$H$59,4,0))</f>
        <v/>
      </c>
      <c r="T89" s="52" t="str">
        <f t="shared" si="115"/>
        <v/>
      </c>
      <c r="U89" s="44" t="str">
        <f t="shared" ca="1" si="116"/>
        <v/>
      </c>
      <c r="V89" t="str">
        <f>IF('EINGABE Gebäude'!L95="","",'EINGABE Gebäude'!L95)</f>
        <v/>
      </c>
      <c r="W89" s="62" t="str">
        <f t="shared" si="147"/>
        <v/>
      </c>
      <c r="X89" s="62" t="str">
        <f>IF(H89="","",VLOOKUP(H89,'Hilfswerte Energiepreise'!$B$4:$F$17,2,FALSE))</f>
        <v/>
      </c>
      <c r="Y89" s="62" t="str">
        <f>IF(H89="","",VLOOKUP(H89,'Hilfswerte Energiepreise'!$B$4:$F$17,3,FALSE))</f>
        <v/>
      </c>
      <c r="Z89" s="62" t="str">
        <f>IF(H89="","",VLOOKUP(H89,'Hilfswerte Energiepreise'!$B$4:$F$17,4,FALSE))</f>
        <v/>
      </c>
      <c r="AA89" t="str">
        <f t="shared" si="117"/>
        <v/>
      </c>
      <c r="AB89" t="str">
        <f t="shared" si="118"/>
        <v/>
      </c>
      <c r="AC89" s="35" t="str">
        <f ca="1">IFERROR(IF(OR(C89="",C89=0,L89=0,L89="",V89="",V89=0),"",(HLOOKUP(C89,'Hilfswerte Witterung'!$C$4:$AQ$5,2,FALSE)/L89)*V89),"")</f>
        <v/>
      </c>
      <c r="AD89" s="35" t="str">
        <f t="shared" ca="1" si="119"/>
        <v/>
      </c>
      <c r="AE89" s="35" t="str">
        <f>IFERROR(VLOOKUP(H89,'Hilfswerte Energiepreise'!$B$4:$F$17,5,FALSE),"")</f>
        <v/>
      </c>
      <c r="AF89" s="35" t="str">
        <f t="shared" ca="1" si="120"/>
        <v/>
      </c>
      <c r="AG89" s="35" t="str">
        <f t="shared" ca="1" si="121"/>
        <v/>
      </c>
      <c r="AH89" s="42" t="str">
        <f>IF('EINGABE Gebäude'!N95="","",'EINGABE Gebäude'!N95)</f>
        <v/>
      </c>
      <c r="AI89" s="42" t="str">
        <f>IF('EINGABE Gebäude'!O95="","",'EINGABE Gebäude'!O95)</f>
        <v/>
      </c>
      <c r="AJ89" t="str">
        <f t="shared" si="148"/>
        <v/>
      </c>
      <c r="AK89" t="str">
        <f>IF('EINGABE Gebäude'!P95="","",'EINGABE Gebäude'!P95)</f>
        <v/>
      </c>
      <c r="AL89" s="37" t="str">
        <f t="shared" si="122"/>
        <v/>
      </c>
      <c r="AM89" s="120" t="str">
        <f t="shared" si="123"/>
        <v/>
      </c>
      <c r="AN89" s="62" t="str">
        <f t="shared" si="124"/>
        <v/>
      </c>
      <c r="AO89" s="62" t="e">
        <f t="shared" si="125"/>
        <v>#N/A</v>
      </c>
      <c r="AP89" s="62" t="str">
        <f>IF(D89="","",VLOOKUP(D89,'Hilfswerte Benchmark'!$A$4:$H$58,6,0))</f>
        <v/>
      </c>
      <c r="AQ89" s="62" t="str">
        <f>IF(D89="","",VLOOKUP(D89,'Hilfswerte Benchmark'!$A$4:$H$58,7,0))</f>
        <v/>
      </c>
      <c r="AR89" s="62" t="str">
        <f t="shared" si="126"/>
        <v/>
      </c>
      <c r="AS89" s="62" t="str">
        <f t="shared" si="127"/>
        <v/>
      </c>
      <c r="AT89" t="str">
        <f>IF('EINGABE Gebäude'!Q95="","",'EINGABE Gebäude'!Q95)</f>
        <v/>
      </c>
      <c r="AU89" t="str">
        <f t="shared" si="128"/>
        <v/>
      </c>
      <c r="AV89" s="120" t="str">
        <f t="shared" si="129"/>
        <v/>
      </c>
      <c r="AW89" s="35" t="str">
        <f t="shared" si="149"/>
        <v/>
      </c>
      <c r="AX89" s="62" t="str">
        <f t="shared" si="150"/>
        <v/>
      </c>
      <c r="AY89" s="52" t="str">
        <f t="shared" si="130"/>
        <v/>
      </c>
      <c r="AZ89" s="62">
        <f>'Hilfswerte Energiepreise'!$C$4</f>
        <v>29.29</v>
      </c>
      <c r="BA89" s="62">
        <f>'Hilfswerte Energiepreise'!$D$4</f>
        <v>24.42</v>
      </c>
      <c r="BB89" s="62">
        <f>'Hilfswerte Energiepreise'!$E$4</f>
        <v>17.170000000000002</v>
      </c>
      <c r="BC89" t="str">
        <f t="shared" si="131"/>
        <v/>
      </c>
      <c r="BD89" t="str">
        <f t="shared" si="132"/>
        <v/>
      </c>
      <c r="BE89" s="37">
        <f>'Hilfswerte Energiepreise'!$F$4</f>
        <v>560</v>
      </c>
      <c r="BF89" t="str">
        <f t="shared" si="133"/>
        <v/>
      </c>
      <c r="BG89" s="42" t="str">
        <f>IF('EINGABE Gebäude'!S95="","",'EINGABE Gebäude'!S95)</f>
        <v/>
      </c>
      <c r="BH89" s="42" t="str">
        <f>IF('EINGABE Gebäude'!T95="","",'EINGABE Gebäude'!T95)</f>
        <v/>
      </c>
      <c r="BI89" s="37" t="str">
        <f t="shared" si="151"/>
        <v/>
      </c>
      <c r="BJ89" t="str">
        <f>IF('EINGABE Gebäude'!U95="","",'EINGABE Gebäude'!U95)</f>
        <v/>
      </c>
      <c r="BK89" s="37" t="str">
        <f t="shared" si="134"/>
        <v/>
      </c>
      <c r="BL89" s="120" t="str">
        <f t="shared" si="135"/>
        <v/>
      </c>
      <c r="BM89" s="62" t="str">
        <f t="shared" si="136"/>
        <v/>
      </c>
      <c r="BN89" s="62" t="e">
        <f t="shared" si="137"/>
        <v>#N/A</v>
      </c>
      <c r="BO89" s="62" t="str">
        <f>IF(D89="","",VLOOKUP(D89,'Hilfswerte Benchmark'!$A$4:$H$58,7,0))</f>
        <v/>
      </c>
      <c r="BP89" s="62" t="str">
        <f>IF(D89="","",VLOOKUP(D89,'Hilfswerte Benchmark'!$A$4:$H$58,8,0))</f>
        <v/>
      </c>
      <c r="BQ89" s="62" t="str">
        <f t="shared" si="138"/>
        <v/>
      </c>
      <c r="BR89" s="62" t="str">
        <f t="shared" si="139"/>
        <v/>
      </c>
      <c r="BS89" s="72" t="str">
        <f>IF('EINGABE Gebäude'!V95="","",'EINGABE Gebäude'!V95)</f>
        <v/>
      </c>
      <c r="BT89" s="52" t="str">
        <f t="shared" si="152"/>
        <v/>
      </c>
      <c r="BU89" s="52" t="str">
        <f t="shared" si="140"/>
        <v/>
      </c>
      <c r="BV89" s="120" t="str">
        <f t="shared" si="141"/>
        <v/>
      </c>
      <c r="BW89" s="35" t="str">
        <f t="shared" si="153"/>
        <v/>
      </c>
      <c r="BX89" s="62">
        <f>'Hilfswerte Energiepreise'!$C$20</f>
        <v>7.72</v>
      </c>
      <c r="BY89" s="62">
        <f>'Hilfswerte Energiepreise'!$D$20</f>
        <v>5.6</v>
      </c>
      <c r="BZ89" s="62">
        <f>'Hilfswerte Energiepreise'!$E$20</f>
        <v>3.61</v>
      </c>
      <c r="CA89" t="str">
        <f t="shared" si="142"/>
        <v/>
      </c>
      <c r="CB89" t="str">
        <f t="shared" si="143"/>
        <v/>
      </c>
      <c r="CC89" s="35"/>
    </row>
    <row r="90" spans="1:81" x14ac:dyDescent="0.2">
      <c r="A90" s="72">
        <v>86</v>
      </c>
      <c r="B90" s="47" t="str">
        <f>IF('EINGABE Gebäude'!C96 = "", "", 'EINGABE Gebäude'!C96)</f>
        <v/>
      </c>
      <c r="C90" s="47" t="str">
        <f>IF(OR('EINGABE Gebäude'!D96 = "",'EINGABE Gebäude'!D96 = 0), "",'EINGABE Gebäude'!D96)</f>
        <v/>
      </c>
      <c r="D90" t="str">
        <f>IF(OR('EINGABE Gebäude'!E96 = "",'EINGABE Gebäude'!E96 = 0), "",'EINGABE Gebäude'!E96 )</f>
        <v/>
      </c>
      <c r="E90" t="str">
        <f>IF('EINGABE Gebäude'!F96 = "", "",'EINGABE Gebäude'!F96)</f>
        <v/>
      </c>
      <c r="F90" s="34" t="str">
        <f>IF('EINGABE Gebäude'!H96= "", "",'EINGABE Gebäude'!H96)</f>
        <v/>
      </c>
      <c r="G90" s="34" t="str">
        <f>IF('EINGABE Gebäude'!I96 = "","",'EINGABE Gebäude'!I96)</f>
        <v/>
      </c>
      <c r="H90" s="34" t="str">
        <f>IF('EINGABE Gebäude'!J96="","",'EINGABE Gebäude'!J96)</f>
        <v/>
      </c>
      <c r="I90" s="35" t="str">
        <f t="shared" si="144"/>
        <v/>
      </c>
      <c r="J90" s="35" t="str">
        <f t="shared" si="145"/>
        <v/>
      </c>
      <c r="K90" s="35" t="str">
        <f t="shared" si="146"/>
        <v/>
      </c>
      <c r="L90" s="35" t="str">
        <f ca="1">IF(OR(I90="",K90=""),"",SUM(OFFSET('Hilfswerte Witterung'!$B$5,I90,K90,J90-I90)))</f>
        <v/>
      </c>
      <c r="M90" t="str">
        <f>IF('EINGABE Gebäude'!K96="","",'EINGABE Gebäude'!K96)</f>
        <v/>
      </c>
      <c r="N90" t="str">
        <f ca="1">IFERROR(IF(OR(L90=0, M90="",E90=""),"",(('Hilfswerte Witterung'!$I$1/L90)*M90)),"")</f>
        <v/>
      </c>
      <c r="O90" t="str">
        <f t="shared" ca="1" si="113"/>
        <v/>
      </c>
      <c r="P90" s="62" t="str">
        <f ca="1">IFERROR(IF(OR(L90=0, M90="",E90=""),"",(('Hilfswerte Witterung'!$I$1/L90)*M90)/E90),"")</f>
        <v/>
      </c>
      <c r="Q90" s="62" t="e">
        <f t="shared" ca="1" si="114"/>
        <v>#N/A</v>
      </c>
      <c r="R90" s="52" t="str">
        <f>IF(D90="","",VLOOKUP(D90,'Hilfswerte Benchmark'!$A$4:$H$59,3,0))</f>
        <v/>
      </c>
      <c r="S90" s="52" t="str">
        <f>IF(D90="","",VLOOKUP(D90,'Hilfswerte Benchmark'!$A$4:$H$59,4,0))</f>
        <v/>
      </c>
      <c r="T90" s="52" t="str">
        <f t="shared" si="115"/>
        <v/>
      </c>
      <c r="U90" s="44" t="str">
        <f t="shared" ca="1" si="116"/>
        <v/>
      </c>
      <c r="V90" t="str">
        <f>IF('EINGABE Gebäude'!L96="","",'EINGABE Gebäude'!L96)</f>
        <v/>
      </c>
      <c r="W90" s="62" t="str">
        <f t="shared" si="147"/>
        <v/>
      </c>
      <c r="X90" s="62" t="str">
        <f>IF(H90="","",VLOOKUP(H90,'Hilfswerte Energiepreise'!$B$4:$F$17,2,FALSE))</f>
        <v/>
      </c>
      <c r="Y90" s="62" t="str">
        <f>IF(H90="","",VLOOKUP(H90,'Hilfswerte Energiepreise'!$B$4:$F$17,3,FALSE))</f>
        <v/>
      </c>
      <c r="Z90" s="62" t="str">
        <f>IF(H90="","",VLOOKUP(H90,'Hilfswerte Energiepreise'!$B$4:$F$17,4,FALSE))</f>
        <v/>
      </c>
      <c r="AA90" t="str">
        <f t="shared" si="117"/>
        <v/>
      </c>
      <c r="AB90" t="str">
        <f t="shared" si="118"/>
        <v/>
      </c>
      <c r="AC90" s="35" t="str">
        <f ca="1">IFERROR(IF(OR(C90="",C90=0,L90=0,L90="",V90="",V90=0),"",(HLOOKUP(C90,'Hilfswerte Witterung'!$C$4:$AQ$5,2,FALSE)/L90)*V90),"")</f>
        <v/>
      </c>
      <c r="AD90" s="35" t="str">
        <f t="shared" ca="1" si="119"/>
        <v/>
      </c>
      <c r="AE90" s="35" t="str">
        <f>IFERROR(VLOOKUP(H90,'Hilfswerte Energiepreise'!$B$4:$F$17,5,FALSE),"")</f>
        <v/>
      </c>
      <c r="AF90" s="35" t="str">
        <f t="shared" ca="1" si="120"/>
        <v/>
      </c>
      <c r="AG90" s="35" t="str">
        <f t="shared" ca="1" si="121"/>
        <v/>
      </c>
      <c r="AH90" s="42" t="str">
        <f>IF('EINGABE Gebäude'!N96="","",'EINGABE Gebäude'!N96)</f>
        <v/>
      </c>
      <c r="AI90" s="42" t="str">
        <f>IF('EINGABE Gebäude'!O96="","",'EINGABE Gebäude'!O96)</f>
        <v/>
      </c>
      <c r="AJ90" t="str">
        <f t="shared" si="148"/>
        <v/>
      </c>
      <c r="AK90" t="str">
        <f>IF('EINGABE Gebäude'!P96="","",'EINGABE Gebäude'!P96)</f>
        <v/>
      </c>
      <c r="AL90" s="37" t="str">
        <f t="shared" si="122"/>
        <v/>
      </c>
      <c r="AM90" s="120" t="str">
        <f t="shared" si="123"/>
        <v/>
      </c>
      <c r="AN90" s="62" t="str">
        <f t="shared" si="124"/>
        <v/>
      </c>
      <c r="AO90" s="62" t="e">
        <f t="shared" si="125"/>
        <v>#N/A</v>
      </c>
      <c r="AP90" s="62" t="str">
        <f>IF(D90="","",VLOOKUP(D90,'Hilfswerte Benchmark'!$A$4:$H$58,6,0))</f>
        <v/>
      </c>
      <c r="AQ90" s="62" t="str">
        <f>IF(D90="","",VLOOKUP(D90,'Hilfswerte Benchmark'!$A$4:$H$58,7,0))</f>
        <v/>
      </c>
      <c r="AR90" s="62" t="str">
        <f t="shared" si="126"/>
        <v/>
      </c>
      <c r="AS90" s="62" t="str">
        <f t="shared" si="127"/>
        <v/>
      </c>
      <c r="AT90" t="str">
        <f>IF('EINGABE Gebäude'!Q96="","",'EINGABE Gebäude'!Q96)</f>
        <v/>
      </c>
      <c r="AU90" t="str">
        <f t="shared" si="128"/>
        <v/>
      </c>
      <c r="AV90" s="120" t="str">
        <f t="shared" si="129"/>
        <v/>
      </c>
      <c r="AW90" s="35" t="str">
        <f t="shared" si="149"/>
        <v/>
      </c>
      <c r="AX90" s="62" t="str">
        <f t="shared" si="150"/>
        <v/>
      </c>
      <c r="AY90" s="52" t="str">
        <f t="shared" si="130"/>
        <v/>
      </c>
      <c r="AZ90" s="62">
        <f>'Hilfswerte Energiepreise'!$C$4</f>
        <v>29.29</v>
      </c>
      <c r="BA90" s="62">
        <f>'Hilfswerte Energiepreise'!$D$4</f>
        <v>24.42</v>
      </c>
      <c r="BB90" s="62">
        <f>'Hilfswerte Energiepreise'!$E$4</f>
        <v>17.170000000000002</v>
      </c>
      <c r="BC90" t="str">
        <f t="shared" si="131"/>
        <v/>
      </c>
      <c r="BD90" t="str">
        <f t="shared" si="132"/>
        <v/>
      </c>
      <c r="BE90" s="37">
        <f>'Hilfswerte Energiepreise'!$F$4</f>
        <v>560</v>
      </c>
      <c r="BF90" t="str">
        <f t="shared" si="133"/>
        <v/>
      </c>
      <c r="BG90" s="42" t="str">
        <f>IF('EINGABE Gebäude'!S96="","",'EINGABE Gebäude'!S96)</f>
        <v/>
      </c>
      <c r="BH90" s="42" t="str">
        <f>IF('EINGABE Gebäude'!T96="","",'EINGABE Gebäude'!T96)</f>
        <v/>
      </c>
      <c r="BI90" s="37" t="str">
        <f t="shared" si="151"/>
        <v/>
      </c>
      <c r="BJ90" t="str">
        <f>IF('EINGABE Gebäude'!U96="","",'EINGABE Gebäude'!U96)</f>
        <v/>
      </c>
      <c r="BK90" s="37" t="str">
        <f t="shared" si="134"/>
        <v/>
      </c>
      <c r="BL90" s="120" t="str">
        <f t="shared" si="135"/>
        <v/>
      </c>
      <c r="BM90" s="62" t="str">
        <f t="shared" si="136"/>
        <v/>
      </c>
      <c r="BN90" s="62" t="e">
        <f t="shared" si="137"/>
        <v>#N/A</v>
      </c>
      <c r="BO90" s="62" t="str">
        <f>IF(D90="","",VLOOKUP(D90,'Hilfswerte Benchmark'!$A$4:$H$58,7,0))</f>
        <v/>
      </c>
      <c r="BP90" s="62" t="str">
        <f>IF(D90="","",VLOOKUP(D90,'Hilfswerte Benchmark'!$A$4:$H$58,8,0))</f>
        <v/>
      </c>
      <c r="BQ90" s="62" t="str">
        <f t="shared" si="138"/>
        <v/>
      </c>
      <c r="BR90" s="62" t="str">
        <f t="shared" si="139"/>
        <v/>
      </c>
      <c r="BS90" s="72" t="str">
        <f>IF('EINGABE Gebäude'!V96="","",'EINGABE Gebäude'!V96)</f>
        <v/>
      </c>
      <c r="BT90" s="52" t="str">
        <f t="shared" si="152"/>
        <v/>
      </c>
      <c r="BU90" s="52" t="str">
        <f t="shared" si="140"/>
        <v/>
      </c>
      <c r="BV90" s="120" t="str">
        <f t="shared" si="141"/>
        <v/>
      </c>
      <c r="BW90" s="35" t="str">
        <f t="shared" si="153"/>
        <v/>
      </c>
      <c r="BX90" s="62">
        <f>'Hilfswerte Energiepreise'!$C$20</f>
        <v>7.72</v>
      </c>
      <c r="BY90" s="62">
        <f>'Hilfswerte Energiepreise'!$D$20</f>
        <v>5.6</v>
      </c>
      <c r="BZ90" s="62">
        <f>'Hilfswerte Energiepreise'!$E$20</f>
        <v>3.61</v>
      </c>
      <c r="CA90" t="str">
        <f t="shared" si="142"/>
        <v/>
      </c>
      <c r="CB90" t="str">
        <f t="shared" si="143"/>
        <v/>
      </c>
      <c r="CC90" s="35"/>
    </row>
    <row r="91" spans="1:81" x14ac:dyDescent="0.2">
      <c r="A91">
        <v>87</v>
      </c>
      <c r="B91" s="47" t="str">
        <f>IF('EINGABE Gebäude'!C97 = "", "", 'EINGABE Gebäude'!C97)</f>
        <v/>
      </c>
      <c r="C91" s="47" t="str">
        <f>IF(OR('EINGABE Gebäude'!D97 = "",'EINGABE Gebäude'!D97 = 0), "",'EINGABE Gebäude'!D97)</f>
        <v/>
      </c>
      <c r="D91" t="str">
        <f>IF(OR('EINGABE Gebäude'!E97 = "",'EINGABE Gebäude'!E97 = 0), "",'EINGABE Gebäude'!E97 )</f>
        <v/>
      </c>
      <c r="E91" t="str">
        <f>IF('EINGABE Gebäude'!F97 = "", "",'EINGABE Gebäude'!F97)</f>
        <v/>
      </c>
      <c r="F91" s="34" t="str">
        <f>IF('EINGABE Gebäude'!H97= "", "",'EINGABE Gebäude'!H97)</f>
        <v/>
      </c>
      <c r="G91" s="34" t="str">
        <f>IF('EINGABE Gebäude'!I97 = "","",'EINGABE Gebäude'!I97)</f>
        <v/>
      </c>
      <c r="H91" s="34" t="str">
        <f>IF('EINGABE Gebäude'!J97="","",'EINGABE Gebäude'!J97)</f>
        <v/>
      </c>
      <c r="I91" s="35" t="str">
        <f t="shared" si="144"/>
        <v/>
      </c>
      <c r="J91" s="35" t="str">
        <f t="shared" si="145"/>
        <v/>
      </c>
      <c r="K91" s="35" t="str">
        <f t="shared" si="146"/>
        <v/>
      </c>
      <c r="L91" s="35" t="str">
        <f ca="1">IF(OR(I91="",K91=""),"",SUM(OFFSET('Hilfswerte Witterung'!$B$5,I91,K91,J91-I91)))</f>
        <v/>
      </c>
      <c r="M91" t="str">
        <f>IF('EINGABE Gebäude'!K97="","",'EINGABE Gebäude'!K97)</f>
        <v/>
      </c>
      <c r="N91" t="str">
        <f ca="1">IFERROR(IF(OR(L91=0, M91="",E91=""),"",(('Hilfswerte Witterung'!$I$1/L91)*M91)),"")</f>
        <v/>
      </c>
      <c r="O91" t="str">
        <f t="shared" ca="1" si="113"/>
        <v/>
      </c>
      <c r="P91" s="62" t="str">
        <f ca="1">IFERROR(IF(OR(L91=0, M91="",E91=""),"",(('Hilfswerte Witterung'!$I$1/L91)*M91)/E91),"")</f>
        <v/>
      </c>
      <c r="Q91" s="62" t="e">
        <f t="shared" ca="1" si="114"/>
        <v>#N/A</v>
      </c>
      <c r="R91" s="52" t="str">
        <f>IF(D91="","",VLOOKUP(D91,'Hilfswerte Benchmark'!$A$4:$H$59,3,0))</f>
        <v/>
      </c>
      <c r="S91" s="52" t="str">
        <f>IF(D91="","",VLOOKUP(D91,'Hilfswerte Benchmark'!$A$4:$H$59,4,0))</f>
        <v/>
      </c>
      <c r="T91" s="52" t="str">
        <f t="shared" si="115"/>
        <v/>
      </c>
      <c r="U91" s="44" t="str">
        <f t="shared" ca="1" si="116"/>
        <v/>
      </c>
      <c r="V91" t="str">
        <f>IF('EINGABE Gebäude'!L97="","",'EINGABE Gebäude'!L97)</f>
        <v/>
      </c>
      <c r="W91" s="62" t="str">
        <f t="shared" si="147"/>
        <v/>
      </c>
      <c r="X91" s="62" t="str">
        <f>IF(H91="","",VLOOKUP(H91,'Hilfswerte Energiepreise'!$B$4:$F$17,2,FALSE))</f>
        <v/>
      </c>
      <c r="Y91" s="62" t="str">
        <f>IF(H91="","",VLOOKUP(H91,'Hilfswerte Energiepreise'!$B$4:$F$17,3,FALSE))</f>
        <v/>
      </c>
      <c r="Z91" s="62" t="str">
        <f>IF(H91="","",VLOOKUP(H91,'Hilfswerte Energiepreise'!$B$4:$F$17,4,FALSE))</f>
        <v/>
      </c>
      <c r="AA91" t="str">
        <f t="shared" si="117"/>
        <v/>
      </c>
      <c r="AB91" t="str">
        <f t="shared" si="118"/>
        <v/>
      </c>
      <c r="AC91" s="35" t="str">
        <f ca="1">IFERROR(IF(OR(C91="",C91=0,L91=0,L91="",V91="",V91=0),"",(HLOOKUP(C91,'Hilfswerte Witterung'!$C$4:$AQ$5,2,FALSE)/L91)*V91),"")</f>
        <v/>
      </c>
      <c r="AD91" s="35" t="str">
        <f t="shared" ca="1" si="119"/>
        <v/>
      </c>
      <c r="AE91" s="35" t="str">
        <f>IFERROR(VLOOKUP(H91,'Hilfswerte Energiepreise'!$B$4:$F$17,5,FALSE),"")</f>
        <v/>
      </c>
      <c r="AF91" s="35" t="str">
        <f t="shared" ca="1" si="120"/>
        <v/>
      </c>
      <c r="AG91" s="35" t="str">
        <f t="shared" ca="1" si="121"/>
        <v/>
      </c>
      <c r="AH91" s="42" t="str">
        <f>IF('EINGABE Gebäude'!N97="","",'EINGABE Gebäude'!N97)</f>
        <v/>
      </c>
      <c r="AI91" s="42" t="str">
        <f>IF('EINGABE Gebäude'!O97="","",'EINGABE Gebäude'!O97)</f>
        <v/>
      </c>
      <c r="AJ91" t="str">
        <f t="shared" si="148"/>
        <v/>
      </c>
      <c r="AK91" t="str">
        <f>IF('EINGABE Gebäude'!P97="","",'EINGABE Gebäude'!P97)</f>
        <v/>
      </c>
      <c r="AL91" s="37" t="str">
        <f t="shared" si="122"/>
        <v/>
      </c>
      <c r="AM91" s="120" t="str">
        <f t="shared" si="123"/>
        <v/>
      </c>
      <c r="AN91" s="62" t="str">
        <f t="shared" si="124"/>
        <v/>
      </c>
      <c r="AO91" s="62" t="e">
        <f t="shared" si="125"/>
        <v>#N/A</v>
      </c>
      <c r="AP91" s="62" t="str">
        <f>IF(D91="","",VLOOKUP(D91,'Hilfswerte Benchmark'!$A$4:$H$58,6,0))</f>
        <v/>
      </c>
      <c r="AQ91" s="62" t="str">
        <f>IF(D91="","",VLOOKUP(D91,'Hilfswerte Benchmark'!$A$4:$H$58,7,0))</f>
        <v/>
      </c>
      <c r="AR91" s="62" t="str">
        <f t="shared" si="126"/>
        <v/>
      </c>
      <c r="AS91" s="62" t="str">
        <f t="shared" si="127"/>
        <v/>
      </c>
      <c r="AT91" t="str">
        <f>IF('EINGABE Gebäude'!Q97="","",'EINGABE Gebäude'!Q97)</f>
        <v/>
      </c>
      <c r="AU91" t="str">
        <f t="shared" si="128"/>
        <v/>
      </c>
      <c r="AV91" s="120" t="str">
        <f t="shared" si="129"/>
        <v/>
      </c>
      <c r="AW91" s="35" t="str">
        <f t="shared" si="149"/>
        <v/>
      </c>
      <c r="AX91" s="62" t="str">
        <f t="shared" si="150"/>
        <v/>
      </c>
      <c r="AY91" s="52" t="str">
        <f t="shared" si="130"/>
        <v/>
      </c>
      <c r="AZ91" s="62">
        <f>'Hilfswerte Energiepreise'!$C$4</f>
        <v>29.29</v>
      </c>
      <c r="BA91" s="62">
        <f>'Hilfswerte Energiepreise'!$D$4</f>
        <v>24.42</v>
      </c>
      <c r="BB91" s="62">
        <f>'Hilfswerte Energiepreise'!$E$4</f>
        <v>17.170000000000002</v>
      </c>
      <c r="BC91" t="str">
        <f t="shared" si="131"/>
        <v/>
      </c>
      <c r="BD91" t="str">
        <f t="shared" si="132"/>
        <v/>
      </c>
      <c r="BE91" s="37">
        <f>'Hilfswerte Energiepreise'!$F$4</f>
        <v>560</v>
      </c>
      <c r="BF91" t="str">
        <f t="shared" si="133"/>
        <v/>
      </c>
      <c r="BG91" s="42" t="str">
        <f>IF('EINGABE Gebäude'!S97="","",'EINGABE Gebäude'!S97)</f>
        <v/>
      </c>
      <c r="BH91" s="42" t="str">
        <f>IF('EINGABE Gebäude'!T97="","",'EINGABE Gebäude'!T97)</f>
        <v/>
      </c>
      <c r="BI91" s="37" t="str">
        <f t="shared" si="151"/>
        <v/>
      </c>
      <c r="BJ91" t="str">
        <f>IF('EINGABE Gebäude'!U97="","",'EINGABE Gebäude'!U97)</f>
        <v/>
      </c>
      <c r="BK91" s="37" t="str">
        <f t="shared" si="134"/>
        <v/>
      </c>
      <c r="BL91" s="120" t="str">
        <f t="shared" si="135"/>
        <v/>
      </c>
      <c r="BM91" s="62" t="str">
        <f t="shared" si="136"/>
        <v/>
      </c>
      <c r="BN91" s="62" t="e">
        <f t="shared" si="137"/>
        <v>#N/A</v>
      </c>
      <c r="BO91" s="62" t="str">
        <f>IF(D91="","",VLOOKUP(D91,'Hilfswerte Benchmark'!$A$4:$H$58,7,0))</f>
        <v/>
      </c>
      <c r="BP91" s="62" t="str">
        <f>IF(D91="","",VLOOKUP(D91,'Hilfswerte Benchmark'!$A$4:$H$58,8,0))</f>
        <v/>
      </c>
      <c r="BQ91" s="62" t="str">
        <f t="shared" si="138"/>
        <v/>
      </c>
      <c r="BR91" s="62" t="str">
        <f t="shared" si="139"/>
        <v/>
      </c>
      <c r="BS91" s="72" t="str">
        <f>IF('EINGABE Gebäude'!V97="","",'EINGABE Gebäude'!V97)</f>
        <v/>
      </c>
      <c r="BT91" s="52" t="str">
        <f t="shared" si="152"/>
        <v/>
      </c>
      <c r="BU91" s="52" t="str">
        <f t="shared" si="140"/>
        <v/>
      </c>
      <c r="BV91" s="120" t="str">
        <f t="shared" si="141"/>
        <v/>
      </c>
      <c r="BW91" s="35" t="str">
        <f t="shared" si="153"/>
        <v/>
      </c>
      <c r="BX91" s="62">
        <f>'Hilfswerte Energiepreise'!$C$20</f>
        <v>7.72</v>
      </c>
      <c r="BY91" s="62">
        <f>'Hilfswerte Energiepreise'!$D$20</f>
        <v>5.6</v>
      </c>
      <c r="BZ91" s="62">
        <f>'Hilfswerte Energiepreise'!$E$20</f>
        <v>3.61</v>
      </c>
      <c r="CA91" t="str">
        <f t="shared" si="142"/>
        <v/>
      </c>
      <c r="CB91" t="str">
        <f t="shared" si="143"/>
        <v/>
      </c>
      <c r="CC91" s="35"/>
    </row>
    <row r="92" spans="1:81" x14ac:dyDescent="0.2">
      <c r="A92" s="72">
        <v>88</v>
      </c>
      <c r="B92" s="47" t="str">
        <f>IF('EINGABE Gebäude'!C98 = "", "", 'EINGABE Gebäude'!C98)</f>
        <v/>
      </c>
      <c r="C92" s="47" t="str">
        <f>IF(OR('EINGABE Gebäude'!D98 = "",'EINGABE Gebäude'!D98 = 0), "",'EINGABE Gebäude'!D98)</f>
        <v/>
      </c>
      <c r="D92" t="str">
        <f>IF(OR('EINGABE Gebäude'!E98 = "",'EINGABE Gebäude'!E98 = 0), "",'EINGABE Gebäude'!E98 )</f>
        <v/>
      </c>
      <c r="E92" t="str">
        <f>IF('EINGABE Gebäude'!F98 = "", "",'EINGABE Gebäude'!F98)</f>
        <v/>
      </c>
      <c r="F92" s="34" t="str">
        <f>IF('EINGABE Gebäude'!H98= "", "",'EINGABE Gebäude'!H98)</f>
        <v/>
      </c>
      <c r="G92" s="34" t="str">
        <f>IF('EINGABE Gebäude'!I98 = "","",'EINGABE Gebäude'!I98)</f>
        <v/>
      </c>
      <c r="H92" s="34" t="str">
        <f>IF('EINGABE Gebäude'!J98="","",'EINGABE Gebäude'!J98)</f>
        <v/>
      </c>
      <c r="I92" s="35" t="str">
        <f t="shared" si="144"/>
        <v/>
      </c>
      <c r="J92" s="35" t="str">
        <f t="shared" si="145"/>
        <v/>
      </c>
      <c r="K92" s="35" t="str">
        <f t="shared" si="146"/>
        <v/>
      </c>
      <c r="L92" s="35" t="str">
        <f ca="1">IF(OR(I92="",K92=""),"",SUM(OFFSET('Hilfswerte Witterung'!$B$5,I92,K92,J92-I92)))</f>
        <v/>
      </c>
      <c r="M92" t="str">
        <f>IF('EINGABE Gebäude'!K98="","",'EINGABE Gebäude'!K98)</f>
        <v/>
      </c>
      <c r="N92" t="str">
        <f ca="1">IFERROR(IF(OR(L92=0, M92="",E92=""),"",(('Hilfswerte Witterung'!$I$1/L92)*M92)),"")</f>
        <v/>
      </c>
      <c r="O92" t="str">
        <f t="shared" ca="1" si="113"/>
        <v/>
      </c>
      <c r="P92" s="62" t="str">
        <f ca="1">IFERROR(IF(OR(L92=0, M92="",E92=""),"",(('Hilfswerte Witterung'!$I$1/L92)*M92)/E92),"")</f>
        <v/>
      </c>
      <c r="Q92" s="62" t="e">
        <f t="shared" ca="1" si="114"/>
        <v>#N/A</v>
      </c>
      <c r="R92" s="52" t="str">
        <f>IF(D92="","",VLOOKUP(D92,'Hilfswerte Benchmark'!$A$4:$H$59,3,0))</f>
        <v/>
      </c>
      <c r="S92" s="52" t="str">
        <f>IF(D92="","",VLOOKUP(D92,'Hilfswerte Benchmark'!$A$4:$H$59,4,0))</f>
        <v/>
      </c>
      <c r="T92" s="52" t="str">
        <f t="shared" si="115"/>
        <v/>
      </c>
      <c r="U92" s="44" t="str">
        <f t="shared" ca="1" si="116"/>
        <v/>
      </c>
      <c r="V92" t="str">
        <f>IF('EINGABE Gebäude'!L98="","",'EINGABE Gebäude'!L98)</f>
        <v/>
      </c>
      <c r="W92" s="62" t="str">
        <f t="shared" si="147"/>
        <v/>
      </c>
      <c r="X92" s="62" t="str">
        <f>IF(H92="","",VLOOKUP(H92,'Hilfswerte Energiepreise'!$B$4:$F$17,2,FALSE))</f>
        <v/>
      </c>
      <c r="Y92" s="62" t="str">
        <f>IF(H92="","",VLOOKUP(H92,'Hilfswerte Energiepreise'!$B$4:$F$17,3,FALSE))</f>
        <v/>
      </c>
      <c r="Z92" s="62" t="str">
        <f>IF(H92="","",VLOOKUP(H92,'Hilfswerte Energiepreise'!$B$4:$F$17,4,FALSE))</f>
        <v/>
      </c>
      <c r="AA92" t="str">
        <f t="shared" si="117"/>
        <v/>
      </c>
      <c r="AB92" t="str">
        <f t="shared" si="118"/>
        <v/>
      </c>
      <c r="AC92" s="35" t="str">
        <f ca="1">IFERROR(IF(OR(C92="",C92=0,L92=0,L92="",V92="",V92=0),"",(HLOOKUP(C92,'Hilfswerte Witterung'!$C$4:$AQ$5,2,FALSE)/L92)*V92),"")</f>
        <v/>
      </c>
      <c r="AD92" s="35" t="str">
        <f t="shared" ca="1" si="119"/>
        <v/>
      </c>
      <c r="AE92" s="35" t="str">
        <f>IFERROR(VLOOKUP(H92,'Hilfswerte Energiepreise'!$B$4:$F$17,5,FALSE),"")</f>
        <v/>
      </c>
      <c r="AF92" s="35" t="str">
        <f t="shared" ca="1" si="120"/>
        <v/>
      </c>
      <c r="AG92" s="35" t="str">
        <f t="shared" ca="1" si="121"/>
        <v/>
      </c>
      <c r="AH92" s="42" t="str">
        <f>IF('EINGABE Gebäude'!N98="","",'EINGABE Gebäude'!N98)</f>
        <v/>
      </c>
      <c r="AI92" s="42" t="str">
        <f>IF('EINGABE Gebäude'!O98="","",'EINGABE Gebäude'!O98)</f>
        <v/>
      </c>
      <c r="AJ92" t="str">
        <f t="shared" si="148"/>
        <v/>
      </c>
      <c r="AK92" t="str">
        <f>IF('EINGABE Gebäude'!P98="","",'EINGABE Gebäude'!P98)</f>
        <v/>
      </c>
      <c r="AL92" s="37" t="str">
        <f t="shared" si="122"/>
        <v/>
      </c>
      <c r="AM92" s="120" t="str">
        <f t="shared" si="123"/>
        <v/>
      </c>
      <c r="AN92" s="62" t="str">
        <f t="shared" si="124"/>
        <v/>
      </c>
      <c r="AO92" s="62" t="e">
        <f t="shared" si="125"/>
        <v>#N/A</v>
      </c>
      <c r="AP92" s="62" t="str">
        <f>IF(D92="","",VLOOKUP(D92,'Hilfswerte Benchmark'!$A$4:$H$58,6,0))</f>
        <v/>
      </c>
      <c r="AQ92" s="62" t="str">
        <f>IF(D92="","",VLOOKUP(D92,'Hilfswerte Benchmark'!$A$4:$H$58,7,0))</f>
        <v/>
      </c>
      <c r="AR92" s="62" t="str">
        <f t="shared" si="126"/>
        <v/>
      </c>
      <c r="AS92" s="62" t="str">
        <f t="shared" si="127"/>
        <v/>
      </c>
      <c r="AT92" t="str">
        <f>IF('EINGABE Gebäude'!Q98="","",'EINGABE Gebäude'!Q98)</f>
        <v/>
      </c>
      <c r="AU92" t="str">
        <f t="shared" si="128"/>
        <v/>
      </c>
      <c r="AV92" s="120" t="str">
        <f t="shared" si="129"/>
        <v/>
      </c>
      <c r="AW92" s="35" t="str">
        <f t="shared" si="149"/>
        <v/>
      </c>
      <c r="AX92" s="62" t="str">
        <f t="shared" si="150"/>
        <v/>
      </c>
      <c r="AY92" s="52" t="str">
        <f t="shared" si="130"/>
        <v/>
      </c>
      <c r="AZ92" s="62">
        <f>'Hilfswerte Energiepreise'!$C$4</f>
        <v>29.29</v>
      </c>
      <c r="BA92" s="62">
        <f>'Hilfswerte Energiepreise'!$D$4</f>
        <v>24.42</v>
      </c>
      <c r="BB92" s="62">
        <f>'Hilfswerte Energiepreise'!$E$4</f>
        <v>17.170000000000002</v>
      </c>
      <c r="BC92" t="str">
        <f t="shared" si="131"/>
        <v/>
      </c>
      <c r="BD92" t="str">
        <f t="shared" si="132"/>
        <v/>
      </c>
      <c r="BE92" s="37">
        <f>'Hilfswerte Energiepreise'!$F$4</f>
        <v>560</v>
      </c>
      <c r="BF92" t="str">
        <f t="shared" si="133"/>
        <v/>
      </c>
      <c r="BG92" s="42" t="str">
        <f>IF('EINGABE Gebäude'!S98="","",'EINGABE Gebäude'!S98)</f>
        <v/>
      </c>
      <c r="BH92" s="42" t="str">
        <f>IF('EINGABE Gebäude'!T98="","",'EINGABE Gebäude'!T98)</f>
        <v/>
      </c>
      <c r="BI92" s="37" t="str">
        <f t="shared" si="151"/>
        <v/>
      </c>
      <c r="BJ92" t="str">
        <f>IF('EINGABE Gebäude'!U98="","",'EINGABE Gebäude'!U98)</f>
        <v/>
      </c>
      <c r="BK92" s="37" t="str">
        <f t="shared" si="134"/>
        <v/>
      </c>
      <c r="BL92" s="120" t="str">
        <f t="shared" si="135"/>
        <v/>
      </c>
      <c r="BM92" s="62" t="str">
        <f t="shared" si="136"/>
        <v/>
      </c>
      <c r="BN92" s="62" t="e">
        <f t="shared" si="137"/>
        <v>#N/A</v>
      </c>
      <c r="BO92" s="62" t="str">
        <f>IF(D92="","",VLOOKUP(D92,'Hilfswerte Benchmark'!$A$4:$H$58,7,0))</f>
        <v/>
      </c>
      <c r="BP92" s="62" t="str">
        <f>IF(D92="","",VLOOKUP(D92,'Hilfswerte Benchmark'!$A$4:$H$58,8,0))</f>
        <v/>
      </c>
      <c r="BQ92" s="62" t="str">
        <f t="shared" si="138"/>
        <v/>
      </c>
      <c r="BR92" s="62" t="str">
        <f t="shared" si="139"/>
        <v/>
      </c>
      <c r="BS92" s="72" t="str">
        <f>IF('EINGABE Gebäude'!V98="","",'EINGABE Gebäude'!V98)</f>
        <v/>
      </c>
      <c r="BT92" s="52" t="str">
        <f t="shared" si="152"/>
        <v/>
      </c>
      <c r="BU92" s="52" t="str">
        <f t="shared" si="140"/>
        <v/>
      </c>
      <c r="BV92" s="120" t="str">
        <f t="shared" si="141"/>
        <v/>
      </c>
      <c r="BW92" s="35" t="str">
        <f t="shared" si="153"/>
        <v/>
      </c>
      <c r="BX92" s="62">
        <f>'Hilfswerte Energiepreise'!$C$20</f>
        <v>7.72</v>
      </c>
      <c r="BY92" s="62">
        <f>'Hilfswerte Energiepreise'!$D$20</f>
        <v>5.6</v>
      </c>
      <c r="BZ92" s="62">
        <f>'Hilfswerte Energiepreise'!$E$20</f>
        <v>3.61</v>
      </c>
      <c r="CA92" t="str">
        <f t="shared" si="142"/>
        <v/>
      </c>
      <c r="CB92" t="str">
        <f t="shared" si="143"/>
        <v/>
      </c>
      <c r="CC92" s="35"/>
    </row>
    <row r="93" spans="1:81" x14ac:dyDescent="0.2">
      <c r="A93">
        <v>89</v>
      </c>
      <c r="B93" s="47" t="str">
        <f>IF('EINGABE Gebäude'!C99 = "", "", 'EINGABE Gebäude'!C99)</f>
        <v/>
      </c>
      <c r="C93" s="47" t="str">
        <f>IF(OR('EINGABE Gebäude'!D99 = "",'EINGABE Gebäude'!D99 = 0), "",'EINGABE Gebäude'!D99)</f>
        <v/>
      </c>
      <c r="D93" t="str">
        <f>IF(OR('EINGABE Gebäude'!E99 = "",'EINGABE Gebäude'!E99 = 0), "",'EINGABE Gebäude'!E99 )</f>
        <v/>
      </c>
      <c r="E93" t="str">
        <f>IF('EINGABE Gebäude'!F99 = "", "",'EINGABE Gebäude'!F99)</f>
        <v/>
      </c>
      <c r="F93" s="34" t="str">
        <f>IF('EINGABE Gebäude'!H99= "", "",'EINGABE Gebäude'!H99)</f>
        <v/>
      </c>
      <c r="G93" s="34" t="str">
        <f>IF('EINGABE Gebäude'!I99 = "","",'EINGABE Gebäude'!I99)</f>
        <v/>
      </c>
      <c r="H93" s="34" t="str">
        <f>IF('EINGABE Gebäude'!J99="","",'EINGABE Gebäude'!J99)</f>
        <v/>
      </c>
      <c r="I93" s="35" t="str">
        <f t="shared" si="144"/>
        <v/>
      </c>
      <c r="J93" s="35" t="str">
        <f t="shared" si="145"/>
        <v/>
      </c>
      <c r="K93" s="35" t="str">
        <f t="shared" si="146"/>
        <v/>
      </c>
      <c r="L93" s="35" t="str">
        <f ca="1">IF(OR(I93="",K93=""),"",SUM(OFFSET('Hilfswerte Witterung'!$B$5,I93,K93,J93-I93)))</f>
        <v/>
      </c>
      <c r="M93" t="str">
        <f>IF('EINGABE Gebäude'!K99="","",'EINGABE Gebäude'!K99)</f>
        <v/>
      </c>
      <c r="N93" t="str">
        <f ca="1">IFERROR(IF(OR(L93=0, M93="",E93=""),"",(('Hilfswerte Witterung'!$I$1/L93)*M93)),"")</f>
        <v/>
      </c>
      <c r="O93" t="str">
        <f t="shared" ca="1" si="113"/>
        <v/>
      </c>
      <c r="P93" s="62" t="str">
        <f ca="1">IFERROR(IF(OR(L93=0, M93="",E93=""),"",(('Hilfswerte Witterung'!$I$1/L93)*M93)/E93),"")</f>
        <v/>
      </c>
      <c r="Q93" s="62" t="e">
        <f t="shared" ca="1" si="114"/>
        <v>#N/A</v>
      </c>
      <c r="R93" s="52" t="str">
        <f>IF(D93="","",VLOOKUP(D93,'Hilfswerte Benchmark'!$A$4:$H$59,3,0))</f>
        <v/>
      </c>
      <c r="S93" s="52" t="str">
        <f>IF(D93="","",VLOOKUP(D93,'Hilfswerte Benchmark'!$A$4:$H$59,4,0))</f>
        <v/>
      </c>
      <c r="T93" s="52" t="str">
        <f t="shared" si="115"/>
        <v/>
      </c>
      <c r="U93" s="44" t="str">
        <f t="shared" ca="1" si="116"/>
        <v/>
      </c>
      <c r="V93" t="str">
        <f>IF('EINGABE Gebäude'!L99="","",'EINGABE Gebäude'!L99)</f>
        <v/>
      </c>
      <c r="W93" s="62" t="str">
        <f t="shared" si="147"/>
        <v/>
      </c>
      <c r="X93" s="62" t="str">
        <f>IF(H93="","",VLOOKUP(H93,'Hilfswerte Energiepreise'!$B$4:$F$17,2,FALSE))</f>
        <v/>
      </c>
      <c r="Y93" s="62" t="str">
        <f>IF(H93="","",VLOOKUP(H93,'Hilfswerte Energiepreise'!$B$4:$F$17,3,FALSE))</f>
        <v/>
      </c>
      <c r="Z93" s="62" t="str">
        <f>IF(H93="","",VLOOKUP(H93,'Hilfswerte Energiepreise'!$B$4:$F$17,4,FALSE))</f>
        <v/>
      </c>
      <c r="AA93" t="str">
        <f t="shared" si="117"/>
        <v/>
      </c>
      <c r="AB93" t="str">
        <f t="shared" si="118"/>
        <v/>
      </c>
      <c r="AC93" s="35" t="str">
        <f ca="1">IFERROR(IF(OR(C93="",C93=0,L93=0,L93="",V93="",V93=0),"",(HLOOKUP(C93,'Hilfswerte Witterung'!$C$4:$AQ$5,2,FALSE)/L93)*V93),"")</f>
        <v/>
      </c>
      <c r="AD93" s="35" t="str">
        <f t="shared" ca="1" si="119"/>
        <v/>
      </c>
      <c r="AE93" s="35" t="str">
        <f>IFERROR(VLOOKUP(H93,'Hilfswerte Energiepreise'!$B$4:$F$17,5,FALSE),"")</f>
        <v/>
      </c>
      <c r="AF93" s="35" t="str">
        <f t="shared" ca="1" si="120"/>
        <v/>
      </c>
      <c r="AG93" s="35" t="str">
        <f t="shared" ca="1" si="121"/>
        <v/>
      </c>
      <c r="AH93" s="42" t="str">
        <f>IF('EINGABE Gebäude'!N99="","",'EINGABE Gebäude'!N99)</f>
        <v/>
      </c>
      <c r="AI93" s="42" t="str">
        <f>IF('EINGABE Gebäude'!O99="","",'EINGABE Gebäude'!O99)</f>
        <v/>
      </c>
      <c r="AJ93" t="str">
        <f t="shared" si="148"/>
        <v/>
      </c>
      <c r="AK93" t="str">
        <f>IF('EINGABE Gebäude'!P99="","",'EINGABE Gebäude'!P99)</f>
        <v/>
      </c>
      <c r="AL93" s="37" t="str">
        <f t="shared" si="122"/>
        <v/>
      </c>
      <c r="AM93" s="120" t="str">
        <f t="shared" si="123"/>
        <v/>
      </c>
      <c r="AN93" s="62" t="str">
        <f t="shared" si="124"/>
        <v/>
      </c>
      <c r="AO93" s="62" t="e">
        <f t="shared" si="125"/>
        <v>#N/A</v>
      </c>
      <c r="AP93" s="62" t="str">
        <f>IF(D93="","",VLOOKUP(D93,'Hilfswerte Benchmark'!$A$4:$H$58,6,0))</f>
        <v/>
      </c>
      <c r="AQ93" s="62" t="str">
        <f>IF(D93="","",VLOOKUP(D93,'Hilfswerte Benchmark'!$A$4:$H$58,7,0))</f>
        <v/>
      </c>
      <c r="AR93" s="62" t="str">
        <f t="shared" si="126"/>
        <v/>
      </c>
      <c r="AS93" s="62" t="str">
        <f t="shared" si="127"/>
        <v/>
      </c>
      <c r="AT93" t="str">
        <f>IF('EINGABE Gebäude'!Q99="","",'EINGABE Gebäude'!Q99)</f>
        <v/>
      </c>
      <c r="AU93" t="str">
        <f t="shared" si="128"/>
        <v/>
      </c>
      <c r="AV93" s="120" t="str">
        <f t="shared" si="129"/>
        <v/>
      </c>
      <c r="AW93" s="35" t="str">
        <f t="shared" si="149"/>
        <v/>
      </c>
      <c r="AX93" s="62" t="str">
        <f t="shared" si="150"/>
        <v/>
      </c>
      <c r="AY93" s="52" t="str">
        <f t="shared" si="130"/>
        <v/>
      </c>
      <c r="AZ93" s="62">
        <f>'Hilfswerte Energiepreise'!$C$4</f>
        <v>29.29</v>
      </c>
      <c r="BA93" s="62">
        <f>'Hilfswerte Energiepreise'!$D$4</f>
        <v>24.42</v>
      </c>
      <c r="BB93" s="62">
        <f>'Hilfswerte Energiepreise'!$E$4</f>
        <v>17.170000000000002</v>
      </c>
      <c r="BC93" t="str">
        <f t="shared" si="131"/>
        <v/>
      </c>
      <c r="BD93" t="str">
        <f t="shared" si="132"/>
        <v/>
      </c>
      <c r="BE93" s="37">
        <f>'Hilfswerte Energiepreise'!$F$4</f>
        <v>560</v>
      </c>
      <c r="BF93" t="str">
        <f t="shared" si="133"/>
        <v/>
      </c>
      <c r="BG93" s="42" t="str">
        <f>IF('EINGABE Gebäude'!S99="","",'EINGABE Gebäude'!S99)</f>
        <v/>
      </c>
      <c r="BH93" s="42" t="str">
        <f>IF('EINGABE Gebäude'!T99="","",'EINGABE Gebäude'!T99)</f>
        <v/>
      </c>
      <c r="BI93" s="37" t="str">
        <f t="shared" si="151"/>
        <v/>
      </c>
      <c r="BJ93" t="str">
        <f>IF('EINGABE Gebäude'!U99="","",'EINGABE Gebäude'!U99)</f>
        <v/>
      </c>
      <c r="BK93" s="37" t="str">
        <f t="shared" si="134"/>
        <v/>
      </c>
      <c r="BL93" s="120" t="str">
        <f t="shared" si="135"/>
        <v/>
      </c>
      <c r="BM93" s="62" t="str">
        <f t="shared" si="136"/>
        <v/>
      </c>
      <c r="BN93" s="62" t="e">
        <f t="shared" si="137"/>
        <v>#N/A</v>
      </c>
      <c r="BO93" s="62" t="str">
        <f>IF(D93="","",VLOOKUP(D93,'Hilfswerte Benchmark'!$A$4:$H$58,7,0))</f>
        <v/>
      </c>
      <c r="BP93" s="62" t="str">
        <f>IF(D93="","",VLOOKUP(D93,'Hilfswerte Benchmark'!$A$4:$H$58,8,0))</f>
        <v/>
      </c>
      <c r="BQ93" s="62" t="str">
        <f t="shared" si="138"/>
        <v/>
      </c>
      <c r="BR93" s="62" t="str">
        <f t="shared" si="139"/>
        <v/>
      </c>
      <c r="BS93" s="72" t="str">
        <f>IF('EINGABE Gebäude'!V99="","",'EINGABE Gebäude'!V99)</f>
        <v/>
      </c>
      <c r="BT93" s="52" t="str">
        <f t="shared" si="152"/>
        <v/>
      </c>
      <c r="BU93" s="52" t="str">
        <f t="shared" si="140"/>
        <v/>
      </c>
      <c r="BV93" s="120" t="str">
        <f t="shared" si="141"/>
        <v/>
      </c>
      <c r="BW93" s="35" t="str">
        <f t="shared" si="153"/>
        <v/>
      </c>
      <c r="BX93" s="62">
        <f>'Hilfswerte Energiepreise'!$C$20</f>
        <v>7.72</v>
      </c>
      <c r="BY93" s="62">
        <f>'Hilfswerte Energiepreise'!$D$20</f>
        <v>5.6</v>
      </c>
      <c r="BZ93" s="62">
        <f>'Hilfswerte Energiepreise'!$E$20</f>
        <v>3.61</v>
      </c>
      <c r="CA93" t="str">
        <f t="shared" si="142"/>
        <v/>
      </c>
      <c r="CB93" t="str">
        <f t="shared" si="143"/>
        <v/>
      </c>
      <c r="CC93" s="35"/>
    </row>
    <row r="94" spans="1:81" x14ac:dyDescent="0.2">
      <c r="A94" s="72">
        <v>90</v>
      </c>
      <c r="B94" s="47" t="str">
        <f>IF('EINGABE Gebäude'!C100 = "", "", 'EINGABE Gebäude'!C100)</f>
        <v/>
      </c>
      <c r="C94" s="47" t="str">
        <f>IF(OR('EINGABE Gebäude'!D100 = "",'EINGABE Gebäude'!D100 = 0), "",'EINGABE Gebäude'!D100)</f>
        <v/>
      </c>
      <c r="D94" t="str">
        <f>IF(OR('EINGABE Gebäude'!E100 = "",'EINGABE Gebäude'!E100 = 0), "",'EINGABE Gebäude'!E100 )</f>
        <v/>
      </c>
      <c r="E94" t="str">
        <f>IF('EINGABE Gebäude'!F100 = "", "",'EINGABE Gebäude'!F100)</f>
        <v/>
      </c>
      <c r="F94" s="34" t="str">
        <f>IF('EINGABE Gebäude'!H100= "", "",'EINGABE Gebäude'!H100)</f>
        <v/>
      </c>
      <c r="G94" s="34" t="str">
        <f>IF('EINGABE Gebäude'!I100 = "","",'EINGABE Gebäude'!I100)</f>
        <v/>
      </c>
      <c r="H94" s="34" t="str">
        <f>IF('EINGABE Gebäude'!J100="","",'EINGABE Gebäude'!J100)</f>
        <v/>
      </c>
      <c r="I94" s="35" t="str">
        <f t="shared" si="144"/>
        <v/>
      </c>
      <c r="J94" s="35" t="str">
        <f t="shared" si="145"/>
        <v/>
      </c>
      <c r="K94" s="35" t="str">
        <f t="shared" si="146"/>
        <v/>
      </c>
      <c r="L94" s="35" t="str">
        <f ca="1">IF(OR(I94="",K94=""),"",SUM(OFFSET('Hilfswerte Witterung'!$B$5,I94,K94,J94-I94)))</f>
        <v/>
      </c>
      <c r="M94" t="str">
        <f>IF('EINGABE Gebäude'!K100="","",'EINGABE Gebäude'!K100)</f>
        <v/>
      </c>
      <c r="N94" t="str">
        <f ca="1">IFERROR(IF(OR(L94=0, M94="",E94=""),"",(('Hilfswerte Witterung'!$I$1/L94)*M94)),"")</f>
        <v/>
      </c>
      <c r="O94" t="str">
        <f t="shared" ca="1" si="113"/>
        <v/>
      </c>
      <c r="P94" s="62" t="str">
        <f ca="1">IFERROR(IF(OR(L94=0, M94="",E94=""),"",(('Hilfswerte Witterung'!$I$1/L94)*M94)/E94),"")</f>
        <v/>
      </c>
      <c r="Q94" s="62" t="e">
        <f t="shared" ca="1" si="114"/>
        <v>#N/A</v>
      </c>
      <c r="R94" s="52" t="str">
        <f>IF(D94="","",VLOOKUP(D94,'Hilfswerte Benchmark'!$A$4:$H$59,3,0))</f>
        <v/>
      </c>
      <c r="S94" s="52" t="str">
        <f>IF(D94="","",VLOOKUP(D94,'Hilfswerte Benchmark'!$A$4:$H$59,4,0))</f>
        <v/>
      </c>
      <c r="T94" s="52" t="str">
        <f t="shared" si="115"/>
        <v/>
      </c>
      <c r="U94" s="44" t="str">
        <f t="shared" ca="1" si="116"/>
        <v/>
      </c>
      <c r="V94" t="str">
        <f>IF('EINGABE Gebäude'!L100="","",'EINGABE Gebäude'!L100)</f>
        <v/>
      </c>
      <c r="W94" s="62" t="str">
        <f t="shared" si="147"/>
        <v/>
      </c>
      <c r="X94" s="62" t="str">
        <f>IF(H94="","",VLOOKUP(H94,'Hilfswerte Energiepreise'!$B$4:$F$17,2,FALSE))</f>
        <v/>
      </c>
      <c r="Y94" s="62" t="str">
        <f>IF(H94="","",VLOOKUP(H94,'Hilfswerte Energiepreise'!$B$4:$F$17,3,FALSE))</f>
        <v/>
      </c>
      <c r="Z94" s="62" t="str">
        <f>IF(H94="","",VLOOKUP(H94,'Hilfswerte Energiepreise'!$B$4:$F$17,4,FALSE))</f>
        <v/>
      </c>
      <c r="AA94" t="str">
        <f t="shared" si="117"/>
        <v/>
      </c>
      <c r="AB94" t="str">
        <f t="shared" si="118"/>
        <v/>
      </c>
      <c r="AC94" s="35" t="str">
        <f ca="1">IFERROR(IF(OR(C94="",C94=0,L94=0,L94="",V94="",V94=0),"",(HLOOKUP(C94,'Hilfswerte Witterung'!$C$4:$AQ$5,2,FALSE)/L94)*V94),"")</f>
        <v/>
      </c>
      <c r="AD94" s="35" t="str">
        <f t="shared" ca="1" si="119"/>
        <v/>
      </c>
      <c r="AE94" s="35" t="str">
        <f>IFERROR(VLOOKUP(H94,'Hilfswerte Energiepreise'!$B$4:$F$17,5,FALSE),"")</f>
        <v/>
      </c>
      <c r="AF94" s="35" t="str">
        <f t="shared" ca="1" si="120"/>
        <v/>
      </c>
      <c r="AG94" s="35" t="str">
        <f t="shared" ca="1" si="121"/>
        <v/>
      </c>
      <c r="AH94" s="42" t="str">
        <f>IF('EINGABE Gebäude'!N100="","",'EINGABE Gebäude'!N100)</f>
        <v/>
      </c>
      <c r="AI94" s="42" t="str">
        <f>IF('EINGABE Gebäude'!O100="","",'EINGABE Gebäude'!O100)</f>
        <v/>
      </c>
      <c r="AJ94" t="str">
        <f t="shared" si="148"/>
        <v/>
      </c>
      <c r="AK94" t="str">
        <f>IF('EINGABE Gebäude'!P100="","",'EINGABE Gebäude'!P100)</f>
        <v/>
      </c>
      <c r="AL94" s="37" t="str">
        <f t="shared" si="122"/>
        <v/>
      </c>
      <c r="AM94" s="120" t="str">
        <f t="shared" si="123"/>
        <v/>
      </c>
      <c r="AN94" s="62" t="str">
        <f t="shared" si="124"/>
        <v/>
      </c>
      <c r="AO94" s="62" t="e">
        <f t="shared" si="125"/>
        <v>#N/A</v>
      </c>
      <c r="AP94" s="62" t="str">
        <f>IF(D94="","",VLOOKUP(D94,'Hilfswerte Benchmark'!$A$4:$H$58,6,0))</f>
        <v/>
      </c>
      <c r="AQ94" s="62" t="str">
        <f>IF(D94="","",VLOOKUP(D94,'Hilfswerte Benchmark'!$A$4:$H$58,7,0))</f>
        <v/>
      </c>
      <c r="AR94" s="62" t="str">
        <f t="shared" si="126"/>
        <v/>
      </c>
      <c r="AS94" s="62" t="str">
        <f t="shared" si="127"/>
        <v/>
      </c>
      <c r="AT94" t="str">
        <f>IF('EINGABE Gebäude'!Q100="","",'EINGABE Gebäude'!Q100)</f>
        <v/>
      </c>
      <c r="AU94" t="str">
        <f t="shared" si="128"/>
        <v/>
      </c>
      <c r="AV94" s="120" t="str">
        <f t="shared" si="129"/>
        <v/>
      </c>
      <c r="AW94" s="35" t="str">
        <f t="shared" si="149"/>
        <v/>
      </c>
      <c r="AX94" s="62" t="str">
        <f t="shared" si="150"/>
        <v/>
      </c>
      <c r="AY94" s="52" t="str">
        <f t="shared" si="130"/>
        <v/>
      </c>
      <c r="AZ94" s="62">
        <f>'Hilfswerte Energiepreise'!$C$4</f>
        <v>29.29</v>
      </c>
      <c r="BA94" s="62">
        <f>'Hilfswerte Energiepreise'!$D$4</f>
        <v>24.42</v>
      </c>
      <c r="BB94" s="62">
        <f>'Hilfswerte Energiepreise'!$E$4</f>
        <v>17.170000000000002</v>
      </c>
      <c r="BC94" t="str">
        <f t="shared" si="131"/>
        <v/>
      </c>
      <c r="BD94" t="str">
        <f t="shared" si="132"/>
        <v/>
      </c>
      <c r="BE94" s="37">
        <f>'Hilfswerte Energiepreise'!$F$4</f>
        <v>560</v>
      </c>
      <c r="BF94" t="str">
        <f t="shared" si="133"/>
        <v/>
      </c>
      <c r="BG94" s="42" t="str">
        <f>IF('EINGABE Gebäude'!S100="","",'EINGABE Gebäude'!S100)</f>
        <v/>
      </c>
      <c r="BH94" s="42" t="str">
        <f>IF('EINGABE Gebäude'!T100="","",'EINGABE Gebäude'!T100)</f>
        <v/>
      </c>
      <c r="BI94" s="37" t="str">
        <f t="shared" si="151"/>
        <v/>
      </c>
      <c r="BJ94" t="str">
        <f>IF('EINGABE Gebäude'!U100="","",'EINGABE Gebäude'!U100)</f>
        <v/>
      </c>
      <c r="BK94" s="37" t="str">
        <f t="shared" si="134"/>
        <v/>
      </c>
      <c r="BL94" s="120" t="str">
        <f t="shared" si="135"/>
        <v/>
      </c>
      <c r="BM94" s="62" t="str">
        <f t="shared" si="136"/>
        <v/>
      </c>
      <c r="BN94" s="62" t="e">
        <f t="shared" si="137"/>
        <v>#N/A</v>
      </c>
      <c r="BO94" s="62" t="str">
        <f>IF(D94="","",VLOOKUP(D94,'Hilfswerte Benchmark'!$A$4:$H$58,7,0))</f>
        <v/>
      </c>
      <c r="BP94" s="62" t="str">
        <f>IF(D94="","",VLOOKUP(D94,'Hilfswerte Benchmark'!$A$4:$H$58,8,0))</f>
        <v/>
      </c>
      <c r="BQ94" s="62" t="str">
        <f t="shared" si="138"/>
        <v/>
      </c>
      <c r="BR94" s="62" t="str">
        <f t="shared" si="139"/>
        <v/>
      </c>
      <c r="BS94" s="72" t="str">
        <f>IF('EINGABE Gebäude'!V100="","",'EINGABE Gebäude'!V100)</f>
        <v/>
      </c>
      <c r="BT94" s="52" t="str">
        <f t="shared" si="152"/>
        <v/>
      </c>
      <c r="BU94" s="52" t="str">
        <f t="shared" si="140"/>
        <v/>
      </c>
      <c r="BV94" s="120" t="str">
        <f t="shared" si="141"/>
        <v/>
      </c>
      <c r="BW94" s="35" t="str">
        <f t="shared" si="153"/>
        <v/>
      </c>
      <c r="BX94" s="62">
        <f>'Hilfswerte Energiepreise'!$C$20</f>
        <v>7.72</v>
      </c>
      <c r="BY94" s="62">
        <f>'Hilfswerte Energiepreise'!$D$20</f>
        <v>5.6</v>
      </c>
      <c r="BZ94" s="62">
        <f>'Hilfswerte Energiepreise'!$E$20</f>
        <v>3.61</v>
      </c>
      <c r="CA94" t="str">
        <f t="shared" si="142"/>
        <v/>
      </c>
      <c r="CB94" t="str">
        <f t="shared" si="143"/>
        <v/>
      </c>
      <c r="CC94" s="35"/>
    </row>
    <row r="95" spans="1:81" x14ac:dyDescent="0.2">
      <c r="A95">
        <v>91</v>
      </c>
      <c r="B95" s="47" t="str">
        <f>IF('EINGABE Gebäude'!C101 = "", "", 'EINGABE Gebäude'!C101)</f>
        <v/>
      </c>
      <c r="C95" s="47" t="str">
        <f>IF(OR('EINGABE Gebäude'!D101 = "",'EINGABE Gebäude'!D101 = 0), "",'EINGABE Gebäude'!D101)</f>
        <v/>
      </c>
      <c r="D95" t="str">
        <f>IF(OR('EINGABE Gebäude'!E101 = "",'EINGABE Gebäude'!E101 = 0), "",'EINGABE Gebäude'!E101 )</f>
        <v/>
      </c>
      <c r="E95" t="str">
        <f>IF('EINGABE Gebäude'!F101 = "", "",'EINGABE Gebäude'!F101)</f>
        <v/>
      </c>
      <c r="F95" s="34" t="str">
        <f>IF('EINGABE Gebäude'!H101= "", "",'EINGABE Gebäude'!H101)</f>
        <v/>
      </c>
      <c r="G95" s="34" t="str">
        <f>IF('EINGABE Gebäude'!I101 = "","",'EINGABE Gebäude'!I101)</f>
        <v/>
      </c>
      <c r="H95" s="34" t="str">
        <f>IF('EINGABE Gebäude'!J101="","",'EINGABE Gebäude'!J101)</f>
        <v/>
      </c>
      <c r="I95" s="35" t="str">
        <f t="shared" si="144"/>
        <v/>
      </c>
      <c r="J95" s="35" t="str">
        <f t="shared" si="145"/>
        <v/>
      </c>
      <c r="K95" s="35" t="str">
        <f t="shared" si="146"/>
        <v/>
      </c>
      <c r="L95" s="35" t="str">
        <f ca="1">IF(OR(I95="",K95=""),"",SUM(OFFSET('Hilfswerte Witterung'!$B$5,I95,K95,J95-I95)))</f>
        <v/>
      </c>
      <c r="M95" t="str">
        <f>IF('EINGABE Gebäude'!K101="","",'EINGABE Gebäude'!K101)</f>
        <v/>
      </c>
      <c r="N95" t="str">
        <f ca="1">IFERROR(IF(OR(L95=0, M95="",E95=""),"",(('Hilfswerte Witterung'!$I$1/L95)*M95)),"")</f>
        <v/>
      </c>
      <c r="O95" t="str">
        <f t="shared" ca="1" si="113"/>
        <v/>
      </c>
      <c r="P95" s="62" t="str">
        <f ca="1">IFERROR(IF(OR(L95=0, M95="",E95=""),"",(('Hilfswerte Witterung'!$I$1/L95)*M95)/E95),"")</f>
        <v/>
      </c>
      <c r="Q95" s="62" t="e">
        <f t="shared" ca="1" si="114"/>
        <v>#N/A</v>
      </c>
      <c r="R95" s="52" t="str">
        <f>IF(D95="","",VLOOKUP(D95,'Hilfswerte Benchmark'!$A$4:$H$59,3,0))</f>
        <v/>
      </c>
      <c r="S95" s="52" t="str">
        <f>IF(D95="","",VLOOKUP(D95,'Hilfswerte Benchmark'!$A$4:$H$59,4,0))</f>
        <v/>
      </c>
      <c r="T95" s="52" t="str">
        <f t="shared" si="115"/>
        <v/>
      </c>
      <c r="U95" s="44" t="str">
        <f t="shared" ca="1" si="116"/>
        <v/>
      </c>
      <c r="V95" t="str">
        <f>IF('EINGABE Gebäude'!L101="","",'EINGABE Gebäude'!L101)</f>
        <v/>
      </c>
      <c r="W95" s="62" t="str">
        <f t="shared" si="147"/>
        <v/>
      </c>
      <c r="X95" s="62" t="str">
        <f>IF(H95="","",VLOOKUP(H95,'Hilfswerte Energiepreise'!$B$4:$F$17,2,FALSE))</f>
        <v/>
      </c>
      <c r="Y95" s="62" t="str">
        <f>IF(H95="","",VLOOKUP(H95,'Hilfswerte Energiepreise'!$B$4:$F$17,3,FALSE))</f>
        <v/>
      </c>
      <c r="Z95" s="62" t="str">
        <f>IF(H95="","",VLOOKUP(H95,'Hilfswerte Energiepreise'!$B$4:$F$17,4,FALSE))</f>
        <v/>
      </c>
      <c r="AA95" t="str">
        <f t="shared" si="117"/>
        <v/>
      </c>
      <c r="AB95" t="str">
        <f t="shared" si="118"/>
        <v/>
      </c>
      <c r="AC95" s="35" t="str">
        <f ca="1">IFERROR(IF(OR(C95="",C95=0,L95=0,L95="",V95="",V95=0),"",(HLOOKUP(C95,'Hilfswerte Witterung'!$C$4:$AQ$5,2,FALSE)/L95)*V95),"")</f>
        <v/>
      </c>
      <c r="AD95" s="35" t="str">
        <f t="shared" ca="1" si="119"/>
        <v/>
      </c>
      <c r="AE95" s="35" t="str">
        <f>IFERROR(VLOOKUP(H95,'Hilfswerte Energiepreise'!$B$4:$F$17,5,FALSE),"")</f>
        <v/>
      </c>
      <c r="AF95" s="35" t="str">
        <f t="shared" ca="1" si="120"/>
        <v/>
      </c>
      <c r="AG95" s="35" t="str">
        <f t="shared" ca="1" si="121"/>
        <v/>
      </c>
      <c r="AH95" s="42" t="str">
        <f>IF('EINGABE Gebäude'!N101="","",'EINGABE Gebäude'!N101)</f>
        <v/>
      </c>
      <c r="AI95" s="42" t="str">
        <f>IF('EINGABE Gebäude'!O101="","",'EINGABE Gebäude'!O101)</f>
        <v/>
      </c>
      <c r="AJ95" t="str">
        <f t="shared" si="148"/>
        <v/>
      </c>
      <c r="AK95" t="str">
        <f>IF('EINGABE Gebäude'!P101="","",'EINGABE Gebäude'!P101)</f>
        <v/>
      </c>
      <c r="AL95" s="37" t="str">
        <f t="shared" si="122"/>
        <v/>
      </c>
      <c r="AM95" s="120" t="str">
        <f t="shared" si="123"/>
        <v/>
      </c>
      <c r="AN95" s="62" t="str">
        <f t="shared" si="124"/>
        <v/>
      </c>
      <c r="AO95" s="62" t="e">
        <f t="shared" si="125"/>
        <v>#N/A</v>
      </c>
      <c r="AP95" s="62" t="str">
        <f>IF(D95="","",VLOOKUP(D95,'Hilfswerte Benchmark'!$A$4:$H$58,6,0))</f>
        <v/>
      </c>
      <c r="AQ95" s="62" t="str">
        <f>IF(D95="","",VLOOKUP(D95,'Hilfswerte Benchmark'!$A$4:$H$58,7,0))</f>
        <v/>
      </c>
      <c r="AR95" s="62" t="str">
        <f t="shared" si="126"/>
        <v/>
      </c>
      <c r="AS95" s="62" t="str">
        <f t="shared" si="127"/>
        <v/>
      </c>
      <c r="AT95" t="str">
        <f>IF('EINGABE Gebäude'!Q101="","",'EINGABE Gebäude'!Q101)</f>
        <v/>
      </c>
      <c r="AU95" t="str">
        <f t="shared" si="128"/>
        <v/>
      </c>
      <c r="AV95" s="120" t="str">
        <f t="shared" si="129"/>
        <v/>
      </c>
      <c r="AW95" s="35" t="str">
        <f t="shared" si="149"/>
        <v/>
      </c>
      <c r="AX95" s="62" t="str">
        <f t="shared" si="150"/>
        <v/>
      </c>
      <c r="AY95" s="52" t="str">
        <f t="shared" si="130"/>
        <v/>
      </c>
      <c r="AZ95" s="62">
        <f>'Hilfswerte Energiepreise'!$C$4</f>
        <v>29.29</v>
      </c>
      <c r="BA95" s="62">
        <f>'Hilfswerte Energiepreise'!$D$4</f>
        <v>24.42</v>
      </c>
      <c r="BB95" s="62">
        <f>'Hilfswerte Energiepreise'!$E$4</f>
        <v>17.170000000000002</v>
      </c>
      <c r="BC95" t="str">
        <f t="shared" si="131"/>
        <v/>
      </c>
      <c r="BD95" t="str">
        <f t="shared" si="132"/>
        <v/>
      </c>
      <c r="BE95" s="37">
        <f>'Hilfswerte Energiepreise'!$F$4</f>
        <v>560</v>
      </c>
      <c r="BF95" t="str">
        <f t="shared" si="133"/>
        <v/>
      </c>
      <c r="BG95" s="42" t="str">
        <f>IF('EINGABE Gebäude'!S101="","",'EINGABE Gebäude'!S101)</f>
        <v/>
      </c>
      <c r="BH95" s="42" t="str">
        <f>IF('EINGABE Gebäude'!T101="","",'EINGABE Gebäude'!T101)</f>
        <v/>
      </c>
      <c r="BI95" s="37" t="str">
        <f t="shared" si="151"/>
        <v/>
      </c>
      <c r="BJ95" t="str">
        <f>IF('EINGABE Gebäude'!U101="","",'EINGABE Gebäude'!U101)</f>
        <v/>
      </c>
      <c r="BK95" s="37" t="str">
        <f t="shared" si="134"/>
        <v/>
      </c>
      <c r="BL95" s="120" t="str">
        <f t="shared" si="135"/>
        <v/>
      </c>
      <c r="BM95" s="62" t="str">
        <f t="shared" si="136"/>
        <v/>
      </c>
      <c r="BN95" s="62" t="e">
        <f t="shared" si="137"/>
        <v>#N/A</v>
      </c>
      <c r="BO95" s="62" t="str">
        <f>IF(D95="","",VLOOKUP(D95,'Hilfswerte Benchmark'!$A$4:$H$58,7,0))</f>
        <v/>
      </c>
      <c r="BP95" s="62" t="str">
        <f>IF(D95="","",VLOOKUP(D95,'Hilfswerte Benchmark'!$A$4:$H$58,8,0))</f>
        <v/>
      </c>
      <c r="BQ95" s="62" t="str">
        <f t="shared" si="138"/>
        <v/>
      </c>
      <c r="BR95" s="62" t="str">
        <f t="shared" si="139"/>
        <v/>
      </c>
      <c r="BS95" s="72" t="str">
        <f>IF('EINGABE Gebäude'!V101="","",'EINGABE Gebäude'!V101)</f>
        <v/>
      </c>
      <c r="BT95" s="52" t="str">
        <f t="shared" si="152"/>
        <v/>
      </c>
      <c r="BU95" s="52" t="str">
        <f t="shared" si="140"/>
        <v/>
      </c>
      <c r="BV95" s="120" t="str">
        <f t="shared" si="141"/>
        <v/>
      </c>
      <c r="BW95" s="35" t="str">
        <f t="shared" si="153"/>
        <v/>
      </c>
      <c r="BX95" s="62">
        <f>'Hilfswerte Energiepreise'!$C$20</f>
        <v>7.72</v>
      </c>
      <c r="BY95" s="62">
        <f>'Hilfswerte Energiepreise'!$D$20</f>
        <v>5.6</v>
      </c>
      <c r="BZ95" s="62">
        <f>'Hilfswerte Energiepreise'!$E$20</f>
        <v>3.61</v>
      </c>
      <c r="CA95" t="str">
        <f t="shared" si="142"/>
        <v/>
      </c>
      <c r="CB95" t="str">
        <f t="shared" si="143"/>
        <v/>
      </c>
      <c r="CC95" s="35"/>
    </row>
    <row r="96" spans="1:81" x14ac:dyDescent="0.2">
      <c r="A96" s="72">
        <v>92</v>
      </c>
      <c r="B96" s="47" t="str">
        <f>IF('EINGABE Gebäude'!C102 = "", "", 'EINGABE Gebäude'!C102)</f>
        <v/>
      </c>
      <c r="C96" s="47" t="str">
        <f>IF(OR('EINGABE Gebäude'!D102 = "",'EINGABE Gebäude'!D102 = 0), "",'EINGABE Gebäude'!D102)</f>
        <v/>
      </c>
      <c r="D96" t="str">
        <f>IF(OR('EINGABE Gebäude'!E102 = "",'EINGABE Gebäude'!E102 = 0), "",'EINGABE Gebäude'!E102 )</f>
        <v/>
      </c>
      <c r="E96" t="str">
        <f>IF('EINGABE Gebäude'!F102 = "", "",'EINGABE Gebäude'!F102)</f>
        <v/>
      </c>
      <c r="F96" s="34" t="str">
        <f>IF('EINGABE Gebäude'!H102= "", "",'EINGABE Gebäude'!H102)</f>
        <v/>
      </c>
      <c r="G96" s="34" t="str">
        <f>IF('EINGABE Gebäude'!I102 = "","",'EINGABE Gebäude'!I102)</f>
        <v/>
      </c>
      <c r="H96" s="34" t="str">
        <f>IF('EINGABE Gebäude'!J102="","",'EINGABE Gebäude'!J102)</f>
        <v/>
      </c>
      <c r="I96" s="35" t="str">
        <f t="shared" si="144"/>
        <v/>
      </c>
      <c r="J96" s="35" t="str">
        <f t="shared" si="145"/>
        <v/>
      </c>
      <c r="K96" s="35" t="str">
        <f t="shared" si="146"/>
        <v/>
      </c>
      <c r="L96" s="35" t="str">
        <f ca="1">IF(OR(I96="",K96=""),"",SUM(OFFSET('Hilfswerte Witterung'!$B$5,I96,K96,J96-I96)))</f>
        <v/>
      </c>
      <c r="M96" t="str">
        <f>IF('EINGABE Gebäude'!K102="","",'EINGABE Gebäude'!K102)</f>
        <v/>
      </c>
      <c r="N96" t="str">
        <f ca="1">IFERROR(IF(OR(L96=0, M96="",E96=""),"",(('Hilfswerte Witterung'!$I$1/L96)*M96)),"")</f>
        <v/>
      </c>
      <c r="O96" t="str">
        <f t="shared" ca="1" si="113"/>
        <v/>
      </c>
      <c r="P96" s="62" t="str">
        <f ca="1">IFERROR(IF(OR(L96=0, M96="",E96=""),"",(('Hilfswerte Witterung'!$I$1/L96)*M96)/E96),"")</f>
        <v/>
      </c>
      <c r="Q96" s="62" t="e">
        <f t="shared" ca="1" si="114"/>
        <v>#N/A</v>
      </c>
      <c r="R96" s="52" t="str">
        <f>IF(D96="","",VLOOKUP(D96,'Hilfswerte Benchmark'!$A$4:$H$59,3,0))</f>
        <v/>
      </c>
      <c r="S96" s="52" t="str">
        <f>IF(D96="","",VLOOKUP(D96,'Hilfswerte Benchmark'!$A$4:$H$59,4,0))</f>
        <v/>
      </c>
      <c r="T96" s="52" t="str">
        <f t="shared" si="115"/>
        <v/>
      </c>
      <c r="U96" s="44" t="str">
        <f t="shared" ca="1" si="116"/>
        <v/>
      </c>
      <c r="V96" t="str">
        <f>IF('EINGABE Gebäude'!L102="","",'EINGABE Gebäude'!L102)</f>
        <v/>
      </c>
      <c r="W96" s="62" t="str">
        <f t="shared" si="147"/>
        <v/>
      </c>
      <c r="X96" s="62" t="str">
        <f>IF(H96="","",VLOOKUP(H96,'Hilfswerte Energiepreise'!$B$4:$F$17,2,FALSE))</f>
        <v/>
      </c>
      <c r="Y96" s="62" t="str">
        <f>IF(H96="","",VLOOKUP(H96,'Hilfswerte Energiepreise'!$B$4:$F$17,3,FALSE))</f>
        <v/>
      </c>
      <c r="Z96" s="62" t="str">
        <f>IF(H96="","",VLOOKUP(H96,'Hilfswerte Energiepreise'!$B$4:$F$17,4,FALSE))</f>
        <v/>
      </c>
      <c r="AA96" t="str">
        <f t="shared" si="117"/>
        <v/>
      </c>
      <c r="AB96" t="str">
        <f t="shared" si="118"/>
        <v/>
      </c>
      <c r="AC96" s="35" t="str">
        <f ca="1">IFERROR(IF(OR(C96="",C96=0,L96=0,L96="",V96="",V96=0),"",(HLOOKUP(C96,'Hilfswerte Witterung'!$C$4:$AQ$5,2,FALSE)/L96)*V96),"")</f>
        <v/>
      </c>
      <c r="AD96" s="35" t="str">
        <f t="shared" ca="1" si="119"/>
        <v/>
      </c>
      <c r="AE96" s="35" t="str">
        <f>IFERROR(VLOOKUP(H96,'Hilfswerte Energiepreise'!$B$4:$F$17,5,FALSE),"")</f>
        <v/>
      </c>
      <c r="AF96" s="35" t="str">
        <f t="shared" ca="1" si="120"/>
        <v/>
      </c>
      <c r="AG96" s="35" t="str">
        <f t="shared" ca="1" si="121"/>
        <v/>
      </c>
      <c r="AH96" s="42" t="str">
        <f>IF('EINGABE Gebäude'!N102="","",'EINGABE Gebäude'!N102)</f>
        <v/>
      </c>
      <c r="AI96" s="42" t="str">
        <f>IF('EINGABE Gebäude'!O102="","",'EINGABE Gebäude'!O102)</f>
        <v/>
      </c>
      <c r="AJ96" t="str">
        <f t="shared" si="148"/>
        <v/>
      </c>
      <c r="AK96" t="str">
        <f>IF('EINGABE Gebäude'!P102="","",'EINGABE Gebäude'!P102)</f>
        <v/>
      </c>
      <c r="AL96" s="37" t="str">
        <f t="shared" si="122"/>
        <v/>
      </c>
      <c r="AM96" s="120" t="str">
        <f t="shared" si="123"/>
        <v/>
      </c>
      <c r="AN96" s="62" t="str">
        <f t="shared" si="124"/>
        <v/>
      </c>
      <c r="AO96" s="62" t="e">
        <f t="shared" si="125"/>
        <v>#N/A</v>
      </c>
      <c r="AP96" s="62" t="str">
        <f>IF(D96="","",VLOOKUP(D96,'Hilfswerte Benchmark'!$A$4:$H$58,6,0))</f>
        <v/>
      </c>
      <c r="AQ96" s="62" t="str">
        <f>IF(D96="","",VLOOKUP(D96,'Hilfswerte Benchmark'!$A$4:$H$58,7,0))</f>
        <v/>
      </c>
      <c r="AR96" s="62" t="str">
        <f t="shared" si="126"/>
        <v/>
      </c>
      <c r="AS96" s="62" t="str">
        <f t="shared" si="127"/>
        <v/>
      </c>
      <c r="AT96" t="str">
        <f>IF('EINGABE Gebäude'!Q102="","",'EINGABE Gebäude'!Q102)</f>
        <v/>
      </c>
      <c r="AU96" t="str">
        <f t="shared" si="128"/>
        <v/>
      </c>
      <c r="AV96" s="120" t="str">
        <f t="shared" si="129"/>
        <v/>
      </c>
      <c r="AW96" s="35" t="str">
        <f t="shared" si="149"/>
        <v/>
      </c>
      <c r="AX96" s="62" t="str">
        <f t="shared" si="150"/>
        <v/>
      </c>
      <c r="AY96" s="52" t="str">
        <f t="shared" si="130"/>
        <v/>
      </c>
      <c r="AZ96" s="62">
        <f>'Hilfswerte Energiepreise'!$C$4</f>
        <v>29.29</v>
      </c>
      <c r="BA96" s="62">
        <f>'Hilfswerte Energiepreise'!$D$4</f>
        <v>24.42</v>
      </c>
      <c r="BB96" s="62">
        <f>'Hilfswerte Energiepreise'!$E$4</f>
        <v>17.170000000000002</v>
      </c>
      <c r="BC96" t="str">
        <f t="shared" si="131"/>
        <v/>
      </c>
      <c r="BD96" t="str">
        <f t="shared" si="132"/>
        <v/>
      </c>
      <c r="BE96" s="37">
        <f>'Hilfswerte Energiepreise'!$F$4</f>
        <v>560</v>
      </c>
      <c r="BF96" t="str">
        <f t="shared" si="133"/>
        <v/>
      </c>
      <c r="BG96" s="42" t="str">
        <f>IF('EINGABE Gebäude'!S102="","",'EINGABE Gebäude'!S102)</f>
        <v/>
      </c>
      <c r="BH96" s="42" t="str">
        <f>IF('EINGABE Gebäude'!T102="","",'EINGABE Gebäude'!T102)</f>
        <v/>
      </c>
      <c r="BI96" s="37" t="str">
        <f t="shared" si="151"/>
        <v/>
      </c>
      <c r="BJ96" t="str">
        <f>IF('EINGABE Gebäude'!U102="","",'EINGABE Gebäude'!U102)</f>
        <v/>
      </c>
      <c r="BK96" s="37" t="str">
        <f t="shared" si="134"/>
        <v/>
      </c>
      <c r="BL96" s="120" t="str">
        <f t="shared" si="135"/>
        <v/>
      </c>
      <c r="BM96" s="62" t="str">
        <f t="shared" si="136"/>
        <v/>
      </c>
      <c r="BN96" s="62" t="e">
        <f t="shared" si="137"/>
        <v>#N/A</v>
      </c>
      <c r="BO96" s="62" t="str">
        <f>IF(D96="","",VLOOKUP(D96,'Hilfswerte Benchmark'!$A$4:$H$58,7,0))</f>
        <v/>
      </c>
      <c r="BP96" s="62" t="str">
        <f>IF(D96="","",VLOOKUP(D96,'Hilfswerte Benchmark'!$A$4:$H$58,8,0))</f>
        <v/>
      </c>
      <c r="BQ96" s="62" t="str">
        <f t="shared" si="138"/>
        <v/>
      </c>
      <c r="BR96" s="62" t="str">
        <f t="shared" si="139"/>
        <v/>
      </c>
      <c r="BS96" s="72" t="str">
        <f>IF('EINGABE Gebäude'!V102="","",'EINGABE Gebäude'!V102)</f>
        <v/>
      </c>
      <c r="BT96" s="52" t="str">
        <f t="shared" si="152"/>
        <v/>
      </c>
      <c r="BU96" s="52" t="str">
        <f t="shared" si="140"/>
        <v/>
      </c>
      <c r="BV96" s="120" t="str">
        <f t="shared" si="141"/>
        <v/>
      </c>
      <c r="BW96" s="35" t="str">
        <f t="shared" si="153"/>
        <v/>
      </c>
      <c r="BX96" s="62">
        <f>'Hilfswerte Energiepreise'!$C$20</f>
        <v>7.72</v>
      </c>
      <c r="BY96" s="62">
        <f>'Hilfswerte Energiepreise'!$D$20</f>
        <v>5.6</v>
      </c>
      <c r="BZ96" s="62">
        <f>'Hilfswerte Energiepreise'!$E$20</f>
        <v>3.61</v>
      </c>
      <c r="CA96" t="str">
        <f t="shared" si="142"/>
        <v/>
      </c>
      <c r="CB96" t="str">
        <f t="shared" si="143"/>
        <v/>
      </c>
      <c r="CC96" s="35"/>
    </row>
    <row r="97" spans="1:81" x14ac:dyDescent="0.2">
      <c r="A97">
        <v>93</v>
      </c>
      <c r="B97" s="47" t="str">
        <f>IF('EINGABE Gebäude'!C103 = "", "", 'EINGABE Gebäude'!C103)</f>
        <v/>
      </c>
      <c r="C97" s="47" t="str">
        <f>IF(OR('EINGABE Gebäude'!D103 = "",'EINGABE Gebäude'!D103 = 0), "",'EINGABE Gebäude'!D103)</f>
        <v/>
      </c>
      <c r="D97" t="str">
        <f>IF(OR('EINGABE Gebäude'!E103 = "",'EINGABE Gebäude'!E103 = 0), "",'EINGABE Gebäude'!E103 )</f>
        <v/>
      </c>
      <c r="E97" t="str">
        <f>IF('EINGABE Gebäude'!F103 = "", "",'EINGABE Gebäude'!F103)</f>
        <v/>
      </c>
      <c r="F97" s="34" t="str">
        <f>IF('EINGABE Gebäude'!H103= "", "",'EINGABE Gebäude'!H103)</f>
        <v/>
      </c>
      <c r="G97" s="34" t="str">
        <f>IF('EINGABE Gebäude'!I103 = "","",'EINGABE Gebäude'!I103)</f>
        <v/>
      </c>
      <c r="H97" s="34" t="str">
        <f>IF('EINGABE Gebäude'!J103="","",'EINGABE Gebäude'!J103)</f>
        <v/>
      </c>
      <c r="I97" s="35" t="str">
        <f t="shared" si="144"/>
        <v/>
      </c>
      <c r="J97" s="35" t="str">
        <f t="shared" si="145"/>
        <v/>
      </c>
      <c r="K97" s="35" t="str">
        <f t="shared" si="146"/>
        <v/>
      </c>
      <c r="L97" s="35" t="str">
        <f ca="1">IF(OR(I97="",K97=""),"",SUM(OFFSET('Hilfswerte Witterung'!$B$5,I97,K97,J97-I97)))</f>
        <v/>
      </c>
      <c r="M97" t="str">
        <f>IF('EINGABE Gebäude'!K103="","",'EINGABE Gebäude'!K103)</f>
        <v/>
      </c>
      <c r="N97" t="str">
        <f ca="1">IFERROR(IF(OR(L97=0, M97="",E97=""),"",(('Hilfswerte Witterung'!$I$1/L97)*M97)),"")</f>
        <v/>
      </c>
      <c r="O97" t="str">
        <f t="shared" ca="1" si="113"/>
        <v/>
      </c>
      <c r="P97" s="62" t="str">
        <f ca="1">IFERROR(IF(OR(L97=0, M97="",E97=""),"",(('Hilfswerte Witterung'!$I$1/L97)*M97)/E97),"")</f>
        <v/>
      </c>
      <c r="Q97" s="62" t="e">
        <f t="shared" ca="1" si="114"/>
        <v>#N/A</v>
      </c>
      <c r="R97" s="52" t="str">
        <f>IF(D97="","",VLOOKUP(D97,'Hilfswerte Benchmark'!$A$4:$H$59,3,0))</f>
        <v/>
      </c>
      <c r="S97" s="52" t="str">
        <f>IF(D97="","",VLOOKUP(D97,'Hilfswerte Benchmark'!$A$4:$H$59,4,0))</f>
        <v/>
      </c>
      <c r="T97" s="52" t="str">
        <f t="shared" si="115"/>
        <v/>
      </c>
      <c r="U97" s="44" t="str">
        <f t="shared" ca="1" si="116"/>
        <v/>
      </c>
      <c r="V97" t="str">
        <f>IF('EINGABE Gebäude'!L103="","",'EINGABE Gebäude'!L103)</f>
        <v/>
      </c>
      <c r="W97" s="62" t="str">
        <f t="shared" si="147"/>
        <v/>
      </c>
      <c r="X97" s="62" t="str">
        <f>IF(H97="","",VLOOKUP(H97,'Hilfswerte Energiepreise'!$B$4:$F$17,2,FALSE))</f>
        <v/>
      </c>
      <c r="Y97" s="62" t="str">
        <f>IF(H97="","",VLOOKUP(H97,'Hilfswerte Energiepreise'!$B$4:$F$17,3,FALSE))</f>
        <v/>
      </c>
      <c r="Z97" s="62" t="str">
        <f>IF(H97="","",VLOOKUP(H97,'Hilfswerte Energiepreise'!$B$4:$F$17,4,FALSE))</f>
        <v/>
      </c>
      <c r="AA97" t="str">
        <f t="shared" si="117"/>
        <v/>
      </c>
      <c r="AB97" t="str">
        <f t="shared" si="118"/>
        <v/>
      </c>
      <c r="AC97" s="35" t="str">
        <f ca="1">IFERROR(IF(OR(C97="",C97=0,L97=0,L97="",V97="",V97=0),"",(HLOOKUP(C97,'Hilfswerte Witterung'!$C$4:$AQ$5,2,FALSE)/L97)*V97),"")</f>
        <v/>
      </c>
      <c r="AD97" s="35" t="str">
        <f t="shared" ca="1" si="119"/>
        <v/>
      </c>
      <c r="AE97" s="35" t="str">
        <f>IFERROR(VLOOKUP(H97,'Hilfswerte Energiepreise'!$B$4:$F$17,5,FALSE),"")</f>
        <v/>
      </c>
      <c r="AF97" s="35" t="str">
        <f t="shared" ca="1" si="120"/>
        <v/>
      </c>
      <c r="AG97" s="35" t="str">
        <f t="shared" ca="1" si="121"/>
        <v/>
      </c>
      <c r="AH97" s="42" t="str">
        <f>IF('EINGABE Gebäude'!N103="","",'EINGABE Gebäude'!N103)</f>
        <v/>
      </c>
      <c r="AI97" s="42" t="str">
        <f>IF('EINGABE Gebäude'!O103="","",'EINGABE Gebäude'!O103)</f>
        <v/>
      </c>
      <c r="AJ97" t="str">
        <f t="shared" si="148"/>
        <v/>
      </c>
      <c r="AK97" t="str">
        <f>IF('EINGABE Gebäude'!P103="","",'EINGABE Gebäude'!P103)</f>
        <v/>
      </c>
      <c r="AL97" s="37" t="str">
        <f t="shared" si="122"/>
        <v/>
      </c>
      <c r="AM97" s="120" t="str">
        <f t="shared" si="123"/>
        <v/>
      </c>
      <c r="AN97" s="62" t="str">
        <f t="shared" si="124"/>
        <v/>
      </c>
      <c r="AO97" s="62" t="e">
        <f t="shared" si="125"/>
        <v>#N/A</v>
      </c>
      <c r="AP97" s="62" t="str">
        <f>IF(D97="","",VLOOKUP(D97,'Hilfswerte Benchmark'!$A$4:$H$58,6,0))</f>
        <v/>
      </c>
      <c r="AQ97" s="62" t="str">
        <f>IF(D97="","",VLOOKUP(D97,'Hilfswerte Benchmark'!$A$4:$H$58,7,0))</f>
        <v/>
      </c>
      <c r="AR97" s="62" t="str">
        <f t="shared" si="126"/>
        <v/>
      </c>
      <c r="AS97" s="62" t="str">
        <f t="shared" si="127"/>
        <v/>
      </c>
      <c r="AT97" t="str">
        <f>IF('EINGABE Gebäude'!Q103="","",'EINGABE Gebäude'!Q103)</f>
        <v/>
      </c>
      <c r="AU97" t="str">
        <f t="shared" si="128"/>
        <v/>
      </c>
      <c r="AV97" s="120" t="str">
        <f t="shared" si="129"/>
        <v/>
      </c>
      <c r="AW97" s="35" t="str">
        <f t="shared" si="149"/>
        <v/>
      </c>
      <c r="AX97" s="62" t="str">
        <f t="shared" si="150"/>
        <v/>
      </c>
      <c r="AY97" s="52" t="str">
        <f t="shared" si="130"/>
        <v/>
      </c>
      <c r="AZ97" s="62">
        <f>'Hilfswerte Energiepreise'!$C$4</f>
        <v>29.29</v>
      </c>
      <c r="BA97" s="62">
        <f>'Hilfswerte Energiepreise'!$D$4</f>
        <v>24.42</v>
      </c>
      <c r="BB97" s="62">
        <f>'Hilfswerte Energiepreise'!$E$4</f>
        <v>17.170000000000002</v>
      </c>
      <c r="BC97" t="str">
        <f t="shared" si="131"/>
        <v/>
      </c>
      <c r="BD97" t="str">
        <f t="shared" si="132"/>
        <v/>
      </c>
      <c r="BE97" s="37">
        <f>'Hilfswerte Energiepreise'!$F$4</f>
        <v>560</v>
      </c>
      <c r="BF97" t="str">
        <f t="shared" si="133"/>
        <v/>
      </c>
      <c r="BG97" s="42" t="str">
        <f>IF('EINGABE Gebäude'!S103="","",'EINGABE Gebäude'!S103)</f>
        <v/>
      </c>
      <c r="BH97" s="42" t="str">
        <f>IF('EINGABE Gebäude'!T103="","",'EINGABE Gebäude'!T103)</f>
        <v/>
      </c>
      <c r="BI97" s="37" t="str">
        <f t="shared" si="151"/>
        <v/>
      </c>
      <c r="BJ97" t="str">
        <f>IF('EINGABE Gebäude'!U103="","",'EINGABE Gebäude'!U103)</f>
        <v/>
      </c>
      <c r="BK97" s="37" t="str">
        <f t="shared" si="134"/>
        <v/>
      </c>
      <c r="BL97" s="120" t="str">
        <f t="shared" si="135"/>
        <v/>
      </c>
      <c r="BM97" s="62" t="str">
        <f t="shared" si="136"/>
        <v/>
      </c>
      <c r="BN97" s="62" t="e">
        <f t="shared" si="137"/>
        <v>#N/A</v>
      </c>
      <c r="BO97" s="62" t="str">
        <f>IF(D97="","",VLOOKUP(D97,'Hilfswerte Benchmark'!$A$4:$H$58,7,0))</f>
        <v/>
      </c>
      <c r="BP97" s="62" t="str">
        <f>IF(D97="","",VLOOKUP(D97,'Hilfswerte Benchmark'!$A$4:$H$58,8,0))</f>
        <v/>
      </c>
      <c r="BQ97" s="62" t="str">
        <f t="shared" si="138"/>
        <v/>
      </c>
      <c r="BR97" s="62" t="str">
        <f t="shared" si="139"/>
        <v/>
      </c>
      <c r="BS97" s="72" t="str">
        <f>IF('EINGABE Gebäude'!V103="","",'EINGABE Gebäude'!V103)</f>
        <v/>
      </c>
      <c r="BT97" s="52" t="str">
        <f t="shared" si="152"/>
        <v/>
      </c>
      <c r="BU97" s="52" t="str">
        <f t="shared" si="140"/>
        <v/>
      </c>
      <c r="BV97" s="120" t="str">
        <f t="shared" si="141"/>
        <v/>
      </c>
      <c r="BW97" s="35" t="str">
        <f t="shared" si="153"/>
        <v/>
      </c>
      <c r="BX97" s="62">
        <f>'Hilfswerte Energiepreise'!$C$20</f>
        <v>7.72</v>
      </c>
      <c r="BY97" s="62">
        <f>'Hilfswerte Energiepreise'!$D$20</f>
        <v>5.6</v>
      </c>
      <c r="BZ97" s="62">
        <f>'Hilfswerte Energiepreise'!$E$20</f>
        <v>3.61</v>
      </c>
      <c r="CA97" t="str">
        <f t="shared" si="142"/>
        <v/>
      </c>
      <c r="CB97" t="str">
        <f t="shared" si="143"/>
        <v/>
      </c>
      <c r="CC97" s="35"/>
    </row>
    <row r="98" spans="1:81" x14ac:dyDescent="0.2">
      <c r="A98" s="72">
        <v>94</v>
      </c>
      <c r="B98" s="47" t="str">
        <f>IF('EINGABE Gebäude'!C104 = "", "", 'EINGABE Gebäude'!C104)</f>
        <v/>
      </c>
      <c r="C98" s="47" t="str">
        <f>IF(OR('EINGABE Gebäude'!D104 = "",'EINGABE Gebäude'!D104 = 0), "",'EINGABE Gebäude'!D104)</f>
        <v/>
      </c>
      <c r="D98" t="str">
        <f>IF(OR('EINGABE Gebäude'!E104 = "",'EINGABE Gebäude'!E104 = 0), "",'EINGABE Gebäude'!E104 )</f>
        <v/>
      </c>
      <c r="E98" t="str">
        <f>IF('EINGABE Gebäude'!F104 = "", "",'EINGABE Gebäude'!F104)</f>
        <v/>
      </c>
      <c r="F98" s="34" t="str">
        <f>IF('EINGABE Gebäude'!H104= "", "",'EINGABE Gebäude'!H104)</f>
        <v/>
      </c>
      <c r="G98" s="34" t="str">
        <f>IF('EINGABE Gebäude'!I104 = "","",'EINGABE Gebäude'!I104)</f>
        <v/>
      </c>
      <c r="H98" s="34" t="str">
        <f>IF('EINGABE Gebäude'!J104="","",'EINGABE Gebäude'!J104)</f>
        <v/>
      </c>
      <c r="I98" s="35" t="str">
        <f t="shared" si="144"/>
        <v/>
      </c>
      <c r="J98" s="35" t="str">
        <f t="shared" si="145"/>
        <v/>
      </c>
      <c r="K98" s="35" t="str">
        <f t="shared" si="146"/>
        <v/>
      </c>
      <c r="L98" s="35" t="str">
        <f ca="1">IF(OR(I98="",K98=""),"",SUM(OFFSET('Hilfswerte Witterung'!$B$5,I98,K98,J98-I98)))</f>
        <v/>
      </c>
      <c r="M98" t="str">
        <f>IF('EINGABE Gebäude'!K104="","",'EINGABE Gebäude'!K104)</f>
        <v/>
      </c>
      <c r="N98" t="str">
        <f ca="1">IFERROR(IF(OR(L98=0, M98="",E98=""),"",(('Hilfswerte Witterung'!$I$1/L98)*M98)),"")</f>
        <v/>
      </c>
      <c r="O98" t="str">
        <f t="shared" ca="1" si="113"/>
        <v/>
      </c>
      <c r="P98" s="62" t="str">
        <f ca="1">IFERROR(IF(OR(L98=0, M98="",E98=""),"",(('Hilfswerte Witterung'!$I$1/L98)*M98)/E98),"")</f>
        <v/>
      </c>
      <c r="Q98" s="62" t="e">
        <f t="shared" ca="1" si="114"/>
        <v>#N/A</v>
      </c>
      <c r="R98" s="52" t="str">
        <f>IF(D98="","",VLOOKUP(D98,'Hilfswerte Benchmark'!$A$4:$H$59,3,0))</f>
        <v/>
      </c>
      <c r="S98" s="52" t="str">
        <f>IF(D98="","",VLOOKUP(D98,'Hilfswerte Benchmark'!$A$4:$H$59,4,0))</f>
        <v/>
      </c>
      <c r="T98" s="52" t="str">
        <f t="shared" si="115"/>
        <v/>
      </c>
      <c r="U98" s="44" t="str">
        <f t="shared" ca="1" si="116"/>
        <v/>
      </c>
      <c r="V98" t="str">
        <f>IF('EINGABE Gebäude'!L104="","",'EINGABE Gebäude'!L104)</f>
        <v/>
      </c>
      <c r="W98" s="62" t="str">
        <f t="shared" si="147"/>
        <v/>
      </c>
      <c r="X98" s="62" t="str">
        <f>IF(H98="","",VLOOKUP(H98,'Hilfswerte Energiepreise'!$B$4:$F$17,2,FALSE))</f>
        <v/>
      </c>
      <c r="Y98" s="62" t="str">
        <f>IF(H98="","",VLOOKUP(H98,'Hilfswerte Energiepreise'!$B$4:$F$17,3,FALSE))</f>
        <v/>
      </c>
      <c r="Z98" s="62" t="str">
        <f>IF(H98="","",VLOOKUP(H98,'Hilfswerte Energiepreise'!$B$4:$F$17,4,FALSE))</f>
        <v/>
      </c>
      <c r="AA98" t="str">
        <f t="shared" si="117"/>
        <v/>
      </c>
      <c r="AB98" t="str">
        <f t="shared" si="118"/>
        <v/>
      </c>
      <c r="AC98" s="35" t="str">
        <f ca="1">IFERROR(IF(OR(C98="",C98=0,L98=0,L98="",V98="",V98=0),"",(HLOOKUP(C98,'Hilfswerte Witterung'!$C$4:$AQ$5,2,FALSE)/L98)*V98),"")</f>
        <v/>
      </c>
      <c r="AD98" s="35" t="str">
        <f t="shared" ca="1" si="119"/>
        <v/>
      </c>
      <c r="AE98" s="35" t="str">
        <f>IFERROR(VLOOKUP(H98,'Hilfswerte Energiepreise'!$B$4:$F$17,5,FALSE),"")</f>
        <v/>
      </c>
      <c r="AF98" s="35" t="str">
        <f t="shared" ca="1" si="120"/>
        <v/>
      </c>
      <c r="AG98" s="35" t="str">
        <f t="shared" ca="1" si="121"/>
        <v/>
      </c>
      <c r="AH98" s="42" t="str">
        <f>IF('EINGABE Gebäude'!N104="","",'EINGABE Gebäude'!N104)</f>
        <v/>
      </c>
      <c r="AI98" s="42" t="str">
        <f>IF('EINGABE Gebäude'!O104="","",'EINGABE Gebäude'!O104)</f>
        <v/>
      </c>
      <c r="AJ98" t="str">
        <f t="shared" si="148"/>
        <v/>
      </c>
      <c r="AK98" t="str">
        <f>IF('EINGABE Gebäude'!P104="","",'EINGABE Gebäude'!P104)</f>
        <v/>
      </c>
      <c r="AL98" s="37" t="str">
        <f t="shared" si="122"/>
        <v/>
      </c>
      <c r="AM98" s="120" t="str">
        <f t="shared" si="123"/>
        <v/>
      </c>
      <c r="AN98" s="62" t="str">
        <f t="shared" si="124"/>
        <v/>
      </c>
      <c r="AO98" s="62" t="e">
        <f t="shared" si="125"/>
        <v>#N/A</v>
      </c>
      <c r="AP98" s="62" t="str">
        <f>IF(D98="","",VLOOKUP(D98,'Hilfswerte Benchmark'!$A$4:$H$58,6,0))</f>
        <v/>
      </c>
      <c r="AQ98" s="62" t="str">
        <f>IF(D98="","",VLOOKUP(D98,'Hilfswerte Benchmark'!$A$4:$H$58,7,0))</f>
        <v/>
      </c>
      <c r="AR98" s="62" t="str">
        <f t="shared" si="126"/>
        <v/>
      </c>
      <c r="AS98" s="62" t="str">
        <f t="shared" si="127"/>
        <v/>
      </c>
      <c r="AT98" t="str">
        <f>IF('EINGABE Gebäude'!Q104="","",'EINGABE Gebäude'!Q104)</f>
        <v/>
      </c>
      <c r="AU98" t="str">
        <f t="shared" si="128"/>
        <v/>
      </c>
      <c r="AV98" s="120" t="str">
        <f t="shared" si="129"/>
        <v/>
      </c>
      <c r="AW98" s="35" t="str">
        <f t="shared" si="149"/>
        <v/>
      </c>
      <c r="AX98" s="62" t="str">
        <f t="shared" si="150"/>
        <v/>
      </c>
      <c r="AY98" s="52" t="str">
        <f t="shared" si="130"/>
        <v/>
      </c>
      <c r="AZ98" s="62">
        <f>'Hilfswerte Energiepreise'!$C$4</f>
        <v>29.29</v>
      </c>
      <c r="BA98" s="62">
        <f>'Hilfswerte Energiepreise'!$D$4</f>
        <v>24.42</v>
      </c>
      <c r="BB98" s="62">
        <f>'Hilfswerte Energiepreise'!$E$4</f>
        <v>17.170000000000002</v>
      </c>
      <c r="BC98" t="str">
        <f t="shared" si="131"/>
        <v/>
      </c>
      <c r="BD98" t="str">
        <f t="shared" si="132"/>
        <v/>
      </c>
      <c r="BE98" s="37">
        <f>'Hilfswerte Energiepreise'!$F$4</f>
        <v>560</v>
      </c>
      <c r="BF98" t="str">
        <f t="shared" si="133"/>
        <v/>
      </c>
      <c r="BG98" s="42" t="str">
        <f>IF('EINGABE Gebäude'!S104="","",'EINGABE Gebäude'!S104)</f>
        <v/>
      </c>
      <c r="BH98" s="42" t="str">
        <f>IF('EINGABE Gebäude'!T104="","",'EINGABE Gebäude'!T104)</f>
        <v/>
      </c>
      <c r="BI98" s="37" t="str">
        <f t="shared" si="151"/>
        <v/>
      </c>
      <c r="BJ98" t="str">
        <f>IF('EINGABE Gebäude'!U104="","",'EINGABE Gebäude'!U104)</f>
        <v/>
      </c>
      <c r="BK98" s="37" t="str">
        <f t="shared" si="134"/>
        <v/>
      </c>
      <c r="BL98" s="120" t="str">
        <f t="shared" si="135"/>
        <v/>
      </c>
      <c r="BM98" s="62" t="str">
        <f t="shared" si="136"/>
        <v/>
      </c>
      <c r="BN98" s="62" t="e">
        <f t="shared" si="137"/>
        <v>#N/A</v>
      </c>
      <c r="BO98" s="62" t="str">
        <f>IF(D98="","",VLOOKUP(D98,'Hilfswerte Benchmark'!$A$4:$H$58,7,0))</f>
        <v/>
      </c>
      <c r="BP98" s="62" t="str">
        <f>IF(D98="","",VLOOKUP(D98,'Hilfswerte Benchmark'!$A$4:$H$58,8,0))</f>
        <v/>
      </c>
      <c r="BQ98" s="62" t="str">
        <f t="shared" si="138"/>
        <v/>
      </c>
      <c r="BR98" s="62" t="str">
        <f t="shared" si="139"/>
        <v/>
      </c>
      <c r="BS98" s="72" t="str">
        <f>IF('EINGABE Gebäude'!V104="","",'EINGABE Gebäude'!V104)</f>
        <v/>
      </c>
      <c r="BT98" s="52" t="str">
        <f t="shared" si="152"/>
        <v/>
      </c>
      <c r="BU98" s="52" t="str">
        <f t="shared" si="140"/>
        <v/>
      </c>
      <c r="BV98" s="120" t="str">
        <f t="shared" si="141"/>
        <v/>
      </c>
      <c r="BW98" s="35" t="str">
        <f t="shared" si="153"/>
        <v/>
      </c>
      <c r="BX98" s="62">
        <f>'Hilfswerte Energiepreise'!$C$20</f>
        <v>7.72</v>
      </c>
      <c r="BY98" s="62">
        <f>'Hilfswerte Energiepreise'!$D$20</f>
        <v>5.6</v>
      </c>
      <c r="BZ98" s="62">
        <f>'Hilfswerte Energiepreise'!$E$20</f>
        <v>3.61</v>
      </c>
      <c r="CA98" t="str">
        <f t="shared" si="142"/>
        <v/>
      </c>
      <c r="CB98" t="str">
        <f t="shared" si="143"/>
        <v/>
      </c>
      <c r="CC98" s="35"/>
    </row>
    <row r="99" spans="1:81" x14ac:dyDescent="0.2">
      <c r="A99">
        <v>95</v>
      </c>
      <c r="B99" s="47" t="str">
        <f>IF('EINGABE Gebäude'!C105 = "", "", 'EINGABE Gebäude'!C105)</f>
        <v/>
      </c>
      <c r="C99" s="47" t="str">
        <f>IF(OR('EINGABE Gebäude'!D105 = "",'EINGABE Gebäude'!D105 = 0), "",'EINGABE Gebäude'!D105)</f>
        <v/>
      </c>
      <c r="D99" t="str">
        <f>IF(OR('EINGABE Gebäude'!E105 = "",'EINGABE Gebäude'!E105 = 0), "",'EINGABE Gebäude'!E105 )</f>
        <v/>
      </c>
      <c r="E99" t="str">
        <f>IF('EINGABE Gebäude'!F105 = "", "",'EINGABE Gebäude'!F105)</f>
        <v/>
      </c>
      <c r="F99" s="34" t="str">
        <f>IF('EINGABE Gebäude'!H105= "", "",'EINGABE Gebäude'!H105)</f>
        <v/>
      </c>
      <c r="G99" s="34" t="str">
        <f>IF('EINGABE Gebäude'!I105 = "","",'EINGABE Gebäude'!I105)</f>
        <v/>
      </c>
      <c r="H99" s="34" t="str">
        <f>IF('EINGABE Gebäude'!J105="","",'EINGABE Gebäude'!J105)</f>
        <v/>
      </c>
      <c r="I99" s="35" t="str">
        <f t="shared" si="144"/>
        <v/>
      </c>
      <c r="J99" s="35" t="str">
        <f t="shared" si="145"/>
        <v/>
      </c>
      <c r="K99" s="35" t="str">
        <f t="shared" si="146"/>
        <v/>
      </c>
      <c r="L99" s="35" t="str">
        <f ca="1">IF(OR(I99="",K99=""),"",SUM(OFFSET('Hilfswerte Witterung'!$B$5,I99,K99,J99-I99)))</f>
        <v/>
      </c>
      <c r="M99" t="str">
        <f>IF('EINGABE Gebäude'!K105="","",'EINGABE Gebäude'!K105)</f>
        <v/>
      </c>
      <c r="N99" t="str">
        <f ca="1">IFERROR(IF(OR(L99=0, M99="",E99=""),"",(('Hilfswerte Witterung'!$I$1/L99)*M99)),"")</f>
        <v/>
      </c>
      <c r="O99" t="str">
        <f t="shared" ca="1" si="113"/>
        <v/>
      </c>
      <c r="P99" s="62" t="str">
        <f ca="1">IFERROR(IF(OR(L99=0, M99="",E99=""),"",(('Hilfswerte Witterung'!$I$1/L99)*M99)/E99),"")</f>
        <v/>
      </c>
      <c r="Q99" s="62" t="e">
        <f t="shared" ca="1" si="114"/>
        <v>#N/A</v>
      </c>
      <c r="R99" s="52" t="str">
        <f>IF(D99="","",VLOOKUP(D99,'Hilfswerte Benchmark'!$A$4:$H$59,3,0))</f>
        <v/>
      </c>
      <c r="S99" s="52" t="str">
        <f>IF(D99="","",VLOOKUP(D99,'Hilfswerte Benchmark'!$A$4:$H$59,4,0))</f>
        <v/>
      </c>
      <c r="T99" s="52" t="str">
        <f t="shared" si="115"/>
        <v/>
      </c>
      <c r="U99" s="44" t="str">
        <f t="shared" ca="1" si="116"/>
        <v/>
      </c>
      <c r="V99" t="str">
        <f>IF('EINGABE Gebäude'!L105="","",'EINGABE Gebäude'!L105)</f>
        <v/>
      </c>
      <c r="W99" s="62" t="str">
        <f t="shared" si="147"/>
        <v/>
      </c>
      <c r="X99" s="62" t="str">
        <f>IF(H99="","",VLOOKUP(H99,'Hilfswerte Energiepreise'!$B$4:$F$17,2,FALSE))</f>
        <v/>
      </c>
      <c r="Y99" s="62" t="str">
        <f>IF(H99="","",VLOOKUP(H99,'Hilfswerte Energiepreise'!$B$4:$F$17,3,FALSE))</f>
        <v/>
      </c>
      <c r="Z99" s="62" t="str">
        <f>IF(H99="","",VLOOKUP(H99,'Hilfswerte Energiepreise'!$B$4:$F$17,4,FALSE))</f>
        <v/>
      </c>
      <c r="AA99" t="str">
        <f t="shared" si="117"/>
        <v/>
      </c>
      <c r="AB99" t="str">
        <f t="shared" si="118"/>
        <v/>
      </c>
      <c r="AC99" s="35" t="str">
        <f ca="1">IFERROR(IF(OR(C99="",C99=0,L99=0,L99="",V99="",V99=0),"",(HLOOKUP(C99,'Hilfswerte Witterung'!$C$4:$AQ$5,2,FALSE)/L99)*V99),"")</f>
        <v/>
      </c>
      <c r="AD99" s="35" t="str">
        <f t="shared" ca="1" si="119"/>
        <v/>
      </c>
      <c r="AE99" s="35" t="str">
        <f>IFERROR(VLOOKUP(H99,'Hilfswerte Energiepreise'!$B$4:$F$17,5,FALSE),"")</f>
        <v/>
      </c>
      <c r="AF99" s="35" t="str">
        <f t="shared" ca="1" si="120"/>
        <v/>
      </c>
      <c r="AG99" s="35" t="str">
        <f t="shared" ca="1" si="121"/>
        <v/>
      </c>
      <c r="AH99" s="42" t="str">
        <f>IF('EINGABE Gebäude'!N105="","",'EINGABE Gebäude'!N105)</f>
        <v/>
      </c>
      <c r="AI99" s="42" t="str">
        <f>IF('EINGABE Gebäude'!O105="","",'EINGABE Gebäude'!O105)</f>
        <v/>
      </c>
      <c r="AJ99" t="str">
        <f t="shared" si="148"/>
        <v/>
      </c>
      <c r="AK99" t="str">
        <f>IF('EINGABE Gebäude'!P105="","",'EINGABE Gebäude'!P105)</f>
        <v/>
      </c>
      <c r="AL99" s="37" t="str">
        <f t="shared" si="122"/>
        <v/>
      </c>
      <c r="AM99" s="120" t="str">
        <f t="shared" si="123"/>
        <v/>
      </c>
      <c r="AN99" s="62" t="str">
        <f t="shared" si="124"/>
        <v/>
      </c>
      <c r="AO99" s="62" t="e">
        <f t="shared" si="125"/>
        <v>#N/A</v>
      </c>
      <c r="AP99" s="62" t="str">
        <f>IF(D99="","",VLOOKUP(D99,'Hilfswerte Benchmark'!$A$4:$H$58,6,0))</f>
        <v/>
      </c>
      <c r="AQ99" s="62" t="str">
        <f>IF(D99="","",VLOOKUP(D99,'Hilfswerte Benchmark'!$A$4:$H$58,7,0))</f>
        <v/>
      </c>
      <c r="AR99" s="62" t="str">
        <f t="shared" si="126"/>
        <v/>
      </c>
      <c r="AS99" s="62" t="str">
        <f t="shared" si="127"/>
        <v/>
      </c>
      <c r="AT99" t="str">
        <f>IF('EINGABE Gebäude'!Q105="","",'EINGABE Gebäude'!Q105)</f>
        <v/>
      </c>
      <c r="AU99" t="str">
        <f t="shared" si="128"/>
        <v/>
      </c>
      <c r="AV99" s="120" t="str">
        <f t="shared" si="129"/>
        <v/>
      </c>
      <c r="AW99" s="35" t="str">
        <f t="shared" si="149"/>
        <v/>
      </c>
      <c r="AX99" s="62" t="str">
        <f t="shared" si="150"/>
        <v/>
      </c>
      <c r="AY99" s="52" t="str">
        <f t="shared" si="130"/>
        <v/>
      </c>
      <c r="AZ99" s="62">
        <f>'Hilfswerte Energiepreise'!$C$4</f>
        <v>29.29</v>
      </c>
      <c r="BA99" s="62">
        <f>'Hilfswerte Energiepreise'!$D$4</f>
        <v>24.42</v>
      </c>
      <c r="BB99" s="62">
        <f>'Hilfswerte Energiepreise'!$E$4</f>
        <v>17.170000000000002</v>
      </c>
      <c r="BC99" t="str">
        <f t="shared" si="131"/>
        <v/>
      </c>
      <c r="BD99" t="str">
        <f t="shared" si="132"/>
        <v/>
      </c>
      <c r="BE99" s="37">
        <f>'Hilfswerte Energiepreise'!$F$4</f>
        <v>560</v>
      </c>
      <c r="BF99" t="str">
        <f t="shared" si="133"/>
        <v/>
      </c>
      <c r="BG99" s="42" t="str">
        <f>IF('EINGABE Gebäude'!S105="","",'EINGABE Gebäude'!S105)</f>
        <v/>
      </c>
      <c r="BH99" s="42" t="str">
        <f>IF('EINGABE Gebäude'!T105="","",'EINGABE Gebäude'!T105)</f>
        <v/>
      </c>
      <c r="BI99" s="37" t="str">
        <f t="shared" si="151"/>
        <v/>
      </c>
      <c r="BJ99" t="str">
        <f>IF('EINGABE Gebäude'!U105="","",'EINGABE Gebäude'!U105)</f>
        <v/>
      </c>
      <c r="BK99" s="37" t="str">
        <f t="shared" si="134"/>
        <v/>
      </c>
      <c r="BL99" s="120" t="str">
        <f t="shared" si="135"/>
        <v/>
      </c>
      <c r="BM99" s="62" t="str">
        <f t="shared" si="136"/>
        <v/>
      </c>
      <c r="BN99" s="62" t="e">
        <f t="shared" si="137"/>
        <v>#N/A</v>
      </c>
      <c r="BO99" s="62" t="str">
        <f>IF(D99="","",VLOOKUP(D99,'Hilfswerte Benchmark'!$A$4:$H$58,7,0))</f>
        <v/>
      </c>
      <c r="BP99" s="62" t="str">
        <f>IF(D99="","",VLOOKUP(D99,'Hilfswerte Benchmark'!$A$4:$H$58,8,0))</f>
        <v/>
      </c>
      <c r="BQ99" s="62" t="str">
        <f t="shared" si="138"/>
        <v/>
      </c>
      <c r="BR99" s="62" t="str">
        <f t="shared" si="139"/>
        <v/>
      </c>
      <c r="BS99" s="72" t="str">
        <f>IF('EINGABE Gebäude'!V105="","",'EINGABE Gebäude'!V105)</f>
        <v/>
      </c>
      <c r="BT99" s="52" t="str">
        <f t="shared" si="152"/>
        <v/>
      </c>
      <c r="BU99" s="52" t="str">
        <f t="shared" si="140"/>
        <v/>
      </c>
      <c r="BV99" s="120" t="str">
        <f t="shared" si="141"/>
        <v/>
      </c>
      <c r="BW99" s="35" t="str">
        <f t="shared" si="153"/>
        <v/>
      </c>
      <c r="BX99" s="62">
        <f>'Hilfswerte Energiepreise'!$C$20</f>
        <v>7.72</v>
      </c>
      <c r="BY99" s="62">
        <f>'Hilfswerte Energiepreise'!$D$20</f>
        <v>5.6</v>
      </c>
      <c r="BZ99" s="62">
        <f>'Hilfswerte Energiepreise'!$E$20</f>
        <v>3.61</v>
      </c>
      <c r="CA99" t="str">
        <f t="shared" si="142"/>
        <v/>
      </c>
      <c r="CB99" t="str">
        <f t="shared" si="143"/>
        <v/>
      </c>
      <c r="CC99" s="35"/>
    </row>
    <row r="100" spans="1:81" x14ac:dyDescent="0.2">
      <c r="A100" s="72">
        <v>96</v>
      </c>
      <c r="B100" s="47" t="str">
        <f>IF('EINGABE Gebäude'!C106 = "", "", 'EINGABE Gebäude'!C106)</f>
        <v/>
      </c>
      <c r="C100" s="47" t="str">
        <f>IF(OR('EINGABE Gebäude'!D106 = "",'EINGABE Gebäude'!D106 = 0), "",'EINGABE Gebäude'!D106)</f>
        <v/>
      </c>
      <c r="D100" t="str">
        <f>IF(OR('EINGABE Gebäude'!E106 = "",'EINGABE Gebäude'!E106 = 0), "",'EINGABE Gebäude'!E106 )</f>
        <v/>
      </c>
      <c r="E100" t="str">
        <f>IF('EINGABE Gebäude'!F106 = "", "",'EINGABE Gebäude'!F106)</f>
        <v/>
      </c>
      <c r="F100" s="34" t="str">
        <f>IF('EINGABE Gebäude'!H106= "", "",'EINGABE Gebäude'!H106)</f>
        <v/>
      </c>
      <c r="G100" s="34" t="str">
        <f>IF('EINGABE Gebäude'!I106 = "","",'EINGABE Gebäude'!I106)</f>
        <v/>
      </c>
      <c r="H100" s="34" t="str">
        <f>IF('EINGABE Gebäude'!J106="","",'EINGABE Gebäude'!J106)</f>
        <v/>
      </c>
      <c r="I100" s="35" t="str">
        <f t="shared" si="144"/>
        <v/>
      </c>
      <c r="J100" s="35" t="str">
        <f t="shared" si="145"/>
        <v/>
      </c>
      <c r="K100" s="35" t="str">
        <f t="shared" si="146"/>
        <v/>
      </c>
      <c r="L100" s="35" t="str">
        <f ca="1">IF(OR(I100="",K100=""),"",SUM(OFFSET('Hilfswerte Witterung'!$B$5,I100,K100,J100-I100)))</f>
        <v/>
      </c>
      <c r="M100" t="str">
        <f>IF('EINGABE Gebäude'!K106="","",'EINGABE Gebäude'!K106)</f>
        <v/>
      </c>
      <c r="N100" t="str">
        <f ca="1">IFERROR(IF(OR(L100=0, M100="",E100=""),"",(('Hilfswerte Witterung'!$I$1/L100)*M100)),"")</f>
        <v/>
      </c>
      <c r="O100" t="str">
        <f t="shared" ca="1" si="113"/>
        <v/>
      </c>
      <c r="P100" s="62" t="str">
        <f ca="1">IFERROR(IF(OR(L100=0, M100="",E100=""),"",(('Hilfswerte Witterung'!$I$1/L100)*M100)/E100),"")</f>
        <v/>
      </c>
      <c r="Q100" s="62" t="e">
        <f t="shared" ca="1" si="114"/>
        <v>#N/A</v>
      </c>
      <c r="R100" s="52" t="str">
        <f>IF(D100="","",VLOOKUP(D100,'Hilfswerte Benchmark'!$A$4:$H$59,3,0))</f>
        <v/>
      </c>
      <c r="S100" s="52" t="str">
        <f>IF(D100="","",VLOOKUP(D100,'Hilfswerte Benchmark'!$A$4:$H$59,4,0))</f>
        <v/>
      </c>
      <c r="T100" s="52" t="str">
        <f t="shared" si="115"/>
        <v/>
      </c>
      <c r="U100" s="44" t="str">
        <f t="shared" ca="1" si="116"/>
        <v/>
      </c>
      <c r="V100" t="str">
        <f>IF('EINGABE Gebäude'!L106="","",'EINGABE Gebäude'!L106)</f>
        <v/>
      </c>
      <c r="W100" s="62" t="str">
        <f t="shared" si="147"/>
        <v/>
      </c>
      <c r="X100" s="62" t="str">
        <f>IF(H100="","",VLOOKUP(H100,'Hilfswerte Energiepreise'!$B$4:$F$17,2,FALSE))</f>
        <v/>
      </c>
      <c r="Y100" s="62" t="str">
        <f>IF(H100="","",VLOOKUP(H100,'Hilfswerte Energiepreise'!$B$4:$F$17,3,FALSE))</f>
        <v/>
      </c>
      <c r="Z100" s="62" t="str">
        <f>IF(H100="","",VLOOKUP(H100,'Hilfswerte Energiepreise'!$B$4:$F$17,4,FALSE))</f>
        <v/>
      </c>
      <c r="AA100" t="str">
        <f t="shared" si="117"/>
        <v/>
      </c>
      <c r="AB100" t="str">
        <f t="shared" si="118"/>
        <v/>
      </c>
      <c r="AC100" s="35" t="str">
        <f ca="1">IFERROR(IF(OR(C100="",C100=0,L100=0,L100="",V100="",V100=0),"",(HLOOKUP(C100,'Hilfswerte Witterung'!$C$4:$AQ$5,2,FALSE)/L100)*V100),"")</f>
        <v/>
      </c>
      <c r="AD100" s="35" t="str">
        <f t="shared" ca="1" si="119"/>
        <v/>
      </c>
      <c r="AE100" s="35" t="str">
        <f>IFERROR(VLOOKUP(H100,'Hilfswerte Energiepreise'!$B$4:$F$17,5,FALSE),"")</f>
        <v/>
      </c>
      <c r="AF100" s="35" t="str">
        <f t="shared" ca="1" si="120"/>
        <v/>
      </c>
      <c r="AG100" s="35" t="str">
        <f t="shared" ca="1" si="121"/>
        <v/>
      </c>
      <c r="AH100" s="42" t="str">
        <f>IF('EINGABE Gebäude'!N106="","",'EINGABE Gebäude'!N106)</f>
        <v/>
      </c>
      <c r="AI100" s="42" t="str">
        <f>IF('EINGABE Gebäude'!O106="","",'EINGABE Gebäude'!O106)</f>
        <v/>
      </c>
      <c r="AJ100" t="str">
        <f t="shared" si="148"/>
        <v/>
      </c>
      <c r="AK100" t="str">
        <f>IF('EINGABE Gebäude'!P106="","",'EINGABE Gebäude'!P106)</f>
        <v/>
      </c>
      <c r="AL100" s="37" t="str">
        <f t="shared" si="122"/>
        <v/>
      </c>
      <c r="AM100" s="120" t="str">
        <f t="shared" si="123"/>
        <v/>
      </c>
      <c r="AN100" s="62" t="str">
        <f t="shared" si="124"/>
        <v/>
      </c>
      <c r="AO100" s="62" t="e">
        <f t="shared" si="125"/>
        <v>#N/A</v>
      </c>
      <c r="AP100" s="62" t="str">
        <f>IF(D100="","",VLOOKUP(D100,'Hilfswerte Benchmark'!$A$4:$H$58,6,0))</f>
        <v/>
      </c>
      <c r="AQ100" s="62" t="str">
        <f>IF(D100="","",VLOOKUP(D100,'Hilfswerte Benchmark'!$A$4:$H$58,7,0))</f>
        <v/>
      </c>
      <c r="AR100" s="62" t="str">
        <f t="shared" si="126"/>
        <v/>
      </c>
      <c r="AS100" s="62" t="str">
        <f t="shared" si="127"/>
        <v/>
      </c>
      <c r="AT100" t="str">
        <f>IF('EINGABE Gebäude'!Q106="","",'EINGABE Gebäude'!Q106)</f>
        <v/>
      </c>
      <c r="AU100" t="str">
        <f t="shared" si="128"/>
        <v/>
      </c>
      <c r="AV100" s="120" t="str">
        <f t="shared" si="129"/>
        <v/>
      </c>
      <c r="AW100" s="35" t="str">
        <f t="shared" si="149"/>
        <v/>
      </c>
      <c r="AX100" s="62" t="str">
        <f t="shared" si="150"/>
        <v/>
      </c>
      <c r="AY100" s="52" t="str">
        <f t="shared" si="130"/>
        <v/>
      </c>
      <c r="AZ100" s="62">
        <f>'Hilfswerte Energiepreise'!$C$4</f>
        <v>29.29</v>
      </c>
      <c r="BA100" s="62">
        <f>'Hilfswerte Energiepreise'!$D$4</f>
        <v>24.42</v>
      </c>
      <c r="BB100" s="62">
        <f>'Hilfswerte Energiepreise'!$E$4</f>
        <v>17.170000000000002</v>
      </c>
      <c r="BC100" t="str">
        <f t="shared" si="131"/>
        <v/>
      </c>
      <c r="BD100" t="str">
        <f t="shared" si="132"/>
        <v/>
      </c>
      <c r="BE100" s="37">
        <f>'Hilfswerte Energiepreise'!$F$4</f>
        <v>560</v>
      </c>
      <c r="BF100" t="str">
        <f t="shared" si="133"/>
        <v/>
      </c>
      <c r="BG100" s="42" t="str">
        <f>IF('EINGABE Gebäude'!S106="","",'EINGABE Gebäude'!S106)</f>
        <v/>
      </c>
      <c r="BH100" s="42" t="str">
        <f>IF('EINGABE Gebäude'!T106="","",'EINGABE Gebäude'!T106)</f>
        <v/>
      </c>
      <c r="BI100" s="37" t="str">
        <f t="shared" si="151"/>
        <v/>
      </c>
      <c r="BJ100" t="str">
        <f>IF('EINGABE Gebäude'!U106="","",'EINGABE Gebäude'!U106)</f>
        <v/>
      </c>
      <c r="BK100" s="37" t="str">
        <f t="shared" si="134"/>
        <v/>
      </c>
      <c r="BL100" s="120" t="str">
        <f t="shared" si="135"/>
        <v/>
      </c>
      <c r="BM100" s="62" t="str">
        <f t="shared" si="136"/>
        <v/>
      </c>
      <c r="BN100" s="62" t="e">
        <f t="shared" si="137"/>
        <v>#N/A</v>
      </c>
      <c r="BO100" s="62" t="str">
        <f>IF(D100="","",VLOOKUP(D100,'Hilfswerte Benchmark'!$A$4:$H$58,7,0))</f>
        <v/>
      </c>
      <c r="BP100" s="62" t="str">
        <f>IF(D100="","",VLOOKUP(D100,'Hilfswerte Benchmark'!$A$4:$H$58,8,0))</f>
        <v/>
      </c>
      <c r="BQ100" s="62" t="str">
        <f t="shared" si="138"/>
        <v/>
      </c>
      <c r="BR100" s="62" t="str">
        <f t="shared" si="139"/>
        <v/>
      </c>
      <c r="BS100" s="72" t="str">
        <f>IF('EINGABE Gebäude'!V106="","",'EINGABE Gebäude'!V106)</f>
        <v/>
      </c>
      <c r="BT100" s="52" t="str">
        <f t="shared" si="152"/>
        <v/>
      </c>
      <c r="BU100" s="52" t="str">
        <f t="shared" si="140"/>
        <v/>
      </c>
      <c r="BV100" s="120" t="str">
        <f t="shared" si="141"/>
        <v/>
      </c>
      <c r="BW100" s="35" t="str">
        <f t="shared" si="153"/>
        <v/>
      </c>
      <c r="BX100" s="62">
        <f>'Hilfswerte Energiepreise'!$C$20</f>
        <v>7.72</v>
      </c>
      <c r="BY100" s="62">
        <f>'Hilfswerte Energiepreise'!$D$20</f>
        <v>5.6</v>
      </c>
      <c r="BZ100" s="62">
        <f>'Hilfswerte Energiepreise'!$E$20</f>
        <v>3.61</v>
      </c>
      <c r="CA100" t="str">
        <f t="shared" si="142"/>
        <v/>
      </c>
      <c r="CB100" t="str">
        <f t="shared" si="143"/>
        <v/>
      </c>
      <c r="CC100" s="35"/>
    </row>
    <row r="101" spans="1:81" x14ac:dyDescent="0.2">
      <c r="A101">
        <v>97</v>
      </c>
      <c r="B101" s="47" t="str">
        <f>IF('EINGABE Gebäude'!C107 = "", "", 'EINGABE Gebäude'!C107)</f>
        <v/>
      </c>
      <c r="C101" s="47" t="str">
        <f>IF(OR('EINGABE Gebäude'!D107 = "",'EINGABE Gebäude'!D107 = 0), "",'EINGABE Gebäude'!D107)</f>
        <v/>
      </c>
      <c r="D101" t="str">
        <f>IF(OR('EINGABE Gebäude'!E107 = "",'EINGABE Gebäude'!E107 = 0), "",'EINGABE Gebäude'!E107 )</f>
        <v/>
      </c>
      <c r="E101" t="str">
        <f>IF('EINGABE Gebäude'!F107 = "", "",'EINGABE Gebäude'!F107)</f>
        <v/>
      </c>
      <c r="F101" s="34" t="str">
        <f>IF('EINGABE Gebäude'!H107= "", "",'EINGABE Gebäude'!H107)</f>
        <v/>
      </c>
      <c r="G101" s="34" t="str">
        <f>IF('EINGABE Gebäude'!I107 = "","",'EINGABE Gebäude'!I107)</f>
        <v/>
      </c>
      <c r="H101" s="34" t="str">
        <f>IF('EINGABE Gebäude'!J107="","",'EINGABE Gebäude'!J107)</f>
        <v/>
      </c>
      <c r="I101" s="35" t="str">
        <f t="shared" si="144"/>
        <v/>
      </c>
      <c r="J101" s="35" t="str">
        <f t="shared" si="145"/>
        <v/>
      </c>
      <c r="K101" s="35" t="str">
        <f t="shared" si="146"/>
        <v/>
      </c>
      <c r="L101" s="35" t="str">
        <f ca="1">IF(OR(I101="",K101=""),"",SUM(OFFSET('Hilfswerte Witterung'!$B$5,I101,K101,J101-I101)))</f>
        <v/>
      </c>
      <c r="M101" t="str">
        <f>IF('EINGABE Gebäude'!K107="","",'EINGABE Gebäude'!K107)</f>
        <v/>
      </c>
      <c r="N101" t="str">
        <f ca="1">IFERROR(IF(OR(L101=0, M101="",E101=""),"",(('Hilfswerte Witterung'!$I$1/L101)*M101)),"")</f>
        <v/>
      </c>
      <c r="O101" t="str">
        <f t="shared" ca="1" si="113"/>
        <v/>
      </c>
      <c r="P101" s="62" t="str">
        <f ca="1">IFERROR(IF(OR(L101=0, M101="",E101=""),"",(('Hilfswerte Witterung'!$I$1/L101)*M101)/E101),"")</f>
        <v/>
      </c>
      <c r="Q101" s="62" t="e">
        <f t="shared" ca="1" si="114"/>
        <v>#N/A</v>
      </c>
      <c r="R101" s="52" t="str">
        <f>IF(D101="","",VLOOKUP(D101,'Hilfswerte Benchmark'!$A$4:$H$59,3,0))</f>
        <v/>
      </c>
      <c r="S101" s="52" t="str">
        <f>IF(D101="","",VLOOKUP(D101,'Hilfswerte Benchmark'!$A$4:$H$59,4,0))</f>
        <v/>
      </c>
      <c r="T101" s="52" t="str">
        <f t="shared" si="115"/>
        <v/>
      </c>
      <c r="U101" s="44" t="str">
        <f t="shared" ca="1" si="116"/>
        <v/>
      </c>
      <c r="V101" t="str">
        <f>IF('EINGABE Gebäude'!L107="","",'EINGABE Gebäude'!L107)</f>
        <v/>
      </c>
      <c r="W101" s="62" t="str">
        <f t="shared" si="147"/>
        <v/>
      </c>
      <c r="X101" s="62" t="str">
        <f>IF(H101="","",VLOOKUP(H101,'Hilfswerte Energiepreise'!$B$4:$F$17,2,FALSE))</f>
        <v/>
      </c>
      <c r="Y101" s="62" t="str">
        <f>IF(H101="","",VLOOKUP(H101,'Hilfswerte Energiepreise'!$B$4:$F$17,3,FALSE))</f>
        <v/>
      </c>
      <c r="Z101" s="62" t="str">
        <f>IF(H101="","",VLOOKUP(H101,'Hilfswerte Energiepreise'!$B$4:$F$17,4,FALSE))</f>
        <v/>
      </c>
      <c r="AA101" t="str">
        <f t="shared" si="117"/>
        <v/>
      </c>
      <c r="AB101" t="str">
        <f t="shared" si="118"/>
        <v/>
      </c>
      <c r="AC101" s="35" t="str">
        <f ca="1">IFERROR(IF(OR(C101="",C101=0,L101=0,L101="",V101="",V101=0),"",(HLOOKUP(C101,'Hilfswerte Witterung'!$C$4:$AQ$5,2,FALSE)/L101)*V101),"")</f>
        <v/>
      </c>
      <c r="AD101" s="35" t="str">
        <f t="shared" ca="1" si="119"/>
        <v/>
      </c>
      <c r="AE101" s="35" t="str">
        <f>IFERROR(VLOOKUP(H101,'Hilfswerte Energiepreise'!$B$4:$F$17,5,FALSE),"")</f>
        <v/>
      </c>
      <c r="AF101" s="35" t="str">
        <f t="shared" ca="1" si="120"/>
        <v/>
      </c>
      <c r="AG101" s="35" t="str">
        <f t="shared" ca="1" si="121"/>
        <v/>
      </c>
      <c r="AH101" s="42" t="str">
        <f>IF('EINGABE Gebäude'!N107="","",'EINGABE Gebäude'!N107)</f>
        <v/>
      </c>
      <c r="AI101" s="42" t="str">
        <f>IF('EINGABE Gebäude'!O107="","",'EINGABE Gebäude'!O107)</f>
        <v/>
      </c>
      <c r="AJ101" t="str">
        <f t="shared" si="148"/>
        <v/>
      </c>
      <c r="AK101" t="str">
        <f>IF('EINGABE Gebäude'!P107="","",'EINGABE Gebäude'!P107)</f>
        <v/>
      </c>
      <c r="AL101" s="37" t="str">
        <f t="shared" si="122"/>
        <v/>
      </c>
      <c r="AM101" s="120" t="str">
        <f t="shared" si="123"/>
        <v/>
      </c>
      <c r="AN101" s="62" t="str">
        <f t="shared" si="124"/>
        <v/>
      </c>
      <c r="AO101" s="62" t="e">
        <f t="shared" si="125"/>
        <v>#N/A</v>
      </c>
      <c r="AP101" s="62" t="str">
        <f>IF(D101="","",VLOOKUP(D101,'Hilfswerte Benchmark'!$A$4:$H$58,6,0))</f>
        <v/>
      </c>
      <c r="AQ101" s="62" t="str">
        <f>IF(D101="","",VLOOKUP(D101,'Hilfswerte Benchmark'!$A$4:$H$58,7,0))</f>
        <v/>
      </c>
      <c r="AR101" s="62" t="str">
        <f t="shared" si="126"/>
        <v/>
      </c>
      <c r="AS101" s="62" t="str">
        <f t="shared" si="127"/>
        <v/>
      </c>
      <c r="AT101" t="str">
        <f>IF('EINGABE Gebäude'!Q107="","",'EINGABE Gebäude'!Q107)</f>
        <v/>
      </c>
      <c r="AU101" t="str">
        <f t="shared" si="128"/>
        <v/>
      </c>
      <c r="AV101" s="120" t="str">
        <f t="shared" si="129"/>
        <v/>
      </c>
      <c r="AW101" s="35" t="str">
        <f t="shared" si="149"/>
        <v/>
      </c>
      <c r="AX101" s="62" t="str">
        <f t="shared" si="150"/>
        <v/>
      </c>
      <c r="AY101" s="52" t="str">
        <f t="shared" si="130"/>
        <v/>
      </c>
      <c r="AZ101" s="62">
        <f>'Hilfswerte Energiepreise'!$C$4</f>
        <v>29.29</v>
      </c>
      <c r="BA101" s="62">
        <f>'Hilfswerte Energiepreise'!$D$4</f>
        <v>24.42</v>
      </c>
      <c r="BB101" s="62">
        <f>'Hilfswerte Energiepreise'!$E$4</f>
        <v>17.170000000000002</v>
      </c>
      <c r="BC101" t="str">
        <f t="shared" si="131"/>
        <v/>
      </c>
      <c r="BD101" t="str">
        <f t="shared" si="132"/>
        <v/>
      </c>
      <c r="BE101" s="37">
        <f>'Hilfswerte Energiepreise'!$F$4</f>
        <v>560</v>
      </c>
      <c r="BF101" t="str">
        <f t="shared" si="133"/>
        <v/>
      </c>
      <c r="BG101" s="42" t="str">
        <f>IF('EINGABE Gebäude'!S107="","",'EINGABE Gebäude'!S107)</f>
        <v/>
      </c>
      <c r="BH101" s="42" t="str">
        <f>IF('EINGABE Gebäude'!T107="","",'EINGABE Gebäude'!T107)</f>
        <v/>
      </c>
      <c r="BI101" s="37" t="str">
        <f t="shared" si="151"/>
        <v/>
      </c>
      <c r="BJ101" t="str">
        <f>IF('EINGABE Gebäude'!U107="","",'EINGABE Gebäude'!U107)</f>
        <v/>
      </c>
      <c r="BK101" s="37" t="str">
        <f t="shared" si="134"/>
        <v/>
      </c>
      <c r="BL101" s="120" t="str">
        <f t="shared" si="135"/>
        <v/>
      </c>
      <c r="BM101" s="62" t="str">
        <f t="shared" si="136"/>
        <v/>
      </c>
      <c r="BN101" s="62" t="e">
        <f t="shared" si="137"/>
        <v>#N/A</v>
      </c>
      <c r="BO101" s="62" t="str">
        <f>IF(D101="","",VLOOKUP(D101,'Hilfswerte Benchmark'!$A$4:$H$58,7,0))</f>
        <v/>
      </c>
      <c r="BP101" s="62" t="str">
        <f>IF(D101="","",VLOOKUP(D101,'Hilfswerte Benchmark'!$A$4:$H$58,8,0))</f>
        <v/>
      </c>
      <c r="BQ101" s="62" t="str">
        <f t="shared" si="138"/>
        <v/>
      </c>
      <c r="BR101" s="62" t="str">
        <f t="shared" si="139"/>
        <v/>
      </c>
      <c r="BS101" s="72" t="str">
        <f>IF('EINGABE Gebäude'!V107="","",'EINGABE Gebäude'!V107)</f>
        <v/>
      </c>
      <c r="BT101" s="52" t="str">
        <f t="shared" si="152"/>
        <v/>
      </c>
      <c r="BU101" s="52" t="str">
        <f t="shared" si="140"/>
        <v/>
      </c>
      <c r="BV101" s="120" t="str">
        <f t="shared" si="141"/>
        <v/>
      </c>
      <c r="BW101" s="35" t="str">
        <f t="shared" si="153"/>
        <v/>
      </c>
      <c r="BX101" s="62">
        <f>'Hilfswerte Energiepreise'!$C$20</f>
        <v>7.72</v>
      </c>
      <c r="BY101" s="62">
        <f>'Hilfswerte Energiepreise'!$D$20</f>
        <v>5.6</v>
      </c>
      <c r="BZ101" s="62">
        <f>'Hilfswerte Energiepreise'!$E$20</f>
        <v>3.61</v>
      </c>
      <c r="CA101" t="str">
        <f t="shared" si="142"/>
        <v/>
      </c>
      <c r="CB101" t="str">
        <f t="shared" si="143"/>
        <v/>
      </c>
      <c r="CC101" s="35"/>
    </row>
    <row r="102" spans="1:81" x14ac:dyDescent="0.2">
      <c r="A102" s="72">
        <v>98</v>
      </c>
      <c r="B102" s="47" t="str">
        <f>IF('EINGABE Gebäude'!C108 = "", "", 'EINGABE Gebäude'!C108)</f>
        <v/>
      </c>
      <c r="C102" s="47" t="str">
        <f>IF(OR('EINGABE Gebäude'!D108 = "",'EINGABE Gebäude'!D108 = 0), "",'EINGABE Gebäude'!D108)</f>
        <v/>
      </c>
      <c r="D102" t="str">
        <f>IF(OR('EINGABE Gebäude'!E108 = "",'EINGABE Gebäude'!E108 = 0), "",'EINGABE Gebäude'!E108 )</f>
        <v/>
      </c>
      <c r="E102" t="str">
        <f>IF('EINGABE Gebäude'!F108 = "", "",'EINGABE Gebäude'!F108)</f>
        <v/>
      </c>
      <c r="F102" s="34" t="str">
        <f>IF('EINGABE Gebäude'!H108= "", "",'EINGABE Gebäude'!H108)</f>
        <v/>
      </c>
      <c r="G102" s="34" t="str">
        <f>IF('EINGABE Gebäude'!I108 = "","",'EINGABE Gebäude'!I108)</f>
        <v/>
      </c>
      <c r="H102" s="34" t="str">
        <f>IF('EINGABE Gebäude'!J108="","",'EINGABE Gebäude'!J108)</f>
        <v/>
      </c>
      <c r="I102" s="35" t="str">
        <f t="shared" si="144"/>
        <v/>
      </c>
      <c r="J102" s="35" t="str">
        <f t="shared" si="145"/>
        <v/>
      </c>
      <c r="K102" s="35" t="str">
        <f t="shared" si="146"/>
        <v/>
      </c>
      <c r="L102" s="35" t="str">
        <f ca="1">IF(OR(I102="",K102=""),"",SUM(OFFSET('Hilfswerte Witterung'!$B$5,I102,K102,J102-I102)))</f>
        <v/>
      </c>
      <c r="M102" t="str">
        <f>IF('EINGABE Gebäude'!K108="","",'EINGABE Gebäude'!K108)</f>
        <v/>
      </c>
      <c r="N102" t="str">
        <f ca="1">IFERROR(IF(OR(L102=0, M102="",E102=""),"",(('Hilfswerte Witterung'!$I$1/L102)*M102)),"")</f>
        <v/>
      </c>
      <c r="O102" t="str">
        <f t="shared" ca="1" si="113"/>
        <v/>
      </c>
      <c r="P102" s="62" t="str">
        <f ca="1">IFERROR(IF(OR(L102=0, M102="",E102=""),"",(('Hilfswerte Witterung'!$I$1/L102)*M102)/E102),"")</f>
        <v/>
      </c>
      <c r="Q102" s="62" t="e">
        <f t="shared" ca="1" si="114"/>
        <v>#N/A</v>
      </c>
      <c r="R102" s="52" t="str">
        <f>IF(D102="","",VLOOKUP(D102,'Hilfswerte Benchmark'!$A$4:$H$59,3,0))</f>
        <v/>
      </c>
      <c r="S102" s="52" t="str">
        <f>IF(D102="","",VLOOKUP(D102,'Hilfswerte Benchmark'!$A$4:$H$59,4,0))</f>
        <v/>
      </c>
      <c r="T102" s="52" t="str">
        <f t="shared" si="115"/>
        <v/>
      </c>
      <c r="U102" s="44" t="str">
        <f t="shared" ca="1" si="116"/>
        <v/>
      </c>
      <c r="V102" t="str">
        <f>IF('EINGABE Gebäude'!L108="","",'EINGABE Gebäude'!L108)</f>
        <v/>
      </c>
      <c r="W102" s="62" t="str">
        <f t="shared" si="147"/>
        <v/>
      </c>
      <c r="X102" s="62" t="str">
        <f>IF(H102="","",VLOOKUP(H102,'Hilfswerte Energiepreise'!$B$4:$F$17,2,FALSE))</f>
        <v/>
      </c>
      <c r="Y102" s="62" t="str">
        <f>IF(H102="","",VLOOKUP(H102,'Hilfswerte Energiepreise'!$B$4:$F$17,3,FALSE))</f>
        <v/>
      </c>
      <c r="Z102" s="62" t="str">
        <f>IF(H102="","",VLOOKUP(H102,'Hilfswerte Energiepreise'!$B$4:$F$17,4,FALSE))</f>
        <v/>
      </c>
      <c r="AA102" t="str">
        <f t="shared" si="117"/>
        <v/>
      </c>
      <c r="AB102" t="str">
        <f t="shared" si="118"/>
        <v/>
      </c>
      <c r="AC102" s="35" t="str">
        <f ca="1">IFERROR(IF(OR(C102="",C102=0,L102=0,L102="",V102="",V102=0),"",(HLOOKUP(C102,'Hilfswerte Witterung'!$C$4:$AQ$5,2,FALSE)/L102)*V102),"")</f>
        <v/>
      </c>
      <c r="AD102" s="35" t="str">
        <f t="shared" ca="1" si="119"/>
        <v/>
      </c>
      <c r="AE102" s="35" t="str">
        <f>IFERROR(VLOOKUP(H102,'Hilfswerte Energiepreise'!$B$4:$F$17,5,FALSE),"")</f>
        <v/>
      </c>
      <c r="AF102" s="35" t="str">
        <f t="shared" ca="1" si="120"/>
        <v/>
      </c>
      <c r="AG102" s="35" t="str">
        <f t="shared" ca="1" si="121"/>
        <v/>
      </c>
      <c r="AH102" s="42" t="str">
        <f>IF('EINGABE Gebäude'!N108="","",'EINGABE Gebäude'!N108)</f>
        <v/>
      </c>
      <c r="AI102" s="42" t="str">
        <f>IF('EINGABE Gebäude'!O108="","",'EINGABE Gebäude'!O108)</f>
        <v/>
      </c>
      <c r="AJ102" t="str">
        <f t="shared" si="148"/>
        <v/>
      </c>
      <c r="AK102" t="str">
        <f>IF('EINGABE Gebäude'!P108="","",'EINGABE Gebäude'!P108)</f>
        <v/>
      </c>
      <c r="AL102" s="37" t="str">
        <f t="shared" si="122"/>
        <v/>
      </c>
      <c r="AM102" s="120" t="str">
        <f t="shared" si="123"/>
        <v/>
      </c>
      <c r="AN102" s="62" t="str">
        <f t="shared" si="124"/>
        <v/>
      </c>
      <c r="AO102" s="62" t="e">
        <f t="shared" si="125"/>
        <v>#N/A</v>
      </c>
      <c r="AP102" s="62" t="str">
        <f>IF(D102="","",VLOOKUP(D102,'Hilfswerte Benchmark'!$A$4:$H$58,6,0))</f>
        <v/>
      </c>
      <c r="AQ102" s="62" t="str">
        <f>IF(D102="","",VLOOKUP(D102,'Hilfswerte Benchmark'!$A$4:$H$58,7,0))</f>
        <v/>
      </c>
      <c r="AR102" s="62" t="str">
        <f t="shared" si="126"/>
        <v/>
      </c>
      <c r="AS102" s="62" t="str">
        <f t="shared" si="127"/>
        <v/>
      </c>
      <c r="AT102" t="str">
        <f>IF('EINGABE Gebäude'!Q108="","",'EINGABE Gebäude'!Q108)</f>
        <v/>
      </c>
      <c r="AU102" t="str">
        <f t="shared" si="128"/>
        <v/>
      </c>
      <c r="AV102" s="120" t="str">
        <f t="shared" si="129"/>
        <v/>
      </c>
      <c r="AW102" s="35" t="str">
        <f t="shared" si="149"/>
        <v/>
      </c>
      <c r="AX102" s="62" t="str">
        <f t="shared" si="150"/>
        <v/>
      </c>
      <c r="AY102" s="52" t="str">
        <f t="shared" si="130"/>
        <v/>
      </c>
      <c r="AZ102" s="62">
        <f>'Hilfswerte Energiepreise'!$C$4</f>
        <v>29.29</v>
      </c>
      <c r="BA102" s="62">
        <f>'Hilfswerte Energiepreise'!$D$4</f>
        <v>24.42</v>
      </c>
      <c r="BB102" s="62">
        <f>'Hilfswerte Energiepreise'!$E$4</f>
        <v>17.170000000000002</v>
      </c>
      <c r="BC102" t="str">
        <f t="shared" si="131"/>
        <v/>
      </c>
      <c r="BD102" t="str">
        <f t="shared" si="132"/>
        <v/>
      </c>
      <c r="BE102" s="37">
        <f>'Hilfswerte Energiepreise'!$F$4</f>
        <v>560</v>
      </c>
      <c r="BF102" t="str">
        <f t="shared" si="133"/>
        <v/>
      </c>
      <c r="BG102" s="42" t="str">
        <f>IF('EINGABE Gebäude'!S108="","",'EINGABE Gebäude'!S108)</f>
        <v/>
      </c>
      <c r="BH102" s="42" t="str">
        <f>IF('EINGABE Gebäude'!T108="","",'EINGABE Gebäude'!T108)</f>
        <v/>
      </c>
      <c r="BI102" s="37" t="str">
        <f t="shared" si="151"/>
        <v/>
      </c>
      <c r="BJ102" t="str">
        <f>IF('EINGABE Gebäude'!U108="","",'EINGABE Gebäude'!U108)</f>
        <v/>
      </c>
      <c r="BK102" s="37" t="str">
        <f t="shared" si="134"/>
        <v/>
      </c>
      <c r="BL102" s="120" t="str">
        <f t="shared" si="135"/>
        <v/>
      </c>
      <c r="BM102" s="62" t="str">
        <f t="shared" si="136"/>
        <v/>
      </c>
      <c r="BN102" s="62" t="e">
        <f t="shared" si="137"/>
        <v>#N/A</v>
      </c>
      <c r="BO102" s="62" t="str">
        <f>IF(D102="","",VLOOKUP(D102,'Hilfswerte Benchmark'!$A$4:$H$58,7,0))</f>
        <v/>
      </c>
      <c r="BP102" s="62" t="str">
        <f>IF(D102="","",VLOOKUP(D102,'Hilfswerte Benchmark'!$A$4:$H$58,8,0))</f>
        <v/>
      </c>
      <c r="BQ102" s="62" t="str">
        <f t="shared" si="138"/>
        <v/>
      </c>
      <c r="BR102" s="62" t="str">
        <f t="shared" si="139"/>
        <v/>
      </c>
      <c r="BS102" s="72" t="str">
        <f>IF('EINGABE Gebäude'!V108="","",'EINGABE Gebäude'!V108)</f>
        <v/>
      </c>
      <c r="BT102" s="52" t="str">
        <f t="shared" si="152"/>
        <v/>
      </c>
      <c r="BU102" s="52" t="str">
        <f t="shared" si="140"/>
        <v/>
      </c>
      <c r="BV102" s="120" t="str">
        <f t="shared" si="141"/>
        <v/>
      </c>
      <c r="BW102" s="35" t="str">
        <f t="shared" si="153"/>
        <v/>
      </c>
      <c r="BX102" s="62">
        <f>'Hilfswerte Energiepreise'!$C$20</f>
        <v>7.72</v>
      </c>
      <c r="BY102" s="62">
        <f>'Hilfswerte Energiepreise'!$D$20</f>
        <v>5.6</v>
      </c>
      <c r="BZ102" s="62">
        <f>'Hilfswerte Energiepreise'!$E$20</f>
        <v>3.61</v>
      </c>
      <c r="CA102" t="str">
        <f t="shared" si="142"/>
        <v/>
      </c>
      <c r="CB102" t="str">
        <f t="shared" si="143"/>
        <v/>
      </c>
      <c r="CC102" s="35"/>
    </row>
    <row r="103" spans="1:81" x14ac:dyDescent="0.2">
      <c r="A103">
        <v>99</v>
      </c>
      <c r="B103" s="47" t="str">
        <f>IF('EINGABE Gebäude'!C109 = "", "", 'EINGABE Gebäude'!C109)</f>
        <v/>
      </c>
      <c r="C103" s="47" t="str">
        <f>IF(OR('EINGABE Gebäude'!D109 = "",'EINGABE Gebäude'!D109 = 0), "",'EINGABE Gebäude'!D109)</f>
        <v/>
      </c>
      <c r="D103" t="str">
        <f>IF(OR('EINGABE Gebäude'!E109 = "",'EINGABE Gebäude'!E109 = 0), "",'EINGABE Gebäude'!E109 )</f>
        <v/>
      </c>
      <c r="E103" t="str">
        <f>IF('EINGABE Gebäude'!F109 = "", "",'EINGABE Gebäude'!F109)</f>
        <v/>
      </c>
      <c r="F103" s="34" t="str">
        <f>IF('EINGABE Gebäude'!H109= "", "",'EINGABE Gebäude'!H109)</f>
        <v/>
      </c>
      <c r="G103" s="34" t="str">
        <f>IF('EINGABE Gebäude'!I109 = "","",'EINGABE Gebäude'!I109)</f>
        <v/>
      </c>
      <c r="H103" s="34" t="str">
        <f>IF('EINGABE Gebäude'!J109="","",'EINGABE Gebäude'!J109)</f>
        <v/>
      </c>
      <c r="I103" s="35" t="str">
        <f t="shared" si="144"/>
        <v/>
      </c>
      <c r="J103" s="35" t="str">
        <f t="shared" si="145"/>
        <v/>
      </c>
      <c r="K103" s="35" t="str">
        <f t="shared" si="146"/>
        <v/>
      </c>
      <c r="L103" s="35" t="str">
        <f ca="1">IF(OR(I103="",K103=""),"",SUM(OFFSET('Hilfswerte Witterung'!$B$5,I103,K103,J103-I103)))</f>
        <v/>
      </c>
      <c r="M103" t="str">
        <f>IF('EINGABE Gebäude'!K109="","",'EINGABE Gebäude'!K109)</f>
        <v/>
      </c>
      <c r="N103" t="str">
        <f ca="1">IFERROR(IF(OR(L103=0, M103="",E103=""),"",(('Hilfswerte Witterung'!$I$1/L103)*M103)),"")</f>
        <v/>
      </c>
      <c r="O103" t="str">
        <f t="shared" ca="1" si="113"/>
        <v/>
      </c>
      <c r="P103" s="62" t="str">
        <f ca="1">IFERROR(IF(OR(L103=0, M103="",E103=""),"",(('Hilfswerte Witterung'!$I$1/L103)*M103)/E103),"")</f>
        <v/>
      </c>
      <c r="Q103" s="62" t="e">
        <f t="shared" ca="1" si="114"/>
        <v>#N/A</v>
      </c>
      <c r="R103" s="52" t="str">
        <f>IF(D103="","",VLOOKUP(D103,'Hilfswerte Benchmark'!$A$4:$H$59,3,0))</f>
        <v/>
      </c>
      <c r="S103" s="52" t="str">
        <f>IF(D103="","",VLOOKUP(D103,'Hilfswerte Benchmark'!$A$4:$H$59,4,0))</f>
        <v/>
      </c>
      <c r="T103" s="52" t="str">
        <f t="shared" si="115"/>
        <v/>
      </c>
      <c r="U103" s="44" t="str">
        <f t="shared" ca="1" si="116"/>
        <v/>
      </c>
      <c r="V103" t="str">
        <f>IF('EINGABE Gebäude'!L109="","",'EINGABE Gebäude'!L109)</f>
        <v/>
      </c>
      <c r="W103" s="62" t="str">
        <f t="shared" si="147"/>
        <v/>
      </c>
      <c r="X103" s="62" t="str">
        <f>IF(H103="","",VLOOKUP(H103,'Hilfswerte Energiepreise'!$B$4:$F$17,2,FALSE))</f>
        <v/>
      </c>
      <c r="Y103" s="62" t="str">
        <f>IF(H103="","",VLOOKUP(H103,'Hilfswerte Energiepreise'!$B$4:$F$17,3,FALSE))</f>
        <v/>
      </c>
      <c r="Z103" s="62" t="str">
        <f>IF(H103="","",VLOOKUP(H103,'Hilfswerte Energiepreise'!$B$4:$F$17,4,FALSE))</f>
        <v/>
      </c>
      <c r="AA103" t="str">
        <f t="shared" si="117"/>
        <v/>
      </c>
      <c r="AB103" t="str">
        <f t="shared" si="118"/>
        <v/>
      </c>
      <c r="AC103" s="35" t="str">
        <f ca="1">IFERROR(IF(OR(C103="",C103=0,L103=0,L103="",V103="",V103=0),"",(HLOOKUP(C103,'Hilfswerte Witterung'!$C$4:$AQ$5,2,FALSE)/L103)*V103),"")</f>
        <v/>
      </c>
      <c r="AD103" s="35" t="str">
        <f t="shared" ca="1" si="119"/>
        <v/>
      </c>
      <c r="AE103" s="35" t="str">
        <f>IFERROR(VLOOKUP(H103,'Hilfswerte Energiepreise'!$B$4:$F$17,5,FALSE),"")</f>
        <v/>
      </c>
      <c r="AF103" s="35" t="str">
        <f t="shared" ca="1" si="120"/>
        <v/>
      </c>
      <c r="AG103" s="35" t="str">
        <f t="shared" ca="1" si="121"/>
        <v/>
      </c>
      <c r="AH103" s="42" t="str">
        <f>IF('EINGABE Gebäude'!N109="","",'EINGABE Gebäude'!N109)</f>
        <v/>
      </c>
      <c r="AI103" s="42" t="str">
        <f>IF('EINGABE Gebäude'!O109="","",'EINGABE Gebäude'!O109)</f>
        <v/>
      </c>
      <c r="AJ103" t="str">
        <f t="shared" si="148"/>
        <v/>
      </c>
      <c r="AK103" t="str">
        <f>IF('EINGABE Gebäude'!P109="","",'EINGABE Gebäude'!P109)</f>
        <v/>
      </c>
      <c r="AL103" s="37" t="str">
        <f t="shared" si="122"/>
        <v/>
      </c>
      <c r="AM103" s="120" t="str">
        <f t="shared" si="123"/>
        <v/>
      </c>
      <c r="AN103" s="62" t="str">
        <f t="shared" si="124"/>
        <v/>
      </c>
      <c r="AO103" s="62" t="e">
        <f t="shared" si="125"/>
        <v>#N/A</v>
      </c>
      <c r="AP103" s="62" t="str">
        <f>IF(D103="","",VLOOKUP(D103,'Hilfswerte Benchmark'!$A$4:$H$58,6,0))</f>
        <v/>
      </c>
      <c r="AQ103" s="62" t="str">
        <f>IF(D103="","",VLOOKUP(D103,'Hilfswerte Benchmark'!$A$4:$H$58,7,0))</f>
        <v/>
      </c>
      <c r="AR103" s="62" t="str">
        <f t="shared" si="126"/>
        <v/>
      </c>
      <c r="AS103" s="62" t="str">
        <f t="shared" si="127"/>
        <v/>
      </c>
      <c r="AT103" t="str">
        <f>IF('EINGABE Gebäude'!Q109="","",'EINGABE Gebäude'!Q109)</f>
        <v/>
      </c>
      <c r="AU103" t="str">
        <f t="shared" si="128"/>
        <v/>
      </c>
      <c r="AV103" s="120" t="str">
        <f t="shared" si="129"/>
        <v/>
      </c>
      <c r="AW103" s="35" t="str">
        <f t="shared" si="149"/>
        <v/>
      </c>
      <c r="AX103" s="62" t="str">
        <f t="shared" si="150"/>
        <v/>
      </c>
      <c r="AY103" s="52" t="str">
        <f t="shared" si="130"/>
        <v/>
      </c>
      <c r="AZ103" s="62">
        <f>'Hilfswerte Energiepreise'!$C$4</f>
        <v>29.29</v>
      </c>
      <c r="BA103" s="62">
        <f>'Hilfswerte Energiepreise'!$D$4</f>
        <v>24.42</v>
      </c>
      <c r="BB103" s="62">
        <f>'Hilfswerte Energiepreise'!$E$4</f>
        <v>17.170000000000002</v>
      </c>
      <c r="BC103" t="str">
        <f t="shared" si="131"/>
        <v/>
      </c>
      <c r="BD103" t="str">
        <f t="shared" si="132"/>
        <v/>
      </c>
      <c r="BE103" s="37">
        <f>'Hilfswerte Energiepreise'!$F$4</f>
        <v>560</v>
      </c>
      <c r="BF103" t="str">
        <f t="shared" si="133"/>
        <v/>
      </c>
      <c r="BG103" s="42" t="str">
        <f>IF('EINGABE Gebäude'!S109="","",'EINGABE Gebäude'!S109)</f>
        <v/>
      </c>
      <c r="BH103" s="42" t="str">
        <f>IF('EINGABE Gebäude'!T109="","",'EINGABE Gebäude'!T109)</f>
        <v/>
      </c>
      <c r="BI103" s="37" t="str">
        <f t="shared" si="151"/>
        <v/>
      </c>
      <c r="BJ103" t="str">
        <f>IF('EINGABE Gebäude'!U109="","",'EINGABE Gebäude'!U109)</f>
        <v/>
      </c>
      <c r="BK103" s="37" t="str">
        <f t="shared" si="134"/>
        <v/>
      </c>
      <c r="BL103" s="120" t="str">
        <f t="shared" si="135"/>
        <v/>
      </c>
      <c r="BM103" s="62" t="str">
        <f t="shared" si="136"/>
        <v/>
      </c>
      <c r="BN103" s="62" t="e">
        <f t="shared" si="137"/>
        <v>#N/A</v>
      </c>
      <c r="BO103" s="62" t="str">
        <f>IF(D103="","",VLOOKUP(D103,'Hilfswerte Benchmark'!$A$4:$H$58,7,0))</f>
        <v/>
      </c>
      <c r="BP103" s="62" t="str">
        <f>IF(D103="","",VLOOKUP(D103,'Hilfswerte Benchmark'!$A$4:$H$58,8,0))</f>
        <v/>
      </c>
      <c r="BQ103" s="62" t="str">
        <f t="shared" si="138"/>
        <v/>
      </c>
      <c r="BR103" s="62" t="str">
        <f t="shared" si="139"/>
        <v/>
      </c>
      <c r="BS103" s="72" t="str">
        <f>IF('EINGABE Gebäude'!V109="","",'EINGABE Gebäude'!V109)</f>
        <v/>
      </c>
      <c r="BT103" s="52" t="str">
        <f t="shared" si="152"/>
        <v/>
      </c>
      <c r="BU103" s="52" t="str">
        <f t="shared" si="140"/>
        <v/>
      </c>
      <c r="BV103" s="120" t="str">
        <f t="shared" si="141"/>
        <v/>
      </c>
      <c r="BW103" s="35" t="str">
        <f t="shared" si="153"/>
        <v/>
      </c>
      <c r="BX103" s="62">
        <f>'Hilfswerte Energiepreise'!$C$20</f>
        <v>7.72</v>
      </c>
      <c r="BY103" s="62">
        <f>'Hilfswerte Energiepreise'!$D$20</f>
        <v>5.6</v>
      </c>
      <c r="BZ103" s="62">
        <f>'Hilfswerte Energiepreise'!$E$20</f>
        <v>3.61</v>
      </c>
      <c r="CA103" t="str">
        <f t="shared" si="142"/>
        <v/>
      </c>
      <c r="CB103" t="str">
        <f t="shared" si="143"/>
        <v/>
      </c>
      <c r="CC103" s="35"/>
    </row>
    <row r="104" spans="1:81" x14ac:dyDescent="0.2">
      <c r="A104" s="72">
        <v>100</v>
      </c>
      <c r="B104" s="47" t="str">
        <f>IF('EINGABE Gebäude'!C110 = "", "", 'EINGABE Gebäude'!C110)</f>
        <v/>
      </c>
      <c r="C104" s="47" t="str">
        <f>IF(OR('EINGABE Gebäude'!D110 = "",'EINGABE Gebäude'!D110 = 0), "",'EINGABE Gebäude'!D110)</f>
        <v/>
      </c>
      <c r="D104" t="str">
        <f>IF(OR('EINGABE Gebäude'!E110 = "",'EINGABE Gebäude'!E110 = 0), "",'EINGABE Gebäude'!E110 )</f>
        <v/>
      </c>
      <c r="E104" t="str">
        <f>IF('EINGABE Gebäude'!F110 = "", "",'EINGABE Gebäude'!F110)</f>
        <v/>
      </c>
      <c r="F104" s="34" t="str">
        <f>IF('EINGABE Gebäude'!H110= "", "",'EINGABE Gebäude'!H110)</f>
        <v/>
      </c>
      <c r="G104" s="34" t="str">
        <f>IF('EINGABE Gebäude'!I110 = "","",'EINGABE Gebäude'!I110)</f>
        <v/>
      </c>
      <c r="H104" s="34" t="str">
        <f>IF('EINGABE Gebäude'!J110="","",'EINGABE Gebäude'!J110)</f>
        <v/>
      </c>
      <c r="I104" s="35" t="str">
        <f t="shared" si="144"/>
        <v/>
      </c>
      <c r="J104" s="35" t="str">
        <f t="shared" si="145"/>
        <v/>
      </c>
      <c r="K104" s="35" t="str">
        <f t="shared" si="146"/>
        <v/>
      </c>
      <c r="L104" s="35" t="str">
        <f ca="1">IF(OR(I104="",K104=""),"",SUM(OFFSET('Hilfswerte Witterung'!$B$5,I104,K104,J104-I104)))</f>
        <v/>
      </c>
      <c r="M104" t="str">
        <f>IF('EINGABE Gebäude'!K110="","",'EINGABE Gebäude'!K110)</f>
        <v/>
      </c>
      <c r="N104" t="str">
        <f ca="1">IFERROR(IF(OR(L104=0, M104="",E104=""),"",(('Hilfswerte Witterung'!$I$1/L104)*M104)),"")</f>
        <v/>
      </c>
      <c r="O104" t="str">
        <f t="shared" ca="1" si="113"/>
        <v/>
      </c>
      <c r="P104" s="62" t="str">
        <f ca="1">IFERROR(IF(OR(L104=0, M104="",E104=""),"",(('Hilfswerte Witterung'!$I$1/L104)*M104)/E104),"")</f>
        <v/>
      </c>
      <c r="Q104" s="62" t="e">
        <f t="shared" ca="1" si="114"/>
        <v>#N/A</v>
      </c>
      <c r="R104" s="52" t="str">
        <f>IF(D104="","",VLOOKUP(D104,'Hilfswerte Benchmark'!$A$4:$H$59,3,0))</f>
        <v/>
      </c>
      <c r="S104" s="52" t="str">
        <f>IF(D104="","",VLOOKUP(D104,'Hilfswerte Benchmark'!$A$4:$H$59,4,0))</f>
        <v/>
      </c>
      <c r="T104" s="52" t="str">
        <f t="shared" si="115"/>
        <v/>
      </c>
      <c r="U104" s="44" t="str">
        <f t="shared" ca="1" si="116"/>
        <v/>
      </c>
      <c r="V104" t="str">
        <f>IF('EINGABE Gebäude'!L110="","",'EINGABE Gebäude'!L110)</f>
        <v/>
      </c>
      <c r="W104" s="62" t="str">
        <f t="shared" si="147"/>
        <v/>
      </c>
      <c r="X104" s="62" t="str">
        <f>IF(H104="","",VLOOKUP(H104,'Hilfswerte Energiepreise'!$B$4:$F$17,2,FALSE))</f>
        <v/>
      </c>
      <c r="Y104" s="62" t="str">
        <f>IF(H104="","",VLOOKUP(H104,'Hilfswerte Energiepreise'!$B$4:$F$17,3,FALSE))</f>
        <v/>
      </c>
      <c r="Z104" s="62" t="str">
        <f>IF(H104="","",VLOOKUP(H104,'Hilfswerte Energiepreise'!$B$4:$F$17,4,FALSE))</f>
        <v/>
      </c>
      <c r="AA104" t="str">
        <f t="shared" si="117"/>
        <v/>
      </c>
      <c r="AB104" t="str">
        <f t="shared" si="118"/>
        <v/>
      </c>
      <c r="AC104" s="35" t="str">
        <f ca="1">IFERROR(IF(OR(C104="",C104=0,L104=0,L104="",V104="",V104=0),"",(HLOOKUP(C104,'Hilfswerte Witterung'!$C$4:$AQ$5,2,FALSE)/L104)*V104),"")</f>
        <v/>
      </c>
      <c r="AD104" s="35" t="str">
        <f t="shared" ca="1" si="119"/>
        <v/>
      </c>
      <c r="AE104" s="35" t="str">
        <f>IFERROR(VLOOKUP(H104,'Hilfswerte Energiepreise'!$B$4:$F$17,5,FALSE),"")</f>
        <v/>
      </c>
      <c r="AF104" s="35" t="str">
        <f t="shared" ca="1" si="120"/>
        <v/>
      </c>
      <c r="AG104" s="35" t="str">
        <f t="shared" ca="1" si="121"/>
        <v/>
      </c>
      <c r="AH104" s="42" t="str">
        <f>IF('EINGABE Gebäude'!N110="","",'EINGABE Gebäude'!N110)</f>
        <v/>
      </c>
      <c r="AI104" s="42" t="str">
        <f>IF('EINGABE Gebäude'!O110="","",'EINGABE Gebäude'!O110)</f>
        <v/>
      </c>
      <c r="AJ104" t="str">
        <f t="shared" si="148"/>
        <v/>
      </c>
      <c r="AK104" t="str">
        <f>IF('EINGABE Gebäude'!P110="","",'EINGABE Gebäude'!P110)</f>
        <v/>
      </c>
      <c r="AL104" s="37" t="str">
        <f t="shared" si="122"/>
        <v/>
      </c>
      <c r="AM104" s="120" t="str">
        <f t="shared" si="123"/>
        <v/>
      </c>
      <c r="AN104" s="62" t="str">
        <f t="shared" si="124"/>
        <v/>
      </c>
      <c r="AO104" s="62" t="e">
        <f t="shared" si="125"/>
        <v>#N/A</v>
      </c>
      <c r="AP104" s="62" t="str">
        <f>IF(D104="","",VLOOKUP(D104,'Hilfswerte Benchmark'!$A$4:$H$58,6,0))</f>
        <v/>
      </c>
      <c r="AQ104" s="62" t="str">
        <f>IF(D104="","",VLOOKUP(D104,'Hilfswerte Benchmark'!$A$4:$H$58,7,0))</f>
        <v/>
      </c>
      <c r="AR104" s="62" t="str">
        <f t="shared" si="126"/>
        <v/>
      </c>
      <c r="AS104" s="62" t="str">
        <f t="shared" si="127"/>
        <v/>
      </c>
      <c r="AT104" t="str">
        <f>IF('EINGABE Gebäude'!Q110="","",'EINGABE Gebäude'!Q110)</f>
        <v/>
      </c>
      <c r="AU104" t="str">
        <f t="shared" si="128"/>
        <v/>
      </c>
      <c r="AV104" s="120" t="str">
        <f t="shared" si="129"/>
        <v/>
      </c>
      <c r="AW104" s="35" t="str">
        <f t="shared" si="149"/>
        <v/>
      </c>
      <c r="AX104" s="62" t="str">
        <f t="shared" si="150"/>
        <v/>
      </c>
      <c r="AY104" s="52" t="str">
        <f t="shared" si="130"/>
        <v/>
      </c>
      <c r="AZ104" s="62">
        <f>'Hilfswerte Energiepreise'!$C$4</f>
        <v>29.29</v>
      </c>
      <c r="BA104" s="62">
        <f>'Hilfswerte Energiepreise'!$D$4</f>
        <v>24.42</v>
      </c>
      <c r="BB104" s="62">
        <f>'Hilfswerte Energiepreise'!$E$4</f>
        <v>17.170000000000002</v>
      </c>
      <c r="BC104" t="str">
        <f t="shared" si="131"/>
        <v/>
      </c>
      <c r="BD104" t="str">
        <f t="shared" si="132"/>
        <v/>
      </c>
      <c r="BE104" s="37">
        <f>'Hilfswerte Energiepreise'!$F$4</f>
        <v>560</v>
      </c>
      <c r="BF104" t="str">
        <f t="shared" si="133"/>
        <v/>
      </c>
      <c r="BG104" s="42" t="str">
        <f>IF('EINGABE Gebäude'!S110="","",'EINGABE Gebäude'!S110)</f>
        <v/>
      </c>
      <c r="BH104" s="42" t="str">
        <f>IF('EINGABE Gebäude'!T110="","",'EINGABE Gebäude'!T110)</f>
        <v/>
      </c>
      <c r="BI104" s="37" t="str">
        <f t="shared" si="151"/>
        <v/>
      </c>
      <c r="BJ104" t="str">
        <f>IF('EINGABE Gebäude'!U110="","",'EINGABE Gebäude'!U110)</f>
        <v/>
      </c>
      <c r="BK104" s="37" t="str">
        <f t="shared" si="134"/>
        <v/>
      </c>
      <c r="BL104" s="120" t="str">
        <f t="shared" si="135"/>
        <v/>
      </c>
      <c r="BM104" s="62" t="str">
        <f t="shared" si="136"/>
        <v/>
      </c>
      <c r="BN104" s="62" t="e">
        <f t="shared" si="137"/>
        <v>#N/A</v>
      </c>
      <c r="BO104" s="62" t="str">
        <f>IF(D104="","",VLOOKUP(D104,'Hilfswerte Benchmark'!$A$4:$H$58,7,0))</f>
        <v/>
      </c>
      <c r="BP104" s="62" t="str">
        <f>IF(D104="","",VLOOKUP(D104,'Hilfswerte Benchmark'!$A$4:$H$58,8,0))</f>
        <v/>
      </c>
      <c r="BQ104" s="62" t="str">
        <f t="shared" si="138"/>
        <v/>
      </c>
      <c r="BR104" s="62" t="str">
        <f t="shared" si="139"/>
        <v/>
      </c>
      <c r="BS104" s="72" t="str">
        <f>IF('EINGABE Gebäude'!V110="","",'EINGABE Gebäude'!V110)</f>
        <v/>
      </c>
      <c r="BT104" s="52" t="str">
        <f t="shared" si="152"/>
        <v/>
      </c>
      <c r="BU104" s="52" t="str">
        <f t="shared" si="140"/>
        <v/>
      </c>
      <c r="BV104" s="120" t="str">
        <f t="shared" si="141"/>
        <v/>
      </c>
      <c r="BW104" s="35" t="str">
        <f t="shared" si="153"/>
        <v/>
      </c>
      <c r="BX104" s="62">
        <f>'Hilfswerte Energiepreise'!$C$20</f>
        <v>7.72</v>
      </c>
      <c r="BY104" s="62">
        <f>'Hilfswerte Energiepreise'!$D$20</f>
        <v>5.6</v>
      </c>
      <c r="BZ104" s="62">
        <f>'Hilfswerte Energiepreise'!$E$20</f>
        <v>3.61</v>
      </c>
      <c r="CA104" t="str">
        <f t="shared" si="142"/>
        <v/>
      </c>
      <c r="CB104" t="str">
        <f t="shared" si="143"/>
        <v/>
      </c>
      <c r="CC104" s="35"/>
    </row>
    <row r="105" spans="1:81" x14ac:dyDescent="0.2">
      <c r="A105">
        <v>101</v>
      </c>
      <c r="B105" s="47" t="str">
        <f>IF('EINGABE Gebäude'!C111 = "", "", 'EINGABE Gebäude'!C111)</f>
        <v/>
      </c>
      <c r="C105" s="47" t="str">
        <f>IF(OR('EINGABE Gebäude'!D111 = "",'EINGABE Gebäude'!D111 = 0), "",'EINGABE Gebäude'!D111)</f>
        <v/>
      </c>
      <c r="D105" t="str">
        <f>IF(OR('EINGABE Gebäude'!E111 = "",'EINGABE Gebäude'!E111 = 0), "",'EINGABE Gebäude'!E111 )</f>
        <v/>
      </c>
      <c r="E105" t="str">
        <f>IF('EINGABE Gebäude'!F111 = "", "",'EINGABE Gebäude'!F111)</f>
        <v/>
      </c>
      <c r="F105" s="34" t="str">
        <f>IF('EINGABE Gebäude'!H111= "", "",'EINGABE Gebäude'!H111)</f>
        <v/>
      </c>
      <c r="G105" s="34" t="str">
        <f>IF('EINGABE Gebäude'!I111 = "","",'EINGABE Gebäude'!I111)</f>
        <v/>
      </c>
      <c r="H105" s="34" t="str">
        <f>IF('EINGABE Gebäude'!J111="","",'EINGABE Gebäude'!J111)</f>
        <v/>
      </c>
      <c r="I105" s="35" t="str">
        <f t="shared" si="144"/>
        <v/>
      </c>
      <c r="J105" s="35" t="str">
        <f t="shared" si="145"/>
        <v/>
      </c>
      <c r="K105" s="35" t="str">
        <f t="shared" si="146"/>
        <v/>
      </c>
      <c r="L105" s="35" t="str">
        <f ca="1">IF(OR(I105="",K105=""),"",SUM(OFFSET('Hilfswerte Witterung'!$B$5,I105,K105,J105-I105)))</f>
        <v/>
      </c>
      <c r="M105" t="str">
        <f>IF('EINGABE Gebäude'!K111="","",'EINGABE Gebäude'!K111)</f>
        <v/>
      </c>
      <c r="N105" t="str">
        <f ca="1">IFERROR(IF(OR(L105=0, M105="",E105=""),"",(('Hilfswerte Witterung'!$I$1/L105)*M105)),"")</f>
        <v/>
      </c>
      <c r="O105" t="str">
        <f t="shared" ca="1" si="113"/>
        <v/>
      </c>
      <c r="P105" s="62" t="str">
        <f ca="1">IFERROR(IF(OR(L105=0, M105="",E105=""),"",(('Hilfswerte Witterung'!$I$1/L105)*M105)/E105),"")</f>
        <v/>
      </c>
      <c r="Q105" s="62" t="e">
        <f t="shared" ca="1" si="114"/>
        <v>#N/A</v>
      </c>
      <c r="R105" s="52" t="str">
        <f>IF(D105="","",VLOOKUP(D105,'Hilfswerte Benchmark'!$A$4:$H$59,3,0))</f>
        <v/>
      </c>
      <c r="S105" s="52" t="str">
        <f>IF(D105="","",VLOOKUP(D105,'Hilfswerte Benchmark'!$A$4:$H$59,4,0))</f>
        <v/>
      </c>
      <c r="T105" s="52" t="str">
        <f t="shared" si="115"/>
        <v/>
      </c>
      <c r="U105" s="44" t="str">
        <f t="shared" ca="1" si="116"/>
        <v/>
      </c>
      <c r="V105" t="str">
        <f>IF('EINGABE Gebäude'!L111="","",'EINGABE Gebäude'!L111)</f>
        <v/>
      </c>
      <c r="W105" s="62" t="str">
        <f t="shared" si="147"/>
        <v/>
      </c>
      <c r="X105" s="62" t="str">
        <f>IF(H105="","",VLOOKUP(H105,'Hilfswerte Energiepreise'!$B$4:$F$17,2,FALSE))</f>
        <v/>
      </c>
      <c r="Y105" s="62" t="str">
        <f>IF(H105="","",VLOOKUP(H105,'Hilfswerte Energiepreise'!$B$4:$F$17,3,FALSE))</f>
        <v/>
      </c>
      <c r="Z105" s="62" t="str">
        <f>IF(H105="","",VLOOKUP(H105,'Hilfswerte Energiepreise'!$B$4:$F$17,4,FALSE))</f>
        <v/>
      </c>
      <c r="AA105" t="str">
        <f t="shared" si="117"/>
        <v/>
      </c>
      <c r="AB105" t="str">
        <f t="shared" si="118"/>
        <v/>
      </c>
      <c r="AC105" s="35" t="str">
        <f ca="1">IFERROR(IF(OR(C105="",C105=0,L105=0,L105="",V105="",V105=0),"",(HLOOKUP(C105,'Hilfswerte Witterung'!$C$4:$AQ$5,2,FALSE)/L105)*V105),"")</f>
        <v/>
      </c>
      <c r="AD105" s="35" t="str">
        <f t="shared" ca="1" si="119"/>
        <v/>
      </c>
      <c r="AE105" s="35" t="str">
        <f>IFERROR(VLOOKUP(H105,'Hilfswerte Energiepreise'!$B$4:$F$17,5,FALSE),"")</f>
        <v/>
      </c>
      <c r="AF105" s="35" t="str">
        <f t="shared" ca="1" si="120"/>
        <v/>
      </c>
      <c r="AG105" s="35" t="str">
        <f t="shared" ca="1" si="121"/>
        <v/>
      </c>
      <c r="AH105" s="42" t="str">
        <f>IF('EINGABE Gebäude'!N111="","",'EINGABE Gebäude'!N111)</f>
        <v/>
      </c>
      <c r="AI105" s="42" t="str">
        <f>IF('EINGABE Gebäude'!O111="","",'EINGABE Gebäude'!O111)</f>
        <v/>
      </c>
      <c r="AJ105" t="str">
        <f t="shared" si="148"/>
        <v/>
      </c>
      <c r="AK105" t="str">
        <f>IF('EINGABE Gebäude'!P111="","",'EINGABE Gebäude'!P111)</f>
        <v/>
      </c>
      <c r="AL105" s="37" t="str">
        <f t="shared" si="122"/>
        <v/>
      </c>
      <c r="AM105" s="120" t="str">
        <f t="shared" si="123"/>
        <v/>
      </c>
      <c r="AN105" s="62" t="str">
        <f t="shared" si="124"/>
        <v/>
      </c>
      <c r="AO105" s="62" t="e">
        <f t="shared" si="125"/>
        <v>#N/A</v>
      </c>
      <c r="AP105" s="62" t="str">
        <f>IF(D105="","",VLOOKUP(D105,'Hilfswerte Benchmark'!$A$4:$H$58,6,0))</f>
        <v/>
      </c>
      <c r="AQ105" s="62" t="str">
        <f>IF(D105="","",VLOOKUP(D105,'Hilfswerte Benchmark'!$A$4:$H$58,7,0))</f>
        <v/>
      </c>
      <c r="AR105" s="62" t="str">
        <f t="shared" si="126"/>
        <v/>
      </c>
      <c r="AS105" s="62" t="str">
        <f t="shared" si="127"/>
        <v/>
      </c>
      <c r="AT105" t="str">
        <f>IF('EINGABE Gebäude'!Q111="","",'EINGABE Gebäude'!Q111)</f>
        <v/>
      </c>
      <c r="AU105" t="str">
        <f t="shared" si="128"/>
        <v/>
      </c>
      <c r="AV105" s="120" t="str">
        <f t="shared" si="129"/>
        <v/>
      </c>
      <c r="AW105" s="35" t="str">
        <f t="shared" si="149"/>
        <v/>
      </c>
      <c r="AX105" s="62" t="str">
        <f t="shared" si="150"/>
        <v/>
      </c>
      <c r="AY105" s="52" t="str">
        <f t="shared" si="130"/>
        <v/>
      </c>
      <c r="AZ105" s="62">
        <f>'Hilfswerte Energiepreise'!$C$4</f>
        <v>29.29</v>
      </c>
      <c r="BA105" s="62">
        <f>'Hilfswerte Energiepreise'!$D$4</f>
        <v>24.42</v>
      </c>
      <c r="BB105" s="62">
        <f>'Hilfswerte Energiepreise'!$E$4</f>
        <v>17.170000000000002</v>
      </c>
      <c r="BC105" t="str">
        <f t="shared" si="131"/>
        <v/>
      </c>
      <c r="BD105" t="str">
        <f t="shared" si="132"/>
        <v/>
      </c>
      <c r="BE105" s="37">
        <f>'Hilfswerte Energiepreise'!$F$4</f>
        <v>560</v>
      </c>
      <c r="BF105" t="str">
        <f t="shared" si="133"/>
        <v/>
      </c>
      <c r="BG105" s="42" t="str">
        <f>IF('EINGABE Gebäude'!S111="","",'EINGABE Gebäude'!S111)</f>
        <v/>
      </c>
      <c r="BH105" s="42" t="str">
        <f>IF('EINGABE Gebäude'!T111="","",'EINGABE Gebäude'!T111)</f>
        <v/>
      </c>
      <c r="BI105" s="37" t="str">
        <f t="shared" si="151"/>
        <v/>
      </c>
      <c r="BJ105" t="str">
        <f>IF('EINGABE Gebäude'!U111="","",'EINGABE Gebäude'!U111)</f>
        <v/>
      </c>
      <c r="BK105" s="37" t="str">
        <f t="shared" si="134"/>
        <v/>
      </c>
      <c r="BL105" s="120" t="str">
        <f t="shared" si="135"/>
        <v/>
      </c>
      <c r="BM105" s="62" t="str">
        <f t="shared" si="136"/>
        <v/>
      </c>
      <c r="BN105" s="62" t="e">
        <f t="shared" si="137"/>
        <v>#N/A</v>
      </c>
      <c r="BO105" s="62" t="str">
        <f>IF(D105="","",VLOOKUP(D105,'Hilfswerte Benchmark'!$A$4:$H$58,7,0))</f>
        <v/>
      </c>
      <c r="BP105" s="62" t="str">
        <f>IF(D105="","",VLOOKUP(D105,'Hilfswerte Benchmark'!$A$4:$H$58,8,0))</f>
        <v/>
      </c>
      <c r="BQ105" s="62" t="str">
        <f t="shared" si="138"/>
        <v/>
      </c>
      <c r="BR105" s="62" t="str">
        <f t="shared" si="139"/>
        <v/>
      </c>
      <c r="BS105" s="72" t="str">
        <f>IF('EINGABE Gebäude'!V111="","",'EINGABE Gebäude'!V111)</f>
        <v/>
      </c>
      <c r="BT105" s="52" t="str">
        <f t="shared" si="152"/>
        <v/>
      </c>
      <c r="BU105" s="52" t="str">
        <f t="shared" si="140"/>
        <v/>
      </c>
      <c r="BV105" s="120" t="str">
        <f t="shared" si="141"/>
        <v/>
      </c>
      <c r="BW105" s="35" t="str">
        <f t="shared" si="153"/>
        <v/>
      </c>
      <c r="BX105" s="62">
        <f>'Hilfswerte Energiepreise'!$C$20</f>
        <v>7.72</v>
      </c>
      <c r="BY105" s="62">
        <f>'Hilfswerte Energiepreise'!$D$20</f>
        <v>5.6</v>
      </c>
      <c r="BZ105" s="62">
        <f>'Hilfswerte Energiepreise'!$E$20</f>
        <v>3.61</v>
      </c>
      <c r="CA105" t="str">
        <f t="shared" si="142"/>
        <v/>
      </c>
      <c r="CB105" t="str">
        <f t="shared" si="143"/>
        <v/>
      </c>
      <c r="CC105" s="35"/>
    </row>
    <row r="106" spans="1:81" x14ac:dyDescent="0.2">
      <c r="A106" s="72">
        <v>102</v>
      </c>
      <c r="B106" s="47" t="str">
        <f>IF('EINGABE Gebäude'!C112 = "", "", 'EINGABE Gebäude'!C112)</f>
        <v/>
      </c>
      <c r="C106" s="47" t="str">
        <f>IF(OR('EINGABE Gebäude'!D112 = "",'EINGABE Gebäude'!D112 = 0), "",'EINGABE Gebäude'!D112)</f>
        <v/>
      </c>
      <c r="D106" t="str">
        <f>IF(OR('EINGABE Gebäude'!E112 = "",'EINGABE Gebäude'!E112 = 0), "",'EINGABE Gebäude'!E112 )</f>
        <v/>
      </c>
      <c r="E106" t="str">
        <f>IF('EINGABE Gebäude'!F112 = "", "",'EINGABE Gebäude'!F112)</f>
        <v/>
      </c>
      <c r="F106" s="34" t="str">
        <f>IF('EINGABE Gebäude'!H112= "", "",'EINGABE Gebäude'!H112)</f>
        <v/>
      </c>
      <c r="G106" s="34" t="str">
        <f>IF('EINGABE Gebäude'!I112 = "","",'EINGABE Gebäude'!I112)</f>
        <v/>
      </c>
      <c r="H106" s="34" t="str">
        <f>IF('EINGABE Gebäude'!J112="","",'EINGABE Gebäude'!J112)</f>
        <v/>
      </c>
      <c r="I106" s="35" t="str">
        <f t="shared" si="144"/>
        <v/>
      </c>
      <c r="J106" s="35" t="str">
        <f t="shared" si="145"/>
        <v/>
      </c>
      <c r="K106" s="35" t="str">
        <f t="shared" si="146"/>
        <v/>
      </c>
      <c r="L106" s="35" t="str">
        <f ca="1">IF(OR(I106="",K106=""),"",SUM(OFFSET('Hilfswerte Witterung'!$B$5,I106,K106,J106-I106)))</f>
        <v/>
      </c>
      <c r="M106" t="str">
        <f>IF('EINGABE Gebäude'!K112="","",'EINGABE Gebäude'!K112)</f>
        <v/>
      </c>
      <c r="N106" t="str">
        <f ca="1">IFERROR(IF(OR(L106=0, M106="",E106=""),"",(('Hilfswerte Witterung'!$I$1/L106)*M106)),"")</f>
        <v/>
      </c>
      <c r="O106" t="str">
        <f t="shared" ca="1" si="113"/>
        <v/>
      </c>
      <c r="P106" s="62" t="str">
        <f ca="1">IFERROR(IF(OR(L106=0, M106="",E106=""),"",(('Hilfswerte Witterung'!$I$1/L106)*M106)/E106),"")</f>
        <v/>
      </c>
      <c r="Q106" s="62" t="e">
        <f t="shared" ca="1" si="114"/>
        <v>#N/A</v>
      </c>
      <c r="R106" s="52" t="str">
        <f>IF(D106="","",VLOOKUP(D106,'Hilfswerte Benchmark'!$A$4:$H$59,3,0))</f>
        <v/>
      </c>
      <c r="S106" s="52" t="str">
        <f>IF(D106="","",VLOOKUP(D106,'Hilfswerte Benchmark'!$A$4:$H$59,4,0))</f>
        <v/>
      </c>
      <c r="T106" s="52" t="str">
        <f t="shared" si="115"/>
        <v/>
      </c>
      <c r="U106" s="44" t="str">
        <f t="shared" ca="1" si="116"/>
        <v/>
      </c>
      <c r="V106" t="str">
        <f>IF('EINGABE Gebäude'!L112="","",'EINGABE Gebäude'!L112)</f>
        <v/>
      </c>
      <c r="W106" s="62" t="str">
        <f t="shared" si="147"/>
        <v/>
      </c>
      <c r="X106" s="62" t="str">
        <f>IF(H106="","",VLOOKUP(H106,'Hilfswerte Energiepreise'!$B$4:$F$17,2,FALSE))</f>
        <v/>
      </c>
      <c r="Y106" s="62" t="str">
        <f>IF(H106="","",VLOOKUP(H106,'Hilfswerte Energiepreise'!$B$4:$F$17,3,FALSE))</f>
        <v/>
      </c>
      <c r="Z106" s="62" t="str">
        <f>IF(H106="","",VLOOKUP(H106,'Hilfswerte Energiepreise'!$B$4:$F$17,4,FALSE))</f>
        <v/>
      </c>
      <c r="AA106" t="str">
        <f t="shared" si="117"/>
        <v/>
      </c>
      <c r="AB106" t="str">
        <f t="shared" si="118"/>
        <v/>
      </c>
      <c r="AC106" s="35" t="str">
        <f ca="1">IFERROR(IF(OR(C106="",C106=0,L106=0,L106="",V106="",V106=0),"",(HLOOKUP(C106,'Hilfswerte Witterung'!$C$4:$AQ$5,2,FALSE)/L106)*V106),"")</f>
        <v/>
      </c>
      <c r="AD106" s="35" t="str">
        <f t="shared" ca="1" si="119"/>
        <v/>
      </c>
      <c r="AE106" s="35" t="str">
        <f>IFERROR(VLOOKUP(H106,'Hilfswerte Energiepreise'!$B$4:$F$17,5,FALSE),"")</f>
        <v/>
      </c>
      <c r="AF106" s="35" t="str">
        <f t="shared" ca="1" si="120"/>
        <v/>
      </c>
      <c r="AG106" s="35" t="str">
        <f t="shared" ca="1" si="121"/>
        <v/>
      </c>
      <c r="AH106" s="42" t="str">
        <f>IF('EINGABE Gebäude'!N112="","",'EINGABE Gebäude'!N112)</f>
        <v/>
      </c>
      <c r="AI106" s="42" t="str">
        <f>IF('EINGABE Gebäude'!O112="","",'EINGABE Gebäude'!O112)</f>
        <v/>
      </c>
      <c r="AJ106" t="str">
        <f t="shared" si="148"/>
        <v/>
      </c>
      <c r="AK106" t="str">
        <f>IF('EINGABE Gebäude'!P112="","",'EINGABE Gebäude'!P112)</f>
        <v/>
      </c>
      <c r="AL106" s="37" t="str">
        <f t="shared" si="122"/>
        <v/>
      </c>
      <c r="AM106" s="120" t="str">
        <f t="shared" si="123"/>
        <v/>
      </c>
      <c r="AN106" s="62" t="str">
        <f t="shared" si="124"/>
        <v/>
      </c>
      <c r="AO106" s="62" t="e">
        <f t="shared" si="125"/>
        <v>#N/A</v>
      </c>
      <c r="AP106" s="62" t="str">
        <f>IF(D106="","",VLOOKUP(D106,'Hilfswerte Benchmark'!$A$4:$H$58,6,0))</f>
        <v/>
      </c>
      <c r="AQ106" s="62" t="str">
        <f>IF(D106="","",VLOOKUP(D106,'Hilfswerte Benchmark'!$A$4:$H$58,7,0))</f>
        <v/>
      </c>
      <c r="AR106" s="62" t="str">
        <f t="shared" si="126"/>
        <v/>
      </c>
      <c r="AS106" s="62" t="str">
        <f t="shared" si="127"/>
        <v/>
      </c>
      <c r="AT106" t="str">
        <f>IF('EINGABE Gebäude'!Q112="","",'EINGABE Gebäude'!Q112)</f>
        <v/>
      </c>
      <c r="AU106" t="str">
        <f t="shared" si="128"/>
        <v/>
      </c>
      <c r="AV106" s="120" t="str">
        <f t="shared" si="129"/>
        <v/>
      </c>
      <c r="AW106" s="35" t="str">
        <f t="shared" si="149"/>
        <v/>
      </c>
      <c r="AX106" s="62" t="str">
        <f t="shared" si="150"/>
        <v/>
      </c>
      <c r="AY106" s="52" t="str">
        <f t="shared" si="130"/>
        <v/>
      </c>
      <c r="AZ106" s="62">
        <f>'Hilfswerte Energiepreise'!$C$4</f>
        <v>29.29</v>
      </c>
      <c r="BA106" s="62">
        <f>'Hilfswerte Energiepreise'!$D$4</f>
        <v>24.42</v>
      </c>
      <c r="BB106" s="62">
        <f>'Hilfswerte Energiepreise'!$E$4</f>
        <v>17.170000000000002</v>
      </c>
      <c r="BC106" t="str">
        <f t="shared" si="131"/>
        <v/>
      </c>
      <c r="BD106" t="str">
        <f t="shared" si="132"/>
        <v/>
      </c>
      <c r="BE106" s="37">
        <f>'Hilfswerte Energiepreise'!$F$4</f>
        <v>560</v>
      </c>
      <c r="BF106" t="str">
        <f t="shared" si="133"/>
        <v/>
      </c>
      <c r="BG106" s="42" t="str">
        <f>IF('EINGABE Gebäude'!S112="","",'EINGABE Gebäude'!S112)</f>
        <v/>
      </c>
      <c r="BH106" s="42" t="str">
        <f>IF('EINGABE Gebäude'!T112="","",'EINGABE Gebäude'!T112)</f>
        <v/>
      </c>
      <c r="BI106" s="37" t="str">
        <f t="shared" si="151"/>
        <v/>
      </c>
      <c r="BJ106" t="str">
        <f>IF('EINGABE Gebäude'!U112="","",'EINGABE Gebäude'!U112)</f>
        <v/>
      </c>
      <c r="BK106" s="37" t="str">
        <f t="shared" si="134"/>
        <v/>
      </c>
      <c r="BL106" s="120" t="str">
        <f t="shared" si="135"/>
        <v/>
      </c>
      <c r="BM106" s="62" t="str">
        <f t="shared" si="136"/>
        <v/>
      </c>
      <c r="BN106" s="62" t="e">
        <f t="shared" si="137"/>
        <v>#N/A</v>
      </c>
      <c r="BO106" s="62" t="str">
        <f>IF(D106="","",VLOOKUP(D106,'Hilfswerte Benchmark'!$A$4:$H$58,7,0))</f>
        <v/>
      </c>
      <c r="BP106" s="62" t="str">
        <f>IF(D106="","",VLOOKUP(D106,'Hilfswerte Benchmark'!$A$4:$H$58,8,0))</f>
        <v/>
      </c>
      <c r="BQ106" s="62" t="str">
        <f t="shared" si="138"/>
        <v/>
      </c>
      <c r="BR106" s="62" t="str">
        <f t="shared" si="139"/>
        <v/>
      </c>
      <c r="BS106" s="72" t="str">
        <f>IF('EINGABE Gebäude'!V112="","",'EINGABE Gebäude'!V112)</f>
        <v/>
      </c>
      <c r="BT106" s="52" t="str">
        <f t="shared" si="152"/>
        <v/>
      </c>
      <c r="BU106" s="52" t="str">
        <f t="shared" si="140"/>
        <v/>
      </c>
      <c r="BV106" s="120" t="str">
        <f t="shared" si="141"/>
        <v/>
      </c>
      <c r="BW106" s="35" t="str">
        <f t="shared" si="153"/>
        <v/>
      </c>
      <c r="BX106" s="62">
        <f>'Hilfswerte Energiepreise'!$C$20</f>
        <v>7.72</v>
      </c>
      <c r="BY106" s="62">
        <f>'Hilfswerte Energiepreise'!$D$20</f>
        <v>5.6</v>
      </c>
      <c r="BZ106" s="62">
        <f>'Hilfswerte Energiepreise'!$E$20</f>
        <v>3.61</v>
      </c>
      <c r="CA106" t="str">
        <f t="shared" si="142"/>
        <v/>
      </c>
      <c r="CB106" t="str">
        <f t="shared" si="143"/>
        <v/>
      </c>
      <c r="CC106" s="35"/>
    </row>
    <row r="107" spans="1:81" x14ac:dyDescent="0.2">
      <c r="A107">
        <v>103</v>
      </c>
      <c r="B107" s="47" t="str">
        <f>IF('EINGABE Gebäude'!C113 = "", "", 'EINGABE Gebäude'!C113)</f>
        <v/>
      </c>
      <c r="C107" s="47" t="str">
        <f>IF(OR('EINGABE Gebäude'!D113 = "",'EINGABE Gebäude'!D113 = 0), "",'EINGABE Gebäude'!D113)</f>
        <v/>
      </c>
      <c r="D107" t="str">
        <f>IF(OR('EINGABE Gebäude'!E113 = "",'EINGABE Gebäude'!E113 = 0), "",'EINGABE Gebäude'!E113 )</f>
        <v/>
      </c>
      <c r="E107" t="str">
        <f>IF('EINGABE Gebäude'!F113 = "", "",'EINGABE Gebäude'!F113)</f>
        <v/>
      </c>
      <c r="F107" s="34" t="str">
        <f>IF('EINGABE Gebäude'!H113= "", "",'EINGABE Gebäude'!H113)</f>
        <v/>
      </c>
      <c r="G107" s="34" t="str">
        <f>IF('EINGABE Gebäude'!I113 = "","",'EINGABE Gebäude'!I113)</f>
        <v/>
      </c>
      <c r="H107" s="34" t="str">
        <f>IF('EINGABE Gebäude'!J113="","",'EINGABE Gebäude'!J113)</f>
        <v/>
      </c>
      <c r="I107" s="35" t="str">
        <f t="shared" si="144"/>
        <v/>
      </c>
      <c r="J107" s="35" t="str">
        <f t="shared" si="145"/>
        <v/>
      </c>
      <c r="K107" s="35" t="str">
        <f t="shared" si="146"/>
        <v/>
      </c>
      <c r="L107" s="35" t="str">
        <f ca="1">IF(OR(I107="",K107=""),"",SUM(OFFSET('Hilfswerte Witterung'!$B$5,I107,K107,J107-I107)))</f>
        <v/>
      </c>
      <c r="M107" t="str">
        <f>IF('EINGABE Gebäude'!K113="","",'EINGABE Gebäude'!K113)</f>
        <v/>
      </c>
      <c r="N107" t="str">
        <f ca="1">IFERROR(IF(OR(L107=0, M107="",E107=""),"",(('Hilfswerte Witterung'!$I$1/L107)*M107)),"")</f>
        <v/>
      </c>
      <c r="O107" t="str">
        <f t="shared" ca="1" si="113"/>
        <v/>
      </c>
      <c r="P107" s="62" t="str">
        <f ca="1">IFERROR(IF(OR(L107=0, M107="",E107=""),"",(('Hilfswerte Witterung'!$I$1/L107)*M107)/E107),"")</f>
        <v/>
      </c>
      <c r="Q107" s="62" t="e">
        <f t="shared" ca="1" si="114"/>
        <v>#N/A</v>
      </c>
      <c r="R107" s="52" t="str">
        <f>IF(D107="","",VLOOKUP(D107,'Hilfswerte Benchmark'!$A$4:$H$59,3,0))</f>
        <v/>
      </c>
      <c r="S107" s="52" t="str">
        <f>IF(D107="","",VLOOKUP(D107,'Hilfswerte Benchmark'!$A$4:$H$59,4,0))</f>
        <v/>
      </c>
      <c r="T107" s="52" t="str">
        <f t="shared" si="115"/>
        <v/>
      </c>
      <c r="U107" s="44" t="str">
        <f t="shared" ca="1" si="116"/>
        <v/>
      </c>
      <c r="V107" t="str">
        <f>IF('EINGABE Gebäude'!L113="","",'EINGABE Gebäude'!L113)</f>
        <v/>
      </c>
      <c r="W107" s="62" t="str">
        <f t="shared" si="147"/>
        <v/>
      </c>
      <c r="X107" s="62" t="str">
        <f>IF(H107="","",VLOOKUP(H107,'Hilfswerte Energiepreise'!$B$4:$F$17,2,FALSE))</f>
        <v/>
      </c>
      <c r="Y107" s="62" t="str">
        <f>IF(H107="","",VLOOKUP(H107,'Hilfswerte Energiepreise'!$B$4:$F$17,3,FALSE))</f>
        <v/>
      </c>
      <c r="Z107" s="62" t="str">
        <f>IF(H107="","",VLOOKUP(H107,'Hilfswerte Energiepreise'!$B$4:$F$17,4,FALSE))</f>
        <v/>
      </c>
      <c r="AA107" t="str">
        <f t="shared" si="117"/>
        <v/>
      </c>
      <c r="AB107" t="str">
        <f t="shared" si="118"/>
        <v/>
      </c>
      <c r="AC107" s="35" t="str">
        <f ca="1">IFERROR(IF(OR(C107="",C107=0,L107=0,L107="",V107="",V107=0),"",(HLOOKUP(C107,'Hilfswerte Witterung'!$C$4:$AQ$5,2,FALSE)/L107)*V107),"")</f>
        <v/>
      </c>
      <c r="AD107" s="35" t="str">
        <f t="shared" ca="1" si="119"/>
        <v/>
      </c>
      <c r="AE107" s="35" t="str">
        <f>IFERROR(VLOOKUP(H107,'Hilfswerte Energiepreise'!$B$4:$F$17,5,FALSE),"")</f>
        <v/>
      </c>
      <c r="AF107" s="35" t="str">
        <f t="shared" ca="1" si="120"/>
        <v/>
      </c>
      <c r="AG107" s="35" t="str">
        <f t="shared" ca="1" si="121"/>
        <v/>
      </c>
      <c r="AH107" s="42" t="str">
        <f>IF('EINGABE Gebäude'!N113="","",'EINGABE Gebäude'!N113)</f>
        <v/>
      </c>
      <c r="AI107" s="42" t="str">
        <f>IF('EINGABE Gebäude'!O113="","",'EINGABE Gebäude'!O113)</f>
        <v/>
      </c>
      <c r="AJ107" t="str">
        <f t="shared" si="148"/>
        <v/>
      </c>
      <c r="AK107" t="str">
        <f>IF('EINGABE Gebäude'!P113="","",'EINGABE Gebäude'!P113)</f>
        <v/>
      </c>
      <c r="AL107" s="37" t="str">
        <f t="shared" si="122"/>
        <v/>
      </c>
      <c r="AM107" s="120" t="str">
        <f t="shared" si="123"/>
        <v/>
      </c>
      <c r="AN107" s="62" t="str">
        <f t="shared" si="124"/>
        <v/>
      </c>
      <c r="AO107" s="62" t="e">
        <f t="shared" si="125"/>
        <v>#N/A</v>
      </c>
      <c r="AP107" s="62" t="str">
        <f>IF(D107="","",VLOOKUP(D107,'Hilfswerte Benchmark'!$A$4:$H$58,6,0))</f>
        <v/>
      </c>
      <c r="AQ107" s="62" t="str">
        <f>IF(D107="","",VLOOKUP(D107,'Hilfswerte Benchmark'!$A$4:$H$58,7,0))</f>
        <v/>
      </c>
      <c r="AR107" s="62" t="str">
        <f t="shared" si="126"/>
        <v/>
      </c>
      <c r="AS107" s="62" t="str">
        <f t="shared" si="127"/>
        <v/>
      </c>
      <c r="AT107" t="str">
        <f>IF('EINGABE Gebäude'!Q113="","",'EINGABE Gebäude'!Q113)</f>
        <v/>
      </c>
      <c r="AU107" t="str">
        <f t="shared" si="128"/>
        <v/>
      </c>
      <c r="AV107" s="120" t="str">
        <f t="shared" si="129"/>
        <v/>
      </c>
      <c r="AW107" s="35" t="str">
        <f t="shared" si="149"/>
        <v/>
      </c>
      <c r="AX107" s="62" t="str">
        <f t="shared" si="150"/>
        <v/>
      </c>
      <c r="AY107" s="52" t="str">
        <f t="shared" si="130"/>
        <v/>
      </c>
      <c r="AZ107" s="62">
        <f>'Hilfswerte Energiepreise'!$C$4</f>
        <v>29.29</v>
      </c>
      <c r="BA107" s="62">
        <f>'Hilfswerte Energiepreise'!$D$4</f>
        <v>24.42</v>
      </c>
      <c r="BB107" s="62">
        <f>'Hilfswerte Energiepreise'!$E$4</f>
        <v>17.170000000000002</v>
      </c>
      <c r="BC107" t="str">
        <f t="shared" si="131"/>
        <v/>
      </c>
      <c r="BD107" t="str">
        <f t="shared" si="132"/>
        <v/>
      </c>
      <c r="BE107" s="37">
        <f>'Hilfswerte Energiepreise'!$F$4</f>
        <v>560</v>
      </c>
      <c r="BF107" t="str">
        <f t="shared" si="133"/>
        <v/>
      </c>
      <c r="BG107" s="42" t="str">
        <f>IF('EINGABE Gebäude'!S113="","",'EINGABE Gebäude'!S113)</f>
        <v/>
      </c>
      <c r="BH107" s="42" t="str">
        <f>IF('EINGABE Gebäude'!T113="","",'EINGABE Gebäude'!T113)</f>
        <v/>
      </c>
      <c r="BI107" s="37" t="str">
        <f t="shared" si="151"/>
        <v/>
      </c>
      <c r="BJ107" t="str">
        <f>IF('EINGABE Gebäude'!U113="","",'EINGABE Gebäude'!U113)</f>
        <v/>
      </c>
      <c r="BK107" s="37" t="str">
        <f t="shared" si="134"/>
        <v/>
      </c>
      <c r="BL107" s="120" t="str">
        <f t="shared" si="135"/>
        <v/>
      </c>
      <c r="BM107" s="62" t="str">
        <f t="shared" si="136"/>
        <v/>
      </c>
      <c r="BN107" s="62" t="e">
        <f t="shared" si="137"/>
        <v>#N/A</v>
      </c>
      <c r="BO107" s="62" t="str">
        <f>IF(D107="","",VLOOKUP(D107,'Hilfswerte Benchmark'!$A$4:$H$58,7,0))</f>
        <v/>
      </c>
      <c r="BP107" s="62" t="str">
        <f>IF(D107="","",VLOOKUP(D107,'Hilfswerte Benchmark'!$A$4:$H$58,8,0))</f>
        <v/>
      </c>
      <c r="BQ107" s="62" t="str">
        <f t="shared" si="138"/>
        <v/>
      </c>
      <c r="BR107" s="62" t="str">
        <f t="shared" si="139"/>
        <v/>
      </c>
      <c r="BS107" s="72" t="str">
        <f>IF('EINGABE Gebäude'!V113="","",'EINGABE Gebäude'!V113)</f>
        <v/>
      </c>
      <c r="BT107" s="52" t="str">
        <f t="shared" si="152"/>
        <v/>
      </c>
      <c r="BU107" s="52" t="str">
        <f t="shared" si="140"/>
        <v/>
      </c>
      <c r="BV107" s="120" t="str">
        <f t="shared" si="141"/>
        <v/>
      </c>
      <c r="BW107" s="35" t="str">
        <f t="shared" si="153"/>
        <v/>
      </c>
      <c r="BX107" s="62">
        <f>'Hilfswerte Energiepreise'!$C$20</f>
        <v>7.72</v>
      </c>
      <c r="BY107" s="62">
        <f>'Hilfswerte Energiepreise'!$D$20</f>
        <v>5.6</v>
      </c>
      <c r="BZ107" s="62">
        <f>'Hilfswerte Energiepreise'!$E$20</f>
        <v>3.61</v>
      </c>
      <c r="CA107" t="str">
        <f t="shared" si="142"/>
        <v/>
      </c>
      <c r="CB107" t="str">
        <f t="shared" si="143"/>
        <v/>
      </c>
      <c r="CC107" s="35"/>
    </row>
    <row r="108" spans="1:81" x14ac:dyDescent="0.2">
      <c r="A108" s="72">
        <v>104</v>
      </c>
      <c r="B108" s="47" t="str">
        <f>IF('EINGABE Gebäude'!C114 = "", "", 'EINGABE Gebäude'!C114)</f>
        <v/>
      </c>
      <c r="C108" s="47" t="str">
        <f>IF(OR('EINGABE Gebäude'!D114 = "",'EINGABE Gebäude'!D114 = 0), "",'EINGABE Gebäude'!D114)</f>
        <v/>
      </c>
      <c r="D108" t="str">
        <f>IF(OR('EINGABE Gebäude'!E114 = "",'EINGABE Gebäude'!E114 = 0), "",'EINGABE Gebäude'!E114 )</f>
        <v/>
      </c>
      <c r="E108" t="str">
        <f>IF('EINGABE Gebäude'!F114 = "", "",'EINGABE Gebäude'!F114)</f>
        <v/>
      </c>
      <c r="F108" s="34" t="str">
        <f>IF('EINGABE Gebäude'!H114= "", "",'EINGABE Gebäude'!H114)</f>
        <v/>
      </c>
      <c r="G108" s="34" t="str">
        <f>IF('EINGABE Gebäude'!I114 = "","",'EINGABE Gebäude'!I114)</f>
        <v/>
      </c>
      <c r="H108" s="34" t="str">
        <f>IF('EINGABE Gebäude'!J114="","",'EINGABE Gebäude'!J114)</f>
        <v/>
      </c>
      <c r="I108" s="35" t="str">
        <f t="shared" si="144"/>
        <v/>
      </c>
      <c r="J108" s="35" t="str">
        <f t="shared" si="145"/>
        <v/>
      </c>
      <c r="K108" s="35" t="str">
        <f t="shared" si="146"/>
        <v/>
      </c>
      <c r="L108" s="35" t="str">
        <f ca="1">IF(OR(I108="",K108=""),"",SUM(OFFSET('Hilfswerte Witterung'!$B$5,I108,K108,J108-I108)))</f>
        <v/>
      </c>
      <c r="M108" t="str">
        <f>IF('EINGABE Gebäude'!K114="","",'EINGABE Gebäude'!K114)</f>
        <v/>
      </c>
      <c r="N108" t="str">
        <f ca="1">IFERROR(IF(OR(L108=0, M108="",E108=""),"",(('Hilfswerte Witterung'!$I$1/L108)*M108)),"")</f>
        <v/>
      </c>
      <c r="O108" t="str">
        <f t="shared" ca="1" si="113"/>
        <v/>
      </c>
      <c r="P108" s="62" t="str">
        <f ca="1">IFERROR(IF(OR(L108=0, M108="",E108=""),"",(('Hilfswerte Witterung'!$I$1/L108)*M108)/E108),"")</f>
        <v/>
      </c>
      <c r="Q108" s="62" t="e">
        <f t="shared" ca="1" si="114"/>
        <v>#N/A</v>
      </c>
      <c r="R108" s="52" t="str">
        <f>IF(D108="","",VLOOKUP(D108,'Hilfswerte Benchmark'!$A$4:$H$59,3,0))</f>
        <v/>
      </c>
      <c r="S108" s="52" t="str">
        <f>IF(D108="","",VLOOKUP(D108,'Hilfswerte Benchmark'!$A$4:$H$59,4,0))</f>
        <v/>
      </c>
      <c r="T108" s="52" t="str">
        <f t="shared" si="115"/>
        <v/>
      </c>
      <c r="U108" s="44" t="str">
        <f t="shared" ca="1" si="116"/>
        <v/>
      </c>
      <c r="V108" t="str">
        <f>IF('EINGABE Gebäude'!L114="","",'EINGABE Gebäude'!L114)</f>
        <v/>
      </c>
      <c r="W108" s="62" t="str">
        <f t="shared" si="147"/>
        <v/>
      </c>
      <c r="X108" s="62" t="str">
        <f>IF(H108="","",VLOOKUP(H108,'Hilfswerte Energiepreise'!$B$4:$F$17,2,FALSE))</f>
        <v/>
      </c>
      <c r="Y108" s="62" t="str">
        <f>IF(H108="","",VLOOKUP(H108,'Hilfswerte Energiepreise'!$B$4:$F$17,3,FALSE))</f>
        <v/>
      </c>
      <c r="Z108" s="62" t="str">
        <f>IF(H108="","",VLOOKUP(H108,'Hilfswerte Energiepreise'!$B$4:$F$17,4,FALSE))</f>
        <v/>
      </c>
      <c r="AA108" t="str">
        <f t="shared" si="117"/>
        <v/>
      </c>
      <c r="AB108" t="str">
        <f t="shared" si="118"/>
        <v/>
      </c>
      <c r="AC108" s="35" t="str">
        <f ca="1">IFERROR(IF(OR(C108="",C108=0,L108=0,L108="",V108="",V108=0),"",(HLOOKUP(C108,'Hilfswerte Witterung'!$C$4:$AQ$5,2,FALSE)/L108)*V108),"")</f>
        <v/>
      </c>
      <c r="AD108" s="35" t="str">
        <f t="shared" ca="1" si="119"/>
        <v/>
      </c>
      <c r="AE108" s="35" t="str">
        <f>IFERROR(VLOOKUP(H108,'Hilfswerte Energiepreise'!$B$4:$F$17,5,FALSE),"")</f>
        <v/>
      </c>
      <c r="AF108" s="35" t="str">
        <f t="shared" ca="1" si="120"/>
        <v/>
      </c>
      <c r="AG108" s="35" t="str">
        <f t="shared" ca="1" si="121"/>
        <v/>
      </c>
      <c r="AH108" s="42" t="str">
        <f>IF('EINGABE Gebäude'!N114="","",'EINGABE Gebäude'!N114)</f>
        <v/>
      </c>
      <c r="AI108" s="42" t="str">
        <f>IF('EINGABE Gebäude'!O114="","",'EINGABE Gebäude'!O114)</f>
        <v/>
      </c>
      <c r="AJ108" t="str">
        <f t="shared" si="148"/>
        <v/>
      </c>
      <c r="AK108" t="str">
        <f>IF('EINGABE Gebäude'!P114="","",'EINGABE Gebäude'!P114)</f>
        <v/>
      </c>
      <c r="AL108" s="37" t="str">
        <f t="shared" si="122"/>
        <v/>
      </c>
      <c r="AM108" s="120" t="str">
        <f t="shared" si="123"/>
        <v/>
      </c>
      <c r="AN108" s="62" t="str">
        <f t="shared" si="124"/>
        <v/>
      </c>
      <c r="AO108" s="62" t="e">
        <f t="shared" si="125"/>
        <v>#N/A</v>
      </c>
      <c r="AP108" s="62" t="str">
        <f>IF(D108="","",VLOOKUP(D108,'Hilfswerte Benchmark'!$A$4:$H$58,6,0))</f>
        <v/>
      </c>
      <c r="AQ108" s="62" t="str">
        <f>IF(D108="","",VLOOKUP(D108,'Hilfswerte Benchmark'!$A$4:$H$58,7,0))</f>
        <v/>
      </c>
      <c r="AR108" s="62" t="str">
        <f t="shared" si="126"/>
        <v/>
      </c>
      <c r="AS108" s="62" t="str">
        <f t="shared" si="127"/>
        <v/>
      </c>
      <c r="AT108" t="str">
        <f>IF('EINGABE Gebäude'!Q114="","",'EINGABE Gebäude'!Q114)</f>
        <v/>
      </c>
      <c r="AU108" t="str">
        <f t="shared" si="128"/>
        <v/>
      </c>
      <c r="AV108" s="120" t="str">
        <f t="shared" si="129"/>
        <v/>
      </c>
      <c r="AW108" s="35" t="str">
        <f t="shared" si="149"/>
        <v/>
      </c>
      <c r="AX108" s="62" t="str">
        <f t="shared" si="150"/>
        <v/>
      </c>
      <c r="AY108" s="52" t="str">
        <f t="shared" si="130"/>
        <v/>
      </c>
      <c r="AZ108" s="62">
        <f>'Hilfswerte Energiepreise'!$C$4</f>
        <v>29.29</v>
      </c>
      <c r="BA108" s="62">
        <f>'Hilfswerte Energiepreise'!$D$4</f>
        <v>24.42</v>
      </c>
      <c r="BB108" s="62">
        <f>'Hilfswerte Energiepreise'!$E$4</f>
        <v>17.170000000000002</v>
      </c>
      <c r="BC108" t="str">
        <f t="shared" si="131"/>
        <v/>
      </c>
      <c r="BD108" t="str">
        <f t="shared" si="132"/>
        <v/>
      </c>
      <c r="BE108" s="37">
        <f>'Hilfswerte Energiepreise'!$F$4</f>
        <v>560</v>
      </c>
      <c r="BF108" t="str">
        <f t="shared" si="133"/>
        <v/>
      </c>
      <c r="BG108" s="42" t="str">
        <f>IF('EINGABE Gebäude'!S114="","",'EINGABE Gebäude'!S114)</f>
        <v/>
      </c>
      <c r="BH108" s="42" t="str">
        <f>IF('EINGABE Gebäude'!T114="","",'EINGABE Gebäude'!T114)</f>
        <v/>
      </c>
      <c r="BI108" s="37" t="str">
        <f t="shared" si="151"/>
        <v/>
      </c>
      <c r="BJ108" t="str">
        <f>IF('EINGABE Gebäude'!U114="","",'EINGABE Gebäude'!U114)</f>
        <v/>
      </c>
      <c r="BK108" s="37" t="str">
        <f t="shared" si="134"/>
        <v/>
      </c>
      <c r="BL108" s="120" t="str">
        <f t="shared" si="135"/>
        <v/>
      </c>
      <c r="BM108" s="62" t="str">
        <f t="shared" si="136"/>
        <v/>
      </c>
      <c r="BN108" s="62" t="e">
        <f t="shared" si="137"/>
        <v>#N/A</v>
      </c>
      <c r="BO108" s="62" t="str">
        <f>IF(D108="","",VLOOKUP(D108,'Hilfswerte Benchmark'!$A$4:$H$58,7,0))</f>
        <v/>
      </c>
      <c r="BP108" s="62" t="str">
        <f>IF(D108="","",VLOOKUP(D108,'Hilfswerte Benchmark'!$A$4:$H$58,8,0))</f>
        <v/>
      </c>
      <c r="BQ108" s="62" t="str">
        <f t="shared" si="138"/>
        <v/>
      </c>
      <c r="BR108" s="62" t="str">
        <f t="shared" si="139"/>
        <v/>
      </c>
      <c r="BS108" s="72" t="str">
        <f>IF('EINGABE Gebäude'!V114="","",'EINGABE Gebäude'!V114)</f>
        <v/>
      </c>
      <c r="BT108" s="52" t="str">
        <f t="shared" si="152"/>
        <v/>
      </c>
      <c r="BU108" s="52" t="str">
        <f t="shared" si="140"/>
        <v/>
      </c>
      <c r="BV108" s="120" t="str">
        <f t="shared" si="141"/>
        <v/>
      </c>
      <c r="BW108" s="35" t="str">
        <f t="shared" si="153"/>
        <v/>
      </c>
      <c r="BX108" s="62">
        <f>'Hilfswerte Energiepreise'!$C$20</f>
        <v>7.72</v>
      </c>
      <c r="BY108" s="62">
        <f>'Hilfswerte Energiepreise'!$D$20</f>
        <v>5.6</v>
      </c>
      <c r="BZ108" s="62">
        <f>'Hilfswerte Energiepreise'!$E$20</f>
        <v>3.61</v>
      </c>
      <c r="CA108" t="str">
        <f t="shared" si="142"/>
        <v/>
      </c>
      <c r="CB108" t="str">
        <f t="shared" si="143"/>
        <v/>
      </c>
      <c r="CC108" s="35"/>
    </row>
    <row r="109" spans="1:81" x14ac:dyDescent="0.2">
      <c r="A109">
        <v>105</v>
      </c>
      <c r="B109" s="47" t="str">
        <f>IF('EINGABE Gebäude'!C115 = "", "", 'EINGABE Gebäude'!C115)</f>
        <v/>
      </c>
      <c r="C109" s="47" t="str">
        <f>IF(OR('EINGABE Gebäude'!D115 = "",'EINGABE Gebäude'!D115 = 0), "",'EINGABE Gebäude'!D115)</f>
        <v/>
      </c>
      <c r="D109" t="str">
        <f>IF(OR('EINGABE Gebäude'!E115 = "",'EINGABE Gebäude'!E115 = 0), "",'EINGABE Gebäude'!E115 )</f>
        <v/>
      </c>
      <c r="E109" t="str">
        <f>IF('EINGABE Gebäude'!F115 = "", "",'EINGABE Gebäude'!F115)</f>
        <v/>
      </c>
      <c r="F109" s="34" t="str">
        <f>IF('EINGABE Gebäude'!H115= "", "",'EINGABE Gebäude'!H115)</f>
        <v/>
      </c>
      <c r="G109" s="34" t="str">
        <f>IF('EINGABE Gebäude'!I115 = "","",'EINGABE Gebäude'!I115)</f>
        <v/>
      </c>
      <c r="H109" s="34" t="str">
        <f>IF('EINGABE Gebäude'!J115="","",'EINGABE Gebäude'!J115)</f>
        <v/>
      </c>
      <c r="I109" s="35" t="str">
        <f t="shared" si="144"/>
        <v/>
      </c>
      <c r="J109" s="35" t="str">
        <f t="shared" si="145"/>
        <v/>
      </c>
      <c r="K109" s="35" t="str">
        <f t="shared" si="146"/>
        <v/>
      </c>
      <c r="L109" s="35" t="str">
        <f ca="1">IF(OR(I109="",K109=""),"",SUM(OFFSET('Hilfswerte Witterung'!$B$5,I109,K109,J109-I109)))</f>
        <v/>
      </c>
      <c r="M109" t="str">
        <f>IF('EINGABE Gebäude'!K115="","",'EINGABE Gebäude'!K115)</f>
        <v/>
      </c>
      <c r="N109" t="str">
        <f ca="1">IFERROR(IF(OR(L109=0, M109="",E109=""),"",(('Hilfswerte Witterung'!$I$1/L109)*M109)),"")</f>
        <v/>
      </c>
      <c r="O109" t="str">
        <f t="shared" ca="1" si="113"/>
        <v/>
      </c>
      <c r="P109" s="62" t="str">
        <f ca="1">IFERROR(IF(OR(L109=0, M109="",E109=""),"",(('Hilfswerte Witterung'!$I$1/L109)*M109)/E109),"")</f>
        <v/>
      </c>
      <c r="Q109" s="62" t="e">
        <f t="shared" ca="1" si="114"/>
        <v>#N/A</v>
      </c>
      <c r="R109" s="52" t="str">
        <f>IF(D109="","",VLOOKUP(D109,'Hilfswerte Benchmark'!$A$4:$H$59,3,0))</f>
        <v/>
      </c>
      <c r="S109" s="52" t="str">
        <f>IF(D109="","",VLOOKUP(D109,'Hilfswerte Benchmark'!$A$4:$H$59,4,0))</f>
        <v/>
      </c>
      <c r="T109" s="52" t="str">
        <f t="shared" si="115"/>
        <v/>
      </c>
      <c r="U109" s="44" t="str">
        <f t="shared" ca="1" si="116"/>
        <v/>
      </c>
      <c r="V109" t="str">
        <f>IF('EINGABE Gebäude'!L115="","",'EINGABE Gebäude'!L115)</f>
        <v/>
      </c>
      <c r="W109" s="62" t="str">
        <f t="shared" si="147"/>
        <v/>
      </c>
      <c r="X109" s="62" t="str">
        <f>IF(H109="","",VLOOKUP(H109,'Hilfswerte Energiepreise'!$B$4:$F$17,2,FALSE))</f>
        <v/>
      </c>
      <c r="Y109" s="62" t="str">
        <f>IF(H109="","",VLOOKUP(H109,'Hilfswerte Energiepreise'!$B$4:$F$17,3,FALSE))</f>
        <v/>
      </c>
      <c r="Z109" s="62" t="str">
        <f>IF(H109="","",VLOOKUP(H109,'Hilfswerte Energiepreise'!$B$4:$F$17,4,FALSE))</f>
        <v/>
      </c>
      <c r="AA109" t="str">
        <f t="shared" si="117"/>
        <v/>
      </c>
      <c r="AB109" t="str">
        <f t="shared" si="118"/>
        <v/>
      </c>
      <c r="AC109" s="35" t="str">
        <f ca="1">IFERROR(IF(OR(C109="",C109=0,L109=0,L109="",V109="",V109=0),"",(HLOOKUP(C109,'Hilfswerte Witterung'!$C$4:$AQ$5,2,FALSE)/L109)*V109),"")</f>
        <v/>
      </c>
      <c r="AD109" s="35" t="str">
        <f t="shared" ca="1" si="119"/>
        <v/>
      </c>
      <c r="AE109" s="35" t="str">
        <f>IFERROR(VLOOKUP(H109,'Hilfswerte Energiepreise'!$B$4:$F$17,5,FALSE),"")</f>
        <v/>
      </c>
      <c r="AF109" s="35" t="str">
        <f t="shared" ca="1" si="120"/>
        <v/>
      </c>
      <c r="AG109" s="35" t="str">
        <f t="shared" ca="1" si="121"/>
        <v/>
      </c>
      <c r="AH109" s="42" t="str">
        <f>IF('EINGABE Gebäude'!N115="","",'EINGABE Gebäude'!N115)</f>
        <v/>
      </c>
      <c r="AI109" s="42" t="str">
        <f>IF('EINGABE Gebäude'!O115="","",'EINGABE Gebäude'!O115)</f>
        <v/>
      </c>
      <c r="AJ109" t="str">
        <f t="shared" si="148"/>
        <v/>
      </c>
      <c r="AK109" t="str">
        <f>IF('EINGABE Gebäude'!P115="","",'EINGABE Gebäude'!P115)</f>
        <v/>
      </c>
      <c r="AL109" s="37" t="str">
        <f t="shared" si="122"/>
        <v/>
      </c>
      <c r="AM109" s="120" t="str">
        <f t="shared" si="123"/>
        <v/>
      </c>
      <c r="AN109" s="62" t="str">
        <f t="shared" si="124"/>
        <v/>
      </c>
      <c r="AO109" s="62" t="e">
        <f t="shared" si="125"/>
        <v>#N/A</v>
      </c>
      <c r="AP109" s="62" t="str">
        <f>IF(D109="","",VLOOKUP(D109,'Hilfswerte Benchmark'!$A$4:$H$58,6,0))</f>
        <v/>
      </c>
      <c r="AQ109" s="62" t="str">
        <f>IF(D109="","",VLOOKUP(D109,'Hilfswerte Benchmark'!$A$4:$H$58,7,0))</f>
        <v/>
      </c>
      <c r="AR109" s="62" t="str">
        <f t="shared" si="126"/>
        <v/>
      </c>
      <c r="AS109" s="62" t="str">
        <f t="shared" si="127"/>
        <v/>
      </c>
      <c r="AT109" t="str">
        <f>IF('EINGABE Gebäude'!Q115="","",'EINGABE Gebäude'!Q115)</f>
        <v/>
      </c>
      <c r="AU109" t="str">
        <f t="shared" si="128"/>
        <v/>
      </c>
      <c r="AV109" s="120" t="str">
        <f t="shared" si="129"/>
        <v/>
      </c>
      <c r="AW109" s="35" t="str">
        <f t="shared" si="149"/>
        <v/>
      </c>
      <c r="AX109" s="62" t="str">
        <f t="shared" si="150"/>
        <v/>
      </c>
      <c r="AY109" s="52" t="str">
        <f t="shared" si="130"/>
        <v/>
      </c>
      <c r="AZ109" s="62">
        <f>'Hilfswerte Energiepreise'!$C$4</f>
        <v>29.29</v>
      </c>
      <c r="BA109" s="62">
        <f>'Hilfswerte Energiepreise'!$D$4</f>
        <v>24.42</v>
      </c>
      <c r="BB109" s="62">
        <f>'Hilfswerte Energiepreise'!$E$4</f>
        <v>17.170000000000002</v>
      </c>
      <c r="BC109" t="str">
        <f t="shared" si="131"/>
        <v/>
      </c>
      <c r="BD109" t="str">
        <f t="shared" si="132"/>
        <v/>
      </c>
      <c r="BE109" s="37">
        <f>'Hilfswerte Energiepreise'!$F$4</f>
        <v>560</v>
      </c>
      <c r="BF109" t="str">
        <f t="shared" si="133"/>
        <v/>
      </c>
      <c r="BG109" s="42" t="str">
        <f>IF('EINGABE Gebäude'!S115="","",'EINGABE Gebäude'!S115)</f>
        <v/>
      </c>
      <c r="BH109" s="42" t="str">
        <f>IF('EINGABE Gebäude'!T115="","",'EINGABE Gebäude'!T115)</f>
        <v/>
      </c>
      <c r="BI109" s="37" t="str">
        <f t="shared" si="151"/>
        <v/>
      </c>
      <c r="BJ109" t="str">
        <f>IF('EINGABE Gebäude'!U115="","",'EINGABE Gebäude'!U115)</f>
        <v/>
      </c>
      <c r="BK109" s="37" t="str">
        <f t="shared" si="134"/>
        <v/>
      </c>
      <c r="BL109" s="120" t="str">
        <f t="shared" si="135"/>
        <v/>
      </c>
      <c r="BM109" s="62" t="str">
        <f t="shared" si="136"/>
        <v/>
      </c>
      <c r="BN109" s="62" t="e">
        <f t="shared" si="137"/>
        <v>#N/A</v>
      </c>
      <c r="BO109" s="62" t="str">
        <f>IF(D109="","",VLOOKUP(D109,'Hilfswerte Benchmark'!$A$4:$H$58,7,0))</f>
        <v/>
      </c>
      <c r="BP109" s="62" t="str">
        <f>IF(D109="","",VLOOKUP(D109,'Hilfswerte Benchmark'!$A$4:$H$58,8,0))</f>
        <v/>
      </c>
      <c r="BQ109" s="62" t="str">
        <f t="shared" si="138"/>
        <v/>
      </c>
      <c r="BR109" s="62" t="str">
        <f t="shared" si="139"/>
        <v/>
      </c>
      <c r="BS109" s="72" t="str">
        <f>IF('EINGABE Gebäude'!V115="","",'EINGABE Gebäude'!V115)</f>
        <v/>
      </c>
      <c r="BT109" s="52" t="str">
        <f t="shared" si="152"/>
        <v/>
      </c>
      <c r="BU109" s="52" t="str">
        <f t="shared" si="140"/>
        <v/>
      </c>
      <c r="BV109" s="120" t="str">
        <f t="shared" si="141"/>
        <v/>
      </c>
      <c r="BW109" s="35" t="str">
        <f t="shared" si="153"/>
        <v/>
      </c>
      <c r="BX109" s="62">
        <f>'Hilfswerte Energiepreise'!$C$20</f>
        <v>7.72</v>
      </c>
      <c r="BY109" s="62">
        <f>'Hilfswerte Energiepreise'!$D$20</f>
        <v>5.6</v>
      </c>
      <c r="BZ109" s="62">
        <f>'Hilfswerte Energiepreise'!$E$20</f>
        <v>3.61</v>
      </c>
      <c r="CA109" t="str">
        <f t="shared" si="142"/>
        <v/>
      </c>
      <c r="CB109" t="str">
        <f t="shared" si="143"/>
        <v/>
      </c>
      <c r="CC109" s="35"/>
    </row>
    <row r="110" spans="1:81" x14ac:dyDescent="0.2">
      <c r="A110" s="72">
        <v>106</v>
      </c>
      <c r="B110" s="47" t="str">
        <f>IF('EINGABE Gebäude'!C116 = "", "", 'EINGABE Gebäude'!C116)</f>
        <v/>
      </c>
      <c r="C110" s="47" t="str">
        <f>IF(OR('EINGABE Gebäude'!D116 = "",'EINGABE Gebäude'!D116 = 0), "",'EINGABE Gebäude'!D116)</f>
        <v/>
      </c>
      <c r="D110" t="str">
        <f>IF(OR('EINGABE Gebäude'!E116 = "",'EINGABE Gebäude'!E116 = 0), "",'EINGABE Gebäude'!E116 )</f>
        <v/>
      </c>
      <c r="E110" t="str">
        <f>IF('EINGABE Gebäude'!F116 = "", "",'EINGABE Gebäude'!F116)</f>
        <v/>
      </c>
      <c r="F110" s="34" t="str">
        <f>IF('EINGABE Gebäude'!H116= "", "",'EINGABE Gebäude'!H116)</f>
        <v/>
      </c>
      <c r="G110" s="34" t="str">
        <f>IF('EINGABE Gebäude'!I116 = "","",'EINGABE Gebäude'!I116)</f>
        <v/>
      </c>
      <c r="H110" s="34" t="str">
        <f>IF('EINGABE Gebäude'!J116="","",'EINGABE Gebäude'!J116)</f>
        <v/>
      </c>
      <c r="I110" s="35" t="str">
        <f t="shared" si="144"/>
        <v/>
      </c>
      <c r="J110" s="35" t="str">
        <f t="shared" si="145"/>
        <v/>
      </c>
      <c r="K110" s="35" t="str">
        <f t="shared" si="146"/>
        <v/>
      </c>
      <c r="L110" s="35" t="str">
        <f ca="1">IF(OR(I110="",K110=""),"",SUM(OFFSET('Hilfswerte Witterung'!$B$5,I110,K110,J110-I110)))</f>
        <v/>
      </c>
      <c r="M110" t="str">
        <f>IF('EINGABE Gebäude'!K116="","",'EINGABE Gebäude'!K116)</f>
        <v/>
      </c>
      <c r="N110" t="str">
        <f ca="1">IFERROR(IF(OR(L110=0, M110="",E110=""),"",(('Hilfswerte Witterung'!$I$1/L110)*M110)),"")</f>
        <v/>
      </c>
      <c r="O110" t="str">
        <f t="shared" ca="1" si="113"/>
        <v/>
      </c>
      <c r="P110" s="62" t="str">
        <f ca="1">IFERROR(IF(OR(L110=0, M110="",E110=""),"",(('Hilfswerte Witterung'!$I$1/L110)*M110)/E110),"")</f>
        <v/>
      </c>
      <c r="Q110" s="62" t="e">
        <f t="shared" ca="1" si="114"/>
        <v>#N/A</v>
      </c>
      <c r="R110" s="52" t="str">
        <f>IF(D110="","",VLOOKUP(D110,'Hilfswerte Benchmark'!$A$4:$H$59,3,0))</f>
        <v/>
      </c>
      <c r="S110" s="52" t="str">
        <f>IF(D110="","",VLOOKUP(D110,'Hilfswerte Benchmark'!$A$4:$H$59,4,0))</f>
        <v/>
      </c>
      <c r="T110" s="52" t="str">
        <f t="shared" si="115"/>
        <v/>
      </c>
      <c r="U110" s="44" t="str">
        <f t="shared" ca="1" si="116"/>
        <v/>
      </c>
      <c r="V110" t="str">
        <f>IF('EINGABE Gebäude'!L116="","",'EINGABE Gebäude'!L116)</f>
        <v/>
      </c>
      <c r="W110" s="62" t="str">
        <f t="shared" si="147"/>
        <v/>
      </c>
      <c r="X110" s="62" t="str">
        <f>IF(H110="","",VLOOKUP(H110,'Hilfswerte Energiepreise'!$B$4:$F$17,2,FALSE))</f>
        <v/>
      </c>
      <c r="Y110" s="62" t="str">
        <f>IF(H110="","",VLOOKUP(H110,'Hilfswerte Energiepreise'!$B$4:$F$17,3,FALSE))</f>
        <v/>
      </c>
      <c r="Z110" s="62" t="str">
        <f>IF(H110="","",VLOOKUP(H110,'Hilfswerte Energiepreise'!$B$4:$F$17,4,FALSE))</f>
        <v/>
      </c>
      <c r="AA110" t="str">
        <f t="shared" si="117"/>
        <v/>
      </c>
      <c r="AB110" t="str">
        <f t="shared" si="118"/>
        <v/>
      </c>
      <c r="AC110" s="35" t="str">
        <f ca="1">IFERROR(IF(OR(C110="",C110=0,L110=0,L110="",V110="",V110=0),"",(HLOOKUP(C110,'Hilfswerte Witterung'!$C$4:$AQ$5,2,FALSE)/L110)*V110),"")</f>
        <v/>
      </c>
      <c r="AD110" s="35" t="str">
        <f t="shared" ca="1" si="119"/>
        <v/>
      </c>
      <c r="AE110" s="35" t="str">
        <f>IFERROR(VLOOKUP(H110,'Hilfswerte Energiepreise'!$B$4:$F$17,5,FALSE),"")</f>
        <v/>
      </c>
      <c r="AF110" s="35" t="str">
        <f t="shared" ca="1" si="120"/>
        <v/>
      </c>
      <c r="AG110" s="35" t="str">
        <f t="shared" ca="1" si="121"/>
        <v/>
      </c>
      <c r="AH110" s="42" t="str">
        <f>IF('EINGABE Gebäude'!N116="","",'EINGABE Gebäude'!N116)</f>
        <v/>
      </c>
      <c r="AI110" s="42" t="str">
        <f>IF('EINGABE Gebäude'!O116="","",'EINGABE Gebäude'!O116)</f>
        <v/>
      </c>
      <c r="AJ110" t="str">
        <f t="shared" si="148"/>
        <v/>
      </c>
      <c r="AK110" t="str">
        <f>IF('EINGABE Gebäude'!P116="","",'EINGABE Gebäude'!P116)</f>
        <v/>
      </c>
      <c r="AL110" s="37" t="str">
        <f t="shared" si="122"/>
        <v/>
      </c>
      <c r="AM110" s="120" t="str">
        <f t="shared" si="123"/>
        <v/>
      </c>
      <c r="AN110" s="62" t="str">
        <f t="shared" si="124"/>
        <v/>
      </c>
      <c r="AO110" s="62" t="e">
        <f t="shared" si="125"/>
        <v>#N/A</v>
      </c>
      <c r="AP110" s="62" t="str">
        <f>IF(D110="","",VLOOKUP(D110,'Hilfswerte Benchmark'!$A$4:$H$58,6,0))</f>
        <v/>
      </c>
      <c r="AQ110" s="62" t="str">
        <f>IF(D110="","",VLOOKUP(D110,'Hilfswerte Benchmark'!$A$4:$H$58,7,0))</f>
        <v/>
      </c>
      <c r="AR110" s="62" t="str">
        <f t="shared" si="126"/>
        <v/>
      </c>
      <c r="AS110" s="62" t="str">
        <f t="shared" si="127"/>
        <v/>
      </c>
      <c r="AT110" t="str">
        <f>IF('EINGABE Gebäude'!Q116="","",'EINGABE Gebäude'!Q116)</f>
        <v/>
      </c>
      <c r="AU110" t="str">
        <f t="shared" si="128"/>
        <v/>
      </c>
      <c r="AV110" s="120" t="str">
        <f t="shared" si="129"/>
        <v/>
      </c>
      <c r="AW110" s="35" t="str">
        <f t="shared" si="149"/>
        <v/>
      </c>
      <c r="AX110" s="62" t="str">
        <f t="shared" si="150"/>
        <v/>
      </c>
      <c r="AY110" s="52" t="str">
        <f t="shared" si="130"/>
        <v/>
      </c>
      <c r="AZ110" s="62">
        <f>'Hilfswerte Energiepreise'!$C$4</f>
        <v>29.29</v>
      </c>
      <c r="BA110" s="62">
        <f>'Hilfswerte Energiepreise'!$D$4</f>
        <v>24.42</v>
      </c>
      <c r="BB110" s="62">
        <f>'Hilfswerte Energiepreise'!$E$4</f>
        <v>17.170000000000002</v>
      </c>
      <c r="BC110" t="str">
        <f t="shared" si="131"/>
        <v/>
      </c>
      <c r="BD110" t="str">
        <f t="shared" si="132"/>
        <v/>
      </c>
      <c r="BE110" s="37">
        <f>'Hilfswerte Energiepreise'!$F$4</f>
        <v>560</v>
      </c>
      <c r="BF110" t="str">
        <f t="shared" si="133"/>
        <v/>
      </c>
      <c r="BG110" s="42" t="str">
        <f>IF('EINGABE Gebäude'!S116="","",'EINGABE Gebäude'!S116)</f>
        <v/>
      </c>
      <c r="BH110" s="42" t="str">
        <f>IF('EINGABE Gebäude'!T116="","",'EINGABE Gebäude'!T116)</f>
        <v/>
      </c>
      <c r="BI110" s="37" t="str">
        <f t="shared" si="151"/>
        <v/>
      </c>
      <c r="BJ110" t="str">
        <f>IF('EINGABE Gebäude'!U116="","",'EINGABE Gebäude'!U116)</f>
        <v/>
      </c>
      <c r="BK110" s="37" t="str">
        <f t="shared" si="134"/>
        <v/>
      </c>
      <c r="BL110" s="120" t="str">
        <f t="shared" si="135"/>
        <v/>
      </c>
      <c r="BM110" s="62" t="str">
        <f t="shared" si="136"/>
        <v/>
      </c>
      <c r="BN110" s="62" t="e">
        <f t="shared" si="137"/>
        <v>#N/A</v>
      </c>
      <c r="BO110" s="62" t="str">
        <f>IF(D110="","",VLOOKUP(D110,'Hilfswerte Benchmark'!$A$4:$H$58,7,0))</f>
        <v/>
      </c>
      <c r="BP110" s="62" t="str">
        <f>IF(D110="","",VLOOKUP(D110,'Hilfswerte Benchmark'!$A$4:$H$58,8,0))</f>
        <v/>
      </c>
      <c r="BQ110" s="62" t="str">
        <f t="shared" si="138"/>
        <v/>
      </c>
      <c r="BR110" s="62" t="str">
        <f t="shared" si="139"/>
        <v/>
      </c>
      <c r="BS110" s="72" t="str">
        <f>IF('EINGABE Gebäude'!V116="","",'EINGABE Gebäude'!V116)</f>
        <v/>
      </c>
      <c r="BT110" s="52" t="str">
        <f t="shared" si="152"/>
        <v/>
      </c>
      <c r="BU110" s="52" t="str">
        <f t="shared" si="140"/>
        <v/>
      </c>
      <c r="BV110" s="120" t="str">
        <f t="shared" si="141"/>
        <v/>
      </c>
      <c r="BW110" s="35" t="str">
        <f t="shared" si="153"/>
        <v/>
      </c>
      <c r="BX110" s="62">
        <f>'Hilfswerte Energiepreise'!$C$20</f>
        <v>7.72</v>
      </c>
      <c r="BY110" s="62">
        <f>'Hilfswerte Energiepreise'!$D$20</f>
        <v>5.6</v>
      </c>
      <c r="BZ110" s="62">
        <f>'Hilfswerte Energiepreise'!$E$20</f>
        <v>3.61</v>
      </c>
      <c r="CA110" t="str">
        <f t="shared" si="142"/>
        <v/>
      </c>
      <c r="CB110" t="str">
        <f t="shared" si="143"/>
        <v/>
      </c>
      <c r="CC110" s="35"/>
    </row>
    <row r="111" spans="1:81" x14ac:dyDescent="0.2">
      <c r="A111">
        <v>107</v>
      </c>
      <c r="B111" s="47" t="str">
        <f>IF('EINGABE Gebäude'!C117 = "", "", 'EINGABE Gebäude'!C117)</f>
        <v/>
      </c>
      <c r="C111" s="47" t="str">
        <f>IF(OR('EINGABE Gebäude'!D117 = "",'EINGABE Gebäude'!D117 = 0), "",'EINGABE Gebäude'!D117)</f>
        <v/>
      </c>
      <c r="D111" t="str">
        <f>IF(OR('EINGABE Gebäude'!E117 = "",'EINGABE Gebäude'!E117 = 0), "",'EINGABE Gebäude'!E117 )</f>
        <v/>
      </c>
      <c r="E111" t="str">
        <f>IF('EINGABE Gebäude'!F117 = "", "",'EINGABE Gebäude'!F117)</f>
        <v/>
      </c>
      <c r="F111" s="34" t="str">
        <f>IF('EINGABE Gebäude'!H117= "", "",'EINGABE Gebäude'!H117)</f>
        <v/>
      </c>
      <c r="G111" s="34" t="str">
        <f>IF('EINGABE Gebäude'!I117 = "","",'EINGABE Gebäude'!I117)</f>
        <v/>
      </c>
      <c r="H111" s="34" t="str">
        <f>IF('EINGABE Gebäude'!J117="","",'EINGABE Gebäude'!J117)</f>
        <v/>
      </c>
      <c r="I111" s="35" t="str">
        <f t="shared" si="144"/>
        <v/>
      </c>
      <c r="J111" s="35" t="str">
        <f t="shared" si="145"/>
        <v/>
      </c>
      <c r="K111" s="35" t="str">
        <f t="shared" si="146"/>
        <v/>
      </c>
      <c r="L111" s="35" t="str">
        <f ca="1">IF(OR(I111="",K111=""),"",SUM(OFFSET('Hilfswerte Witterung'!$B$5,I111,K111,J111-I111)))</f>
        <v/>
      </c>
      <c r="M111" t="str">
        <f>IF('EINGABE Gebäude'!K117="","",'EINGABE Gebäude'!K117)</f>
        <v/>
      </c>
      <c r="N111" t="str">
        <f ca="1">IFERROR(IF(OR(L111=0, M111="",E111=""),"",(('Hilfswerte Witterung'!$I$1/L111)*M111)),"")</f>
        <v/>
      </c>
      <c r="O111" t="str">
        <f t="shared" ca="1" si="113"/>
        <v/>
      </c>
      <c r="P111" s="62" t="str">
        <f ca="1">IFERROR(IF(OR(L111=0, M111="",E111=""),"",(('Hilfswerte Witterung'!$I$1/L111)*M111)/E111),"")</f>
        <v/>
      </c>
      <c r="Q111" s="62" t="e">
        <f t="shared" ca="1" si="114"/>
        <v>#N/A</v>
      </c>
      <c r="R111" s="52" t="str">
        <f>IF(D111="","",VLOOKUP(D111,'Hilfswerte Benchmark'!$A$4:$H$59,3,0))</f>
        <v/>
      </c>
      <c r="S111" s="52" t="str">
        <f>IF(D111="","",VLOOKUP(D111,'Hilfswerte Benchmark'!$A$4:$H$59,4,0))</f>
        <v/>
      </c>
      <c r="T111" s="52" t="str">
        <f t="shared" si="115"/>
        <v/>
      </c>
      <c r="U111" s="44" t="str">
        <f t="shared" ca="1" si="116"/>
        <v/>
      </c>
      <c r="V111" t="str">
        <f>IF('EINGABE Gebäude'!L117="","",'EINGABE Gebäude'!L117)</f>
        <v/>
      </c>
      <c r="W111" s="62" t="str">
        <f t="shared" si="147"/>
        <v/>
      </c>
      <c r="X111" s="62" t="str">
        <f>IF(H111="","",VLOOKUP(H111,'Hilfswerte Energiepreise'!$B$4:$F$17,2,FALSE))</f>
        <v/>
      </c>
      <c r="Y111" s="62" t="str">
        <f>IF(H111="","",VLOOKUP(H111,'Hilfswerte Energiepreise'!$B$4:$F$17,3,FALSE))</f>
        <v/>
      </c>
      <c r="Z111" s="62" t="str">
        <f>IF(H111="","",VLOOKUP(H111,'Hilfswerte Energiepreise'!$B$4:$F$17,4,FALSE))</f>
        <v/>
      </c>
      <c r="AA111" t="str">
        <f t="shared" si="117"/>
        <v/>
      </c>
      <c r="AB111" t="str">
        <f t="shared" si="118"/>
        <v/>
      </c>
      <c r="AC111" s="35" t="str">
        <f ca="1">IFERROR(IF(OR(C111="",C111=0,L111=0,L111="",V111="",V111=0),"",(HLOOKUP(C111,'Hilfswerte Witterung'!$C$4:$AQ$5,2,FALSE)/L111)*V111),"")</f>
        <v/>
      </c>
      <c r="AD111" s="35" t="str">
        <f t="shared" ca="1" si="119"/>
        <v/>
      </c>
      <c r="AE111" s="35" t="str">
        <f>IFERROR(VLOOKUP(H111,'Hilfswerte Energiepreise'!$B$4:$F$17,5,FALSE),"")</f>
        <v/>
      </c>
      <c r="AF111" s="35" t="str">
        <f t="shared" ca="1" si="120"/>
        <v/>
      </c>
      <c r="AG111" s="35" t="str">
        <f t="shared" ca="1" si="121"/>
        <v/>
      </c>
      <c r="AH111" s="42" t="str">
        <f>IF('EINGABE Gebäude'!N117="","",'EINGABE Gebäude'!N117)</f>
        <v/>
      </c>
      <c r="AI111" s="42" t="str">
        <f>IF('EINGABE Gebäude'!O117="","",'EINGABE Gebäude'!O117)</f>
        <v/>
      </c>
      <c r="AJ111" t="str">
        <f t="shared" si="148"/>
        <v/>
      </c>
      <c r="AK111" t="str">
        <f>IF('EINGABE Gebäude'!P117="","",'EINGABE Gebäude'!P117)</f>
        <v/>
      </c>
      <c r="AL111" s="37" t="str">
        <f t="shared" si="122"/>
        <v/>
      </c>
      <c r="AM111" s="120" t="str">
        <f t="shared" si="123"/>
        <v/>
      </c>
      <c r="AN111" s="62" t="str">
        <f t="shared" si="124"/>
        <v/>
      </c>
      <c r="AO111" s="62" t="e">
        <f t="shared" si="125"/>
        <v>#N/A</v>
      </c>
      <c r="AP111" s="62" t="str">
        <f>IF(D111="","",VLOOKUP(D111,'Hilfswerte Benchmark'!$A$4:$H$58,6,0))</f>
        <v/>
      </c>
      <c r="AQ111" s="62" t="str">
        <f>IF(D111="","",VLOOKUP(D111,'Hilfswerte Benchmark'!$A$4:$H$58,7,0))</f>
        <v/>
      </c>
      <c r="AR111" s="62" t="str">
        <f t="shared" si="126"/>
        <v/>
      </c>
      <c r="AS111" s="62" t="str">
        <f t="shared" si="127"/>
        <v/>
      </c>
      <c r="AT111" t="str">
        <f>IF('EINGABE Gebäude'!Q117="","",'EINGABE Gebäude'!Q117)</f>
        <v/>
      </c>
      <c r="AU111" t="str">
        <f t="shared" si="128"/>
        <v/>
      </c>
      <c r="AV111" s="120" t="str">
        <f t="shared" si="129"/>
        <v/>
      </c>
      <c r="AW111" s="35" t="str">
        <f t="shared" si="149"/>
        <v/>
      </c>
      <c r="AX111" s="62" t="str">
        <f t="shared" si="150"/>
        <v/>
      </c>
      <c r="AY111" s="52" t="str">
        <f t="shared" si="130"/>
        <v/>
      </c>
      <c r="AZ111" s="62">
        <f>'Hilfswerte Energiepreise'!$C$4</f>
        <v>29.29</v>
      </c>
      <c r="BA111" s="62">
        <f>'Hilfswerte Energiepreise'!$D$4</f>
        <v>24.42</v>
      </c>
      <c r="BB111" s="62">
        <f>'Hilfswerte Energiepreise'!$E$4</f>
        <v>17.170000000000002</v>
      </c>
      <c r="BC111" t="str">
        <f t="shared" si="131"/>
        <v/>
      </c>
      <c r="BD111" t="str">
        <f t="shared" si="132"/>
        <v/>
      </c>
      <c r="BE111" s="37">
        <f>'Hilfswerte Energiepreise'!$F$4</f>
        <v>560</v>
      </c>
      <c r="BF111" t="str">
        <f t="shared" si="133"/>
        <v/>
      </c>
      <c r="BG111" s="42" t="str">
        <f>IF('EINGABE Gebäude'!S117="","",'EINGABE Gebäude'!S117)</f>
        <v/>
      </c>
      <c r="BH111" s="42" t="str">
        <f>IF('EINGABE Gebäude'!T117="","",'EINGABE Gebäude'!T117)</f>
        <v/>
      </c>
      <c r="BI111" s="37" t="str">
        <f t="shared" si="151"/>
        <v/>
      </c>
      <c r="BJ111" t="str">
        <f>IF('EINGABE Gebäude'!U117="","",'EINGABE Gebäude'!U117)</f>
        <v/>
      </c>
      <c r="BK111" s="37" t="str">
        <f t="shared" si="134"/>
        <v/>
      </c>
      <c r="BL111" s="120" t="str">
        <f t="shared" si="135"/>
        <v/>
      </c>
      <c r="BM111" s="62" t="str">
        <f t="shared" si="136"/>
        <v/>
      </c>
      <c r="BN111" s="62" t="e">
        <f t="shared" si="137"/>
        <v>#N/A</v>
      </c>
      <c r="BO111" s="62" t="str">
        <f>IF(D111="","",VLOOKUP(D111,'Hilfswerte Benchmark'!$A$4:$H$58,7,0))</f>
        <v/>
      </c>
      <c r="BP111" s="62" t="str">
        <f>IF(D111="","",VLOOKUP(D111,'Hilfswerte Benchmark'!$A$4:$H$58,8,0))</f>
        <v/>
      </c>
      <c r="BQ111" s="62" t="str">
        <f t="shared" si="138"/>
        <v/>
      </c>
      <c r="BR111" s="62" t="str">
        <f t="shared" si="139"/>
        <v/>
      </c>
      <c r="BS111" s="72" t="str">
        <f>IF('EINGABE Gebäude'!V117="","",'EINGABE Gebäude'!V117)</f>
        <v/>
      </c>
      <c r="BT111" s="52" t="str">
        <f t="shared" si="152"/>
        <v/>
      </c>
      <c r="BU111" s="52" t="str">
        <f t="shared" si="140"/>
        <v/>
      </c>
      <c r="BV111" s="120" t="str">
        <f t="shared" si="141"/>
        <v/>
      </c>
      <c r="BW111" s="35" t="str">
        <f t="shared" si="153"/>
        <v/>
      </c>
      <c r="BX111" s="62">
        <f>'Hilfswerte Energiepreise'!$C$20</f>
        <v>7.72</v>
      </c>
      <c r="BY111" s="62">
        <f>'Hilfswerte Energiepreise'!$D$20</f>
        <v>5.6</v>
      </c>
      <c r="BZ111" s="62">
        <f>'Hilfswerte Energiepreise'!$E$20</f>
        <v>3.61</v>
      </c>
      <c r="CA111" t="str">
        <f t="shared" si="142"/>
        <v/>
      </c>
      <c r="CB111" t="str">
        <f t="shared" si="143"/>
        <v/>
      </c>
      <c r="CC111" s="35"/>
    </row>
    <row r="112" spans="1:81" x14ac:dyDescent="0.2">
      <c r="A112" s="72">
        <v>108</v>
      </c>
      <c r="B112" s="47" t="str">
        <f>IF('EINGABE Gebäude'!C118 = "", "", 'EINGABE Gebäude'!C118)</f>
        <v/>
      </c>
      <c r="C112" s="47" t="str">
        <f>IF(OR('EINGABE Gebäude'!D118 = "",'EINGABE Gebäude'!D118 = 0), "",'EINGABE Gebäude'!D118)</f>
        <v/>
      </c>
      <c r="D112" t="str">
        <f>IF(OR('EINGABE Gebäude'!E118 = "",'EINGABE Gebäude'!E118 = 0), "",'EINGABE Gebäude'!E118 )</f>
        <v/>
      </c>
      <c r="E112" t="str">
        <f>IF('EINGABE Gebäude'!F118 = "", "",'EINGABE Gebäude'!F118)</f>
        <v/>
      </c>
      <c r="F112" s="34" t="str">
        <f>IF('EINGABE Gebäude'!H118= "", "",'EINGABE Gebäude'!H118)</f>
        <v/>
      </c>
      <c r="G112" s="34" t="str">
        <f>IF('EINGABE Gebäude'!I118 = "","",'EINGABE Gebäude'!I118)</f>
        <v/>
      </c>
      <c r="H112" s="34" t="str">
        <f>IF('EINGABE Gebäude'!J118="","",'EINGABE Gebäude'!J118)</f>
        <v/>
      </c>
      <c r="I112" s="35" t="str">
        <f t="shared" si="144"/>
        <v/>
      </c>
      <c r="J112" s="35" t="str">
        <f t="shared" si="145"/>
        <v/>
      </c>
      <c r="K112" s="35" t="str">
        <f t="shared" si="146"/>
        <v/>
      </c>
      <c r="L112" s="35" t="str">
        <f ca="1">IF(OR(I112="",K112=""),"",SUM(OFFSET('Hilfswerte Witterung'!$B$5,I112,K112,J112-I112)))</f>
        <v/>
      </c>
      <c r="M112" t="str">
        <f>IF('EINGABE Gebäude'!K118="","",'EINGABE Gebäude'!K118)</f>
        <v/>
      </c>
      <c r="N112" t="str">
        <f ca="1">IFERROR(IF(OR(L112=0, M112="",E112=""),"",(('Hilfswerte Witterung'!$I$1/L112)*M112)),"")</f>
        <v/>
      </c>
      <c r="O112" t="str">
        <f t="shared" ca="1" si="113"/>
        <v/>
      </c>
      <c r="P112" s="62" t="str">
        <f ca="1">IFERROR(IF(OR(L112=0, M112="",E112=""),"",(('Hilfswerte Witterung'!$I$1/L112)*M112)/E112),"")</f>
        <v/>
      </c>
      <c r="Q112" s="62" t="e">
        <f t="shared" ca="1" si="114"/>
        <v>#N/A</v>
      </c>
      <c r="R112" s="52" t="str">
        <f>IF(D112="","",VLOOKUP(D112,'Hilfswerte Benchmark'!$A$4:$H$59,3,0))</f>
        <v/>
      </c>
      <c r="S112" s="52" t="str">
        <f>IF(D112="","",VLOOKUP(D112,'Hilfswerte Benchmark'!$A$4:$H$59,4,0))</f>
        <v/>
      </c>
      <c r="T112" s="52" t="str">
        <f t="shared" si="115"/>
        <v/>
      </c>
      <c r="U112" s="44" t="str">
        <f t="shared" ca="1" si="116"/>
        <v/>
      </c>
      <c r="V112" t="str">
        <f>IF('EINGABE Gebäude'!L118="","",'EINGABE Gebäude'!L118)</f>
        <v/>
      </c>
      <c r="W112" s="62" t="str">
        <f t="shared" si="147"/>
        <v/>
      </c>
      <c r="X112" s="62" t="str">
        <f>IF(H112="","",VLOOKUP(H112,'Hilfswerte Energiepreise'!$B$4:$F$17,2,FALSE))</f>
        <v/>
      </c>
      <c r="Y112" s="62" t="str">
        <f>IF(H112="","",VLOOKUP(H112,'Hilfswerte Energiepreise'!$B$4:$F$17,3,FALSE))</f>
        <v/>
      </c>
      <c r="Z112" s="62" t="str">
        <f>IF(H112="","",VLOOKUP(H112,'Hilfswerte Energiepreise'!$B$4:$F$17,4,FALSE))</f>
        <v/>
      </c>
      <c r="AA112" t="str">
        <f t="shared" si="117"/>
        <v/>
      </c>
      <c r="AB112" t="str">
        <f t="shared" si="118"/>
        <v/>
      </c>
      <c r="AC112" s="35" t="str">
        <f ca="1">IFERROR(IF(OR(C112="",C112=0,L112=0,L112="",V112="",V112=0),"",(HLOOKUP(C112,'Hilfswerte Witterung'!$C$4:$AQ$5,2,FALSE)/L112)*V112),"")</f>
        <v/>
      </c>
      <c r="AD112" s="35" t="str">
        <f t="shared" ca="1" si="119"/>
        <v/>
      </c>
      <c r="AE112" s="35" t="str">
        <f>IFERROR(VLOOKUP(H112,'Hilfswerte Energiepreise'!$B$4:$F$17,5,FALSE),"")</f>
        <v/>
      </c>
      <c r="AF112" s="35" t="str">
        <f t="shared" ca="1" si="120"/>
        <v/>
      </c>
      <c r="AG112" s="35" t="str">
        <f t="shared" ca="1" si="121"/>
        <v/>
      </c>
      <c r="AH112" s="42" t="str">
        <f>IF('EINGABE Gebäude'!N118="","",'EINGABE Gebäude'!N118)</f>
        <v/>
      </c>
      <c r="AI112" s="42" t="str">
        <f>IF('EINGABE Gebäude'!O118="","",'EINGABE Gebäude'!O118)</f>
        <v/>
      </c>
      <c r="AJ112" t="str">
        <f t="shared" si="148"/>
        <v/>
      </c>
      <c r="AK112" t="str">
        <f>IF('EINGABE Gebäude'!P118="","",'EINGABE Gebäude'!P118)</f>
        <v/>
      </c>
      <c r="AL112" s="37" t="str">
        <f t="shared" si="122"/>
        <v/>
      </c>
      <c r="AM112" s="120" t="str">
        <f t="shared" si="123"/>
        <v/>
      </c>
      <c r="AN112" s="62" t="str">
        <f t="shared" si="124"/>
        <v/>
      </c>
      <c r="AO112" s="62" t="e">
        <f t="shared" si="125"/>
        <v>#N/A</v>
      </c>
      <c r="AP112" s="62" t="str">
        <f>IF(D112="","",VLOOKUP(D112,'Hilfswerte Benchmark'!$A$4:$H$58,6,0))</f>
        <v/>
      </c>
      <c r="AQ112" s="62" t="str">
        <f>IF(D112="","",VLOOKUP(D112,'Hilfswerte Benchmark'!$A$4:$H$58,7,0))</f>
        <v/>
      </c>
      <c r="AR112" s="62" t="str">
        <f t="shared" si="126"/>
        <v/>
      </c>
      <c r="AS112" s="62" t="str">
        <f t="shared" si="127"/>
        <v/>
      </c>
      <c r="AT112" t="str">
        <f>IF('EINGABE Gebäude'!Q118="","",'EINGABE Gebäude'!Q118)</f>
        <v/>
      </c>
      <c r="AU112" t="str">
        <f t="shared" si="128"/>
        <v/>
      </c>
      <c r="AV112" s="120" t="str">
        <f t="shared" si="129"/>
        <v/>
      </c>
      <c r="AW112" s="35" t="str">
        <f t="shared" si="149"/>
        <v/>
      </c>
      <c r="AX112" s="62" t="str">
        <f t="shared" si="150"/>
        <v/>
      </c>
      <c r="AY112" s="52" t="str">
        <f t="shared" si="130"/>
        <v/>
      </c>
      <c r="AZ112" s="62">
        <f>'Hilfswerte Energiepreise'!$C$4</f>
        <v>29.29</v>
      </c>
      <c r="BA112" s="62">
        <f>'Hilfswerte Energiepreise'!$D$4</f>
        <v>24.42</v>
      </c>
      <c r="BB112" s="62">
        <f>'Hilfswerte Energiepreise'!$E$4</f>
        <v>17.170000000000002</v>
      </c>
      <c r="BC112" t="str">
        <f t="shared" si="131"/>
        <v/>
      </c>
      <c r="BD112" t="str">
        <f t="shared" si="132"/>
        <v/>
      </c>
      <c r="BE112" s="37">
        <f>'Hilfswerte Energiepreise'!$F$4</f>
        <v>560</v>
      </c>
      <c r="BF112" t="str">
        <f t="shared" si="133"/>
        <v/>
      </c>
      <c r="BG112" s="42" t="str">
        <f>IF('EINGABE Gebäude'!S118="","",'EINGABE Gebäude'!S118)</f>
        <v/>
      </c>
      <c r="BH112" s="42" t="str">
        <f>IF('EINGABE Gebäude'!T118="","",'EINGABE Gebäude'!T118)</f>
        <v/>
      </c>
      <c r="BI112" s="37" t="str">
        <f t="shared" si="151"/>
        <v/>
      </c>
      <c r="BJ112" t="str">
        <f>IF('EINGABE Gebäude'!U118="","",'EINGABE Gebäude'!U118)</f>
        <v/>
      </c>
      <c r="BK112" s="37" t="str">
        <f t="shared" si="134"/>
        <v/>
      </c>
      <c r="BL112" s="120" t="str">
        <f t="shared" si="135"/>
        <v/>
      </c>
      <c r="BM112" s="62" t="str">
        <f t="shared" si="136"/>
        <v/>
      </c>
      <c r="BN112" s="62" t="e">
        <f t="shared" si="137"/>
        <v>#N/A</v>
      </c>
      <c r="BO112" s="62" t="str">
        <f>IF(D112="","",VLOOKUP(D112,'Hilfswerte Benchmark'!$A$4:$H$58,7,0))</f>
        <v/>
      </c>
      <c r="BP112" s="62" t="str">
        <f>IF(D112="","",VLOOKUP(D112,'Hilfswerte Benchmark'!$A$4:$H$58,8,0))</f>
        <v/>
      </c>
      <c r="BQ112" s="62" t="str">
        <f t="shared" si="138"/>
        <v/>
      </c>
      <c r="BR112" s="62" t="str">
        <f t="shared" si="139"/>
        <v/>
      </c>
      <c r="BS112" s="72" t="str">
        <f>IF('EINGABE Gebäude'!V118="","",'EINGABE Gebäude'!V118)</f>
        <v/>
      </c>
      <c r="BT112" s="52" t="str">
        <f t="shared" si="152"/>
        <v/>
      </c>
      <c r="BU112" s="52" t="str">
        <f t="shared" si="140"/>
        <v/>
      </c>
      <c r="BV112" s="120" t="str">
        <f t="shared" si="141"/>
        <v/>
      </c>
      <c r="BW112" s="35" t="str">
        <f t="shared" si="153"/>
        <v/>
      </c>
      <c r="BX112" s="62">
        <f>'Hilfswerte Energiepreise'!$C$20</f>
        <v>7.72</v>
      </c>
      <c r="BY112" s="62">
        <f>'Hilfswerte Energiepreise'!$D$20</f>
        <v>5.6</v>
      </c>
      <c r="BZ112" s="62">
        <f>'Hilfswerte Energiepreise'!$E$20</f>
        <v>3.61</v>
      </c>
      <c r="CA112" t="str">
        <f t="shared" si="142"/>
        <v/>
      </c>
      <c r="CB112" t="str">
        <f t="shared" si="143"/>
        <v/>
      </c>
      <c r="CC112" s="35"/>
    </row>
    <row r="113" spans="1:81" x14ac:dyDescent="0.2">
      <c r="A113">
        <v>109</v>
      </c>
      <c r="B113" s="47" t="str">
        <f>IF('EINGABE Gebäude'!C119 = "", "", 'EINGABE Gebäude'!C119)</f>
        <v/>
      </c>
      <c r="C113" s="47" t="str">
        <f>IF(OR('EINGABE Gebäude'!D119 = "",'EINGABE Gebäude'!D119 = 0), "",'EINGABE Gebäude'!D119)</f>
        <v/>
      </c>
      <c r="D113" t="str">
        <f>IF(OR('EINGABE Gebäude'!E119 = "",'EINGABE Gebäude'!E119 = 0), "",'EINGABE Gebäude'!E119 )</f>
        <v/>
      </c>
      <c r="E113" t="str">
        <f>IF('EINGABE Gebäude'!F119 = "", "",'EINGABE Gebäude'!F119)</f>
        <v/>
      </c>
      <c r="F113" s="34" t="str">
        <f>IF('EINGABE Gebäude'!H119= "", "",'EINGABE Gebäude'!H119)</f>
        <v/>
      </c>
      <c r="G113" s="34" t="str">
        <f>IF('EINGABE Gebäude'!I119 = "","",'EINGABE Gebäude'!I119)</f>
        <v/>
      </c>
      <c r="H113" s="34" t="str">
        <f>IF('EINGABE Gebäude'!J119="","",'EINGABE Gebäude'!J119)</f>
        <v/>
      </c>
      <c r="I113" s="35" t="str">
        <f t="shared" si="144"/>
        <v/>
      </c>
      <c r="J113" s="35" t="str">
        <f t="shared" si="145"/>
        <v/>
      </c>
      <c r="K113" s="35" t="str">
        <f t="shared" si="146"/>
        <v/>
      </c>
      <c r="L113" s="35" t="str">
        <f ca="1">IF(OR(I113="",K113=""),"",SUM(OFFSET('Hilfswerte Witterung'!$B$5,I113,K113,J113-I113)))</f>
        <v/>
      </c>
      <c r="M113" t="str">
        <f>IF('EINGABE Gebäude'!K119="","",'EINGABE Gebäude'!K119)</f>
        <v/>
      </c>
      <c r="N113" t="str">
        <f ca="1">IFERROR(IF(OR(L113=0, M113="",E113=""),"",(('Hilfswerte Witterung'!$I$1/L113)*M113)),"")</f>
        <v/>
      </c>
      <c r="O113" t="str">
        <f t="shared" ca="1" si="113"/>
        <v/>
      </c>
      <c r="P113" s="62" t="str">
        <f ca="1">IFERROR(IF(OR(L113=0, M113="",E113=""),"",(('Hilfswerte Witterung'!$I$1/L113)*M113)/E113),"")</f>
        <v/>
      </c>
      <c r="Q113" s="62" t="e">
        <f t="shared" ca="1" si="114"/>
        <v>#N/A</v>
      </c>
      <c r="R113" s="52" t="str">
        <f>IF(D113="","",VLOOKUP(D113,'Hilfswerte Benchmark'!$A$4:$H$59,3,0))</f>
        <v/>
      </c>
      <c r="S113" s="52" t="str">
        <f>IF(D113="","",VLOOKUP(D113,'Hilfswerte Benchmark'!$A$4:$H$59,4,0))</f>
        <v/>
      </c>
      <c r="T113" s="52" t="str">
        <f t="shared" si="115"/>
        <v/>
      </c>
      <c r="U113" s="44" t="str">
        <f t="shared" ca="1" si="116"/>
        <v/>
      </c>
      <c r="V113" t="str">
        <f>IF('EINGABE Gebäude'!L119="","",'EINGABE Gebäude'!L119)</f>
        <v/>
      </c>
      <c r="W113" s="62" t="str">
        <f t="shared" si="147"/>
        <v/>
      </c>
      <c r="X113" s="62" t="str">
        <f>IF(H113="","",VLOOKUP(H113,'Hilfswerte Energiepreise'!$B$4:$F$17,2,FALSE))</f>
        <v/>
      </c>
      <c r="Y113" s="62" t="str">
        <f>IF(H113="","",VLOOKUP(H113,'Hilfswerte Energiepreise'!$B$4:$F$17,3,FALSE))</f>
        <v/>
      </c>
      <c r="Z113" s="62" t="str">
        <f>IF(H113="","",VLOOKUP(H113,'Hilfswerte Energiepreise'!$B$4:$F$17,4,FALSE))</f>
        <v/>
      </c>
      <c r="AA113" t="str">
        <f t="shared" si="117"/>
        <v/>
      </c>
      <c r="AB113" t="str">
        <f t="shared" si="118"/>
        <v/>
      </c>
      <c r="AC113" s="35" t="str">
        <f ca="1">IFERROR(IF(OR(C113="",C113=0,L113=0,L113="",V113="",V113=0),"",(HLOOKUP(C113,'Hilfswerte Witterung'!$C$4:$AQ$5,2,FALSE)/L113)*V113),"")</f>
        <v/>
      </c>
      <c r="AD113" s="35" t="str">
        <f t="shared" ca="1" si="119"/>
        <v/>
      </c>
      <c r="AE113" s="35" t="str">
        <f>IFERROR(VLOOKUP(H113,'Hilfswerte Energiepreise'!$B$4:$F$17,5,FALSE),"")</f>
        <v/>
      </c>
      <c r="AF113" s="35" t="str">
        <f t="shared" ca="1" si="120"/>
        <v/>
      </c>
      <c r="AG113" s="35" t="str">
        <f t="shared" ca="1" si="121"/>
        <v/>
      </c>
      <c r="AH113" s="42" t="str">
        <f>IF('EINGABE Gebäude'!N119="","",'EINGABE Gebäude'!N119)</f>
        <v/>
      </c>
      <c r="AI113" s="42" t="str">
        <f>IF('EINGABE Gebäude'!O119="","",'EINGABE Gebäude'!O119)</f>
        <v/>
      </c>
      <c r="AJ113" t="str">
        <f t="shared" si="148"/>
        <v/>
      </c>
      <c r="AK113" t="str">
        <f>IF('EINGABE Gebäude'!P119="","",'EINGABE Gebäude'!P119)</f>
        <v/>
      </c>
      <c r="AL113" s="37" t="str">
        <f t="shared" si="122"/>
        <v/>
      </c>
      <c r="AM113" s="120" t="str">
        <f t="shared" si="123"/>
        <v/>
      </c>
      <c r="AN113" s="62" t="str">
        <f t="shared" si="124"/>
        <v/>
      </c>
      <c r="AO113" s="62" t="e">
        <f t="shared" si="125"/>
        <v>#N/A</v>
      </c>
      <c r="AP113" s="62" t="str">
        <f>IF(D113="","",VLOOKUP(D113,'Hilfswerte Benchmark'!$A$4:$H$58,6,0))</f>
        <v/>
      </c>
      <c r="AQ113" s="62" t="str">
        <f>IF(D113="","",VLOOKUP(D113,'Hilfswerte Benchmark'!$A$4:$H$58,7,0))</f>
        <v/>
      </c>
      <c r="AR113" s="62" t="str">
        <f t="shared" si="126"/>
        <v/>
      </c>
      <c r="AS113" s="62" t="str">
        <f t="shared" si="127"/>
        <v/>
      </c>
      <c r="AT113" t="str">
        <f>IF('EINGABE Gebäude'!Q119="","",'EINGABE Gebäude'!Q119)</f>
        <v/>
      </c>
      <c r="AU113" t="str">
        <f t="shared" si="128"/>
        <v/>
      </c>
      <c r="AV113" s="120" t="str">
        <f t="shared" si="129"/>
        <v/>
      </c>
      <c r="AW113" s="35" t="str">
        <f t="shared" si="149"/>
        <v/>
      </c>
      <c r="AX113" s="62" t="str">
        <f t="shared" si="150"/>
        <v/>
      </c>
      <c r="AY113" s="52" t="str">
        <f t="shared" si="130"/>
        <v/>
      </c>
      <c r="AZ113" s="62">
        <f>'Hilfswerte Energiepreise'!$C$4</f>
        <v>29.29</v>
      </c>
      <c r="BA113" s="62">
        <f>'Hilfswerte Energiepreise'!$D$4</f>
        <v>24.42</v>
      </c>
      <c r="BB113" s="62">
        <f>'Hilfswerte Energiepreise'!$E$4</f>
        <v>17.170000000000002</v>
      </c>
      <c r="BC113" t="str">
        <f t="shared" si="131"/>
        <v/>
      </c>
      <c r="BD113" t="str">
        <f t="shared" si="132"/>
        <v/>
      </c>
      <c r="BE113" s="37">
        <f>'Hilfswerte Energiepreise'!$F$4</f>
        <v>560</v>
      </c>
      <c r="BF113" t="str">
        <f t="shared" si="133"/>
        <v/>
      </c>
      <c r="BG113" s="42" t="str">
        <f>IF('EINGABE Gebäude'!S119="","",'EINGABE Gebäude'!S119)</f>
        <v/>
      </c>
      <c r="BH113" s="42" t="str">
        <f>IF('EINGABE Gebäude'!T119="","",'EINGABE Gebäude'!T119)</f>
        <v/>
      </c>
      <c r="BI113" s="37" t="str">
        <f t="shared" si="151"/>
        <v/>
      </c>
      <c r="BJ113" t="str">
        <f>IF('EINGABE Gebäude'!U119="","",'EINGABE Gebäude'!U119)</f>
        <v/>
      </c>
      <c r="BK113" s="37" t="str">
        <f t="shared" si="134"/>
        <v/>
      </c>
      <c r="BL113" s="120" t="str">
        <f t="shared" si="135"/>
        <v/>
      </c>
      <c r="BM113" s="62" t="str">
        <f t="shared" si="136"/>
        <v/>
      </c>
      <c r="BN113" s="62" t="e">
        <f t="shared" si="137"/>
        <v>#N/A</v>
      </c>
      <c r="BO113" s="62" t="str">
        <f>IF(D113="","",VLOOKUP(D113,'Hilfswerte Benchmark'!$A$4:$H$58,7,0))</f>
        <v/>
      </c>
      <c r="BP113" s="62" t="str">
        <f>IF(D113="","",VLOOKUP(D113,'Hilfswerte Benchmark'!$A$4:$H$58,8,0))</f>
        <v/>
      </c>
      <c r="BQ113" s="62" t="str">
        <f t="shared" si="138"/>
        <v/>
      </c>
      <c r="BR113" s="62" t="str">
        <f t="shared" si="139"/>
        <v/>
      </c>
      <c r="BS113" s="72" t="str">
        <f>IF('EINGABE Gebäude'!V119="","",'EINGABE Gebäude'!V119)</f>
        <v/>
      </c>
      <c r="BT113" s="52" t="str">
        <f t="shared" si="152"/>
        <v/>
      </c>
      <c r="BU113" s="52" t="str">
        <f t="shared" si="140"/>
        <v/>
      </c>
      <c r="BV113" s="120" t="str">
        <f t="shared" si="141"/>
        <v/>
      </c>
      <c r="BW113" s="35" t="str">
        <f t="shared" si="153"/>
        <v/>
      </c>
      <c r="BX113" s="62">
        <f>'Hilfswerte Energiepreise'!$C$20</f>
        <v>7.72</v>
      </c>
      <c r="BY113" s="62">
        <f>'Hilfswerte Energiepreise'!$D$20</f>
        <v>5.6</v>
      </c>
      <c r="BZ113" s="62">
        <f>'Hilfswerte Energiepreise'!$E$20</f>
        <v>3.61</v>
      </c>
      <c r="CA113" t="str">
        <f t="shared" si="142"/>
        <v/>
      </c>
      <c r="CB113" t="str">
        <f t="shared" si="143"/>
        <v/>
      </c>
      <c r="CC113" s="35"/>
    </row>
    <row r="114" spans="1:81" x14ac:dyDescent="0.2">
      <c r="A114" s="72">
        <v>110</v>
      </c>
      <c r="B114" s="47" t="str">
        <f>IF('EINGABE Gebäude'!C120 = "", "", 'EINGABE Gebäude'!C120)</f>
        <v/>
      </c>
      <c r="C114" s="47" t="str">
        <f>IF(OR('EINGABE Gebäude'!D120 = "",'EINGABE Gebäude'!D120 = 0), "",'EINGABE Gebäude'!D120)</f>
        <v/>
      </c>
      <c r="D114" t="str">
        <f>IF(OR('EINGABE Gebäude'!E120 = "",'EINGABE Gebäude'!E120 = 0), "",'EINGABE Gebäude'!E120 )</f>
        <v/>
      </c>
      <c r="E114" t="str">
        <f>IF('EINGABE Gebäude'!F120 = "", "",'EINGABE Gebäude'!F120)</f>
        <v/>
      </c>
      <c r="F114" s="34" t="str">
        <f>IF('EINGABE Gebäude'!H120= "", "",'EINGABE Gebäude'!H120)</f>
        <v/>
      </c>
      <c r="G114" s="34" t="str">
        <f>IF('EINGABE Gebäude'!I120 = "","",'EINGABE Gebäude'!I120)</f>
        <v/>
      </c>
      <c r="H114" s="34" t="str">
        <f>IF('EINGABE Gebäude'!J120="","",'EINGABE Gebäude'!J120)</f>
        <v/>
      </c>
      <c r="I114" s="35" t="str">
        <f t="shared" si="144"/>
        <v/>
      </c>
      <c r="J114" s="35" t="str">
        <f t="shared" si="145"/>
        <v/>
      </c>
      <c r="K114" s="35" t="str">
        <f t="shared" si="146"/>
        <v/>
      </c>
      <c r="L114" s="35" t="str">
        <f ca="1">IF(OR(I114="",K114=""),"",SUM(OFFSET('Hilfswerte Witterung'!$B$5,I114,K114,J114-I114)))</f>
        <v/>
      </c>
      <c r="M114" t="str">
        <f>IF('EINGABE Gebäude'!K120="","",'EINGABE Gebäude'!K120)</f>
        <v/>
      </c>
      <c r="N114" t="str">
        <f ca="1">IFERROR(IF(OR(L114=0, M114="",E114=""),"",(('Hilfswerte Witterung'!$I$1/L114)*M114)),"")</f>
        <v/>
      </c>
      <c r="O114" t="str">
        <f t="shared" ca="1" si="113"/>
        <v/>
      </c>
      <c r="P114" s="62" t="str">
        <f ca="1">IFERROR(IF(OR(L114=0, M114="",E114=""),"",(('Hilfswerte Witterung'!$I$1/L114)*M114)/E114),"")</f>
        <v/>
      </c>
      <c r="Q114" s="62" t="e">
        <f t="shared" ca="1" si="114"/>
        <v>#N/A</v>
      </c>
      <c r="R114" s="52" t="str">
        <f>IF(D114="","",VLOOKUP(D114,'Hilfswerte Benchmark'!$A$4:$H$59,3,0))</f>
        <v/>
      </c>
      <c r="S114" s="52" t="str">
        <f>IF(D114="","",VLOOKUP(D114,'Hilfswerte Benchmark'!$A$4:$H$59,4,0))</f>
        <v/>
      </c>
      <c r="T114" s="52" t="str">
        <f t="shared" si="115"/>
        <v/>
      </c>
      <c r="U114" s="44" t="str">
        <f t="shared" ca="1" si="116"/>
        <v/>
      </c>
      <c r="V114" t="str">
        <f>IF('EINGABE Gebäude'!L120="","",'EINGABE Gebäude'!L120)</f>
        <v/>
      </c>
      <c r="W114" s="62" t="str">
        <f t="shared" si="147"/>
        <v/>
      </c>
      <c r="X114" s="62" t="str">
        <f>IF(H114="","",VLOOKUP(H114,'Hilfswerte Energiepreise'!$B$4:$F$17,2,FALSE))</f>
        <v/>
      </c>
      <c r="Y114" s="62" t="str">
        <f>IF(H114="","",VLOOKUP(H114,'Hilfswerte Energiepreise'!$B$4:$F$17,3,FALSE))</f>
        <v/>
      </c>
      <c r="Z114" s="62" t="str">
        <f>IF(H114="","",VLOOKUP(H114,'Hilfswerte Energiepreise'!$B$4:$F$17,4,FALSE))</f>
        <v/>
      </c>
      <c r="AA114" t="str">
        <f t="shared" si="117"/>
        <v/>
      </c>
      <c r="AB114" t="str">
        <f t="shared" si="118"/>
        <v/>
      </c>
      <c r="AC114" s="35" t="str">
        <f ca="1">IFERROR(IF(OR(C114="",C114=0,L114=0,L114="",V114="",V114=0),"",(HLOOKUP(C114,'Hilfswerte Witterung'!$C$4:$AQ$5,2,FALSE)/L114)*V114),"")</f>
        <v/>
      </c>
      <c r="AD114" s="35" t="str">
        <f t="shared" ca="1" si="119"/>
        <v/>
      </c>
      <c r="AE114" s="35" t="str">
        <f>IFERROR(VLOOKUP(H114,'Hilfswerte Energiepreise'!$B$4:$F$17,5,FALSE),"")</f>
        <v/>
      </c>
      <c r="AF114" s="35" t="str">
        <f t="shared" ca="1" si="120"/>
        <v/>
      </c>
      <c r="AG114" s="35" t="str">
        <f t="shared" ca="1" si="121"/>
        <v/>
      </c>
      <c r="AH114" s="42" t="str">
        <f>IF('EINGABE Gebäude'!N120="","",'EINGABE Gebäude'!N120)</f>
        <v/>
      </c>
      <c r="AI114" s="42" t="str">
        <f>IF('EINGABE Gebäude'!O120="","",'EINGABE Gebäude'!O120)</f>
        <v/>
      </c>
      <c r="AJ114" t="str">
        <f t="shared" si="148"/>
        <v/>
      </c>
      <c r="AK114" t="str">
        <f>IF('EINGABE Gebäude'!P120="","",'EINGABE Gebäude'!P120)</f>
        <v/>
      </c>
      <c r="AL114" s="37" t="str">
        <f t="shared" si="122"/>
        <v/>
      </c>
      <c r="AM114" s="120" t="str">
        <f t="shared" si="123"/>
        <v/>
      </c>
      <c r="AN114" s="62" t="str">
        <f t="shared" si="124"/>
        <v/>
      </c>
      <c r="AO114" s="62" t="e">
        <f t="shared" si="125"/>
        <v>#N/A</v>
      </c>
      <c r="AP114" s="62" t="str">
        <f>IF(D114="","",VLOOKUP(D114,'Hilfswerte Benchmark'!$A$4:$H$58,6,0))</f>
        <v/>
      </c>
      <c r="AQ114" s="62" t="str">
        <f>IF(D114="","",VLOOKUP(D114,'Hilfswerte Benchmark'!$A$4:$H$58,7,0))</f>
        <v/>
      </c>
      <c r="AR114" s="62" t="str">
        <f t="shared" si="126"/>
        <v/>
      </c>
      <c r="AS114" s="62" t="str">
        <f t="shared" si="127"/>
        <v/>
      </c>
      <c r="AT114" t="str">
        <f>IF('EINGABE Gebäude'!Q120="","",'EINGABE Gebäude'!Q120)</f>
        <v/>
      </c>
      <c r="AU114" t="str">
        <f t="shared" si="128"/>
        <v/>
      </c>
      <c r="AV114" s="120" t="str">
        <f t="shared" si="129"/>
        <v/>
      </c>
      <c r="AW114" s="35" t="str">
        <f t="shared" si="149"/>
        <v/>
      </c>
      <c r="AX114" s="62" t="str">
        <f t="shared" si="150"/>
        <v/>
      </c>
      <c r="AY114" s="52" t="str">
        <f t="shared" si="130"/>
        <v/>
      </c>
      <c r="AZ114" s="62">
        <f>'Hilfswerte Energiepreise'!$C$4</f>
        <v>29.29</v>
      </c>
      <c r="BA114" s="62">
        <f>'Hilfswerte Energiepreise'!$D$4</f>
        <v>24.42</v>
      </c>
      <c r="BB114" s="62">
        <f>'Hilfswerte Energiepreise'!$E$4</f>
        <v>17.170000000000002</v>
      </c>
      <c r="BC114" t="str">
        <f t="shared" si="131"/>
        <v/>
      </c>
      <c r="BD114" t="str">
        <f t="shared" si="132"/>
        <v/>
      </c>
      <c r="BE114" s="37">
        <f>'Hilfswerte Energiepreise'!$F$4</f>
        <v>560</v>
      </c>
      <c r="BF114" t="str">
        <f t="shared" si="133"/>
        <v/>
      </c>
      <c r="BG114" s="42" t="str">
        <f>IF('EINGABE Gebäude'!S120="","",'EINGABE Gebäude'!S120)</f>
        <v/>
      </c>
      <c r="BH114" s="42" t="str">
        <f>IF('EINGABE Gebäude'!T120="","",'EINGABE Gebäude'!T120)</f>
        <v/>
      </c>
      <c r="BI114" s="37" t="str">
        <f t="shared" si="151"/>
        <v/>
      </c>
      <c r="BJ114" t="str">
        <f>IF('EINGABE Gebäude'!U120="","",'EINGABE Gebäude'!U120)</f>
        <v/>
      </c>
      <c r="BK114" s="37" t="str">
        <f t="shared" si="134"/>
        <v/>
      </c>
      <c r="BL114" s="120" t="str">
        <f t="shared" si="135"/>
        <v/>
      </c>
      <c r="BM114" s="62" t="str">
        <f t="shared" si="136"/>
        <v/>
      </c>
      <c r="BN114" s="62" t="e">
        <f t="shared" si="137"/>
        <v>#N/A</v>
      </c>
      <c r="BO114" s="62" t="str">
        <f>IF(D114="","",VLOOKUP(D114,'Hilfswerte Benchmark'!$A$4:$H$58,7,0))</f>
        <v/>
      </c>
      <c r="BP114" s="62" t="str">
        <f>IF(D114="","",VLOOKUP(D114,'Hilfswerte Benchmark'!$A$4:$H$58,8,0))</f>
        <v/>
      </c>
      <c r="BQ114" s="62" t="str">
        <f t="shared" si="138"/>
        <v/>
      </c>
      <c r="BR114" s="62" t="str">
        <f t="shared" si="139"/>
        <v/>
      </c>
      <c r="BS114" s="72" t="str">
        <f>IF('EINGABE Gebäude'!V120="","",'EINGABE Gebäude'!V120)</f>
        <v/>
      </c>
      <c r="BT114" s="52" t="str">
        <f t="shared" si="152"/>
        <v/>
      </c>
      <c r="BU114" s="52" t="str">
        <f t="shared" si="140"/>
        <v/>
      </c>
      <c r="BV114" s="120" t="str">
        <f t="shared" si="141"/>
        <v/>
      </c>
      <c r="BW114" s="35" t="str">
        <f t="shared" si="153"/>
        <v/>
      </c>
      <c r="BX114" s="62">
        <f>'Hilfswerte Energiepreise'!$C$20</f>
        <v>7.72</v>
      </c>
      <c r="BY114" s="62">
        <f>'Hilfswerte Energiepreise'!$D$20</f>
        <v>5.6</v>
      </c>
      <c r="BZ114" s="62">
        <f>'Hilfswerte Energiepreise'!$E$20</f>
        <v>3.61</v>
      </c>
      <c r="CA114" t="str">
        <f t="shared" si="142"/>
        <v/>
      </c>
      <c r="CB114" t="str">
        <f t="shared" si="143"/>
        <v/>
      </c>
      <c r="CC114" s="35"/>
    </row>
    <row r="115" spans="1:81" x14ac:dyDescent="0.2">
      <c r="A115">
        <v>111</v>
      </c>
      <c r="B115" s="47" t="str">
        <f>IF('EINGABE Gebäude'!C121 = "", "", 'EINGABE Gebäude'!C121)</f>
        <v/>
      </c>
      <c r="C115" s="47" t="str">
        <f>IF(OR('EINGABE Gebäude'!D121 = "",'EINGABE Gebäude'!D121 = 0), "",'EINGABE Gebäude'!D121)</f>
        <v/>
      </c>
      <c r="D115" t="str">
        <f>IF(OR('EINGABE Gebäude'!E121 = "",'EINGABE Gebäude'!E121 = 0), "",'EINGABE Gebäude'!E121 )</f>
        <v/>
      </c>
      <c r="E115" t="str">
        <f>IF('EINGABE Gebäude'!F121 = "", "",'EINGABE Gebäude'!F121)</f>
        <v/>
      </c>
      <c r="F115" s="34" t="str">
        <f>IF('EINGABE Gebäude'!H121= "", "",'EINGABE Gebäude'!H121)</f>
        <v/>
      </c>
      <c r="G115" s="34" t="str">
        <f>IF('EINGABE Gebäude'!I121 = "","",'EINGABE Gebäude'!I121)</f>
        <v/>
      </c>
      <c r="H115" s="34" t="str">
        <f>IF('EINGABE Gebäude'!J121="","",'EINGABE Gebäude'!J121)</f>
        <v/>
      </c>
      <c r="I115" s="35" t="str">
        <f t="shared" si="144"/>
        <v/>
      </c>
      <c r="J115" s="35" t="str">
        <f t="shared" si="145"/>
        <v/>
      </c>
      <c r="K115" s="35" t="str">
        <f t="shared" si="146"/>
        <v/>
      </c>
      <c r="L115" s="35" t="str">
        <f ca="1">IF(OR(I115="",K115=""),"",SUM(OFFSET('Hilfswerte Witterung'!$B$5,I115,K115,J115-I115)))</f>
        <v/>
      </c>
      <c r="M115" t="str">
        <f>IF('EINGABE Gebäude'!K121="","",'EINGABE Gebäude'!K121)</f>
        <v/>
      </c>
      <c r="N115" t="str">
        <f ca="1">IFERROR(IF(OR(L115=0, M115="",E115=""),"",(('Hilfswerte Witterung'!$I$1/L115)*M115)),"")</f>
        <v/>
      </c>
      <c r="O115" t="str">
        <f t="shared" ca="1" si="113"/>
        <v/>
      </c>
      <c r="P115" s="62" t="str">
        <f ca="1">IFERROR(IF(OR(L115=0, M115="",E115=""),"",(('Hilfswerte Witterung'!$I$1/L115)*M115)/E115),"")</f>
        <v/>
      </c>
      <c r="Q115" s="62" t="e">
        <f t="shared" ca="1" si="114"/>
        <v>#N/A</v>
      </c>
      <c r="R115" s="52" t="str">
        <f>IF(D115="","",VLOOKUP(D115,'Hilfswerte Benchmark'!$A$4:$H$59,3,0))</f>
        <v/>
      </c>
      <c r="S115" s="52" t="str">
        <f>IF(D115="","",VLOOKUP(D115,'Hilfswerte Benchmark'!$A$4:$H$59,4,0))</f>
        <v/>
      </c>
      <c r="T115" s="52" t="str">
        <f t="shared" si="115"/>
        <v/>
      </c>
      <c r="U115" s="44" t="str">
        <f t="shared" ca="1" si="116"/>
        <v/>
      </c>
      <c r="V115" t="str">
        <f>IF('EINGABE Gebäude'!L121="","",'EINGABE Gebäude'!L121)</f>
        <v/>
      </c>
      <c r="W115" s="62" t="str">
        <f t="shared" si="147"/>
        <v/>
      </c>
      <c r="X115" s="62" t="str">
        <f>IF(H115="","",VLOOKUP(H115,'Hilfswerte Energiepreise'!$B$4:$F$17,2,FALSE))</f>
        <v/>
      </c>
      <c r="Y115" s="62" t="str">
        <f>IF(H115="","",VLOOKUP(H115,'Hilfswerte Energiepreise'!$B$4:$F$17,3,FALSE))</f>
        <v/>
      </c>
      <c r="Z115" s="62" t="str">
        <f>IF(H115="","",VLOOKUP(H115,'Hilfswerte Energiepreise'!$B$4:$F$17,4,FALSE))</f>
        <v/>
      </c>
      <c r="AA115" t="str">
        <f t="shared" si="117"/>
        <v/>
      </c>
      <c r="AB115" t="str">
        <f t="shared" si="118"/>
        <v/>
      </c>
      <c r="AC115" s="35" t="str">
        <f ca="1">IFERROR(IF(OR(C115="",C115=0,L115=0,L115="",V115="",V115=0),"",(HLOOKUP(C115,'Hilfswerte Witterung'!$C$4:$AQ$5,2,FALSE)/L115)*V115),"")</f>
        <v/>
      </c>
      <c r="AD115" s="35" t="str">
        <f t="shared" ca="1" si="119"/>
        <v/>
      </c>
      <c r="AE115" s="35" t="str">
        <f>IFERROR(VLOOKUP(H115,'Hilfswerte Energiepreise'!$B$4:$F$17,5,FALSE),"")</f>
        <v/>
      </c>
      <c r="AF115" s="35" t="str">
        <f t="shared" ca="1" si="120"/>
        <v/>
      </c>
      <c r="AG115" s="35" t="str">
        <f t="shared" ca="1" si="121"/>
        <v/>
      </c>
      <c r="AH115" s="42" t="str">
        <f>IF('EINGABE Gebäude'!N121="","",'EINGABE Gebäude'!N121)</f>
        <v/>
      </c>
      <c r="AI115" s="42" t="str">
        <f>IF('EINGABE Gebäude'!O121="","",'EINGABE Gebäude'!O121)</f>
        <v/>
      </c>
      <c r="AJ115" t="str">
        <f t="shared" si="148"/>
        <v/>
      </c>
      <c r="AK115" t="str">
        <f>IF('EINGABE Gebäude'!P121="","",'EINGABE Gebäude'!P121)</f>
        <v/>
      </c>
      <c r="AL115" s="37" t="str">
        <f t="shared" si="122"/>
        <v/>
      </c>
      <c r="AM115" s="120" t="str">
        <f t="shared" si="123"/>
        <v/>
      </c>
      <c r="AN115" s="62" t="str">
        <f t="shared" si="124"/>
        <v/>
      </c>
      <c r="AO115" s="62" t="e">
        <f t="shared" si="125"/>
        <v>#N/A</v>
      </c>
      <c r="AP115" s="62" t="str">
        <f>IF(D115="","",VLOOKUP(D115,'Hilfswerte Benchmark'!$A$4:$H$58,6,0))</f>
        <v/>
      </c>
      <c r="AQ115" s="62" t="str">
        <f>IF(D115="","",VLOOKUP(D115,'Hilfswerte Benchmark'!$A$4:$H$58,7,0))</f>
        <v/>
      </c>
      <c r="AR115" s="62" t="str">
        <f t="shared" si="126"/>
        <v/>
      </c>
      <c r="AS115" s="62" t="str">
        <f t="shared" si="127"/>
        <v/>
      </c>
      <c r="AT115" t="str">
        <f>IF('EINGABE Gebäude'!Q121="","",'EINGABE Gebäude'!Q121)</f>
        <v/>
      </c>
      <c r="AU115" t="str">
        <f t="shared" si="128"/>
        <v/>
      </c>
      <c r="AV115" s="120" t="str">
        <f t="shared" si="129"/>
        <v/>
      </c>
      <c r="AW115" s="35" t="str">
        <f t="shared" si="149"/>
        <v/>
      </c>
      <c r="AX115" s="62" t="str">
        <f t="shared" si="150"/>
        <v/>
      </c>
      <c r="AY115" s="52" t="str">
        <f t="shared" si="130"/>
        <v/>
      </c>
      <c r="AZ115" s="62">
        <f>'Hilfswerte Energiepreise'!$C$4</f>
        <v>29.29</v>
      </c>
      <c r="BA115" s="62">
        <f>'Hilfswerte Energiepreise'!$D$4</f>
        <v>24.42</v>
      </c>
      <c r="BB115" s="62">
        <f>'Hilfswerte Energiepreise'!$E$4</f>
        <v>17.170000000000002</v>
      </c>
      <c r="BC115" t="str">
        <f t="shared" si="131"/>
        <v/>
      </c>
      <c r="BD115" t="str">
        <f t="shared" si="132"/>
        <v/>
      </c>
      <c r="BE115" s="37">
        <f>'Hilfswerte Energiepreise'!$F$4</f>
        <v>560</v>
      </c>
      <c r="BF115" t="str">
        <f t="shared" si="133"/>
        <v/>
      </c>
      <c r="BG115" s="42" t="str">
        <f>IF('EINGABE Gebäude'!S121="","",'EINGABE Gebäude'!S121)</f>
        <v/>
      </c>
      <c r="BH115" s="42" t="str">
        <f>IF('EINGABE Gebäude'!T121="","",'EINGABE Gebäude'!T121)</f>
        <v/>
      </c>
      <c r="BI115" s="37" t="str">
        <f t="shared" si="151"/>
        <v/>
      </c>
      <c r="BJ115" t="str">
        <f>IF('EINGABE Gebäude'!U121="","",'EINGABE Gebäude'!U121)</f>
        <v/>
      </c>
      <c r="BK115" s="37" t="str">
        <f t="shared" si="134"/>
        <v/>
      </c>
      <c r="BL115" s="120" t="str">
        <f t="shared" si="135"/>
        <v/>
      </c>
      <c r="BM115" s="62" t="str">
        <f t="shared" si="136"/>
        <v/>
      </c>
      <c r="BN115" s="62" t="e">
        <f t="shared" si="137"/>
        <v>#N/A</v>
      </c>
      <c r="BO115" s="62" t="str">
        <f>IF(D115="","",VLOOKUP(D115,'Hilfswerte Benchmark'!$A$4:$H$58,7,0))</f>
        <v/>
      </c>
      <c r="BP115" s="62" t="str">
        <f>IF(D115="","",VLOOKUP(D115,'Hilfswerte Benchmark'!$A$4:$H$58,8,0))</f>
        <v/>
      </c>
      <c r="BQ115" s="62" t="str">
        <f t="shared" si="138"/>
        <v/>
      </c>
      <c r="BR115" s="62" t="str">
        <f t="shared" si="139"/>
        <v/>
      </c>
      <c r="BS115" s="72" t="str">
        <f>IF('EINGABE Gebäude'!V121="","",'EINGABE Gebäude'!V121)</f>
        <v/>
      </c>
      <c r="BT115" s="52" t="str">
        <f t="shared" si="152"/>
        <v/>
      </c>
      <c r="BU115" s="52" t="str">
        <f t="shared" si="140"/>
        <v/>
      </c>
      <c r="BV115" s="120" t="str">
        <f t="shared" si="141"/>
        <v/>
      </c>
      <c r="BW115" s="35" t="str">
        <f t="shared" si="153"/>
        <v/>
      </c>
      <c r="BX115" s="62">
        <f>'Hilfswerte Energiepreise'!$C$20</f>
        <v>7.72</v>
      </c>
      <c r="BY115" s="62">
        <f>'Hilfswerte Energiepreise'!$D$20</f>
        <v>5.6</v>
      </c>
      <c r="BZ115" s="62">
        <f>'Hilfswerte Energiepreise'!$E$20</f>
        <v>3.61</v>
      </c>
      <c r="CA115" t="str">
        <f t="shared" si="142"/>
        <v/>
      </c>
      <c r="CB115" t="str">
        <f t="shared" si="143"/>
        <v/>
      </c>
      <c r="CC115" s="35"/>
    </row>
    <row r="116" spans="1:81" x14ac:dyDescent="0.2">
      <c r="A116" s="72">
        <v>112</v>
      </c>
      <c r="B116" s="47" t="str">
        <f>IF('EINGABE Gebäude'!C122 = "", "", 'EINGABE Gebäude'!C122)</f>
        <v/>
      </c>
      <c r="C116" s="47" t="str">
        <f>IF(OR('EINGABE Gebäude'!D122 = "",'EINGABE Gebäude'!D122 = 0), "",'EINGABE Gebäude'!D122)</f>
        <v/>
      </c>
      <c r="D116" t="str">
        <f>IF(OR('EINGABE Gebäude'!E122 = "",'EINGABE Gebäude'!E122 = 0), "",'EINGABE Gebäude'!E122 )</f>
        <v/>
      </c>
      <c r="E116" t="str">
        <f>IF('EINGABE Gebäude'!F122 = "", "",'EINGABE Gebäude'!F122)</f>
        <v/>
      </c>
      <c r="F116" s="34" t="str">
        <f>IF('EINGABE Gebäude'!H122= "", "",'EINGABE Gebäude'!H122)</f>
        <v/>
      </c>
      <c r="G116" s="34" t="str">
        <f>IF('EINGABE Gebäude'!I122 = "","",'EINGABE Gebäude'!I122)</f>
        <v/>
      </c>
      <c r="H116" s="34" t="str">
        <f>IF('EINGABE Gebäude'!J122="","",'EINGABE Gebäude'!J122)</f>
        <v/>
      </c>
      <c r="I116" s="35" t="str">
        <f t="shared" si="144"/>
        <v/>
      </c>
      <c r="J116" s="35" t="str">
        <f t="shared" si="145"/>
        <v/>
      </c>
      <c r="K116" s="35" t="str">
        <f t="shared" si="146"/>
        <v/>
      </c>
      <c r="L116" s="35" t="str">
        <f ca="1">IF(OR(I116="",K116=""),"",SUM(OFFSET('Hilfswerte Witterung'!$B$5,I116,K116,J116-I116)))</f>
        <v/>
      </c>
      <c r="M116" t="str">
        <f>IF('EINGABE Gebäude'!K122="","",'EINGABE Gebäude'!K122)</f>
        <v/>
      </c>
      <c r="N116" t="str">
        <f ca="1">IFERROR(IF(OR(L116=0, M116="",E116=""),"",(('Hilfswerte Witterung'!$I$1/L116)*M116)),"")</f>
        <v/>
      </c>
      <c r="O116" t="str">
        <f t="shared" ca="1" si="113"/>
        <v/>
      </c>
      <c r="P116" s="62" t="str">
        <f ca="1">IFERROR(IF(OR(L116=0, M116="",E116=""),"",(('Hilfswerte Witterung'!$I$1/L116)*M116)/E116),"")</f>
        <v/>
      </c>
      <c r="Q116" s="62" t="e">
        <f t="shared" ca="1" si="114"/>
        <v>#N/A</v>
      </c>
      <c r="R116" s="52" t="str">
        <f>IF(D116="","",VLOOKUP(D116,'Hilfswerte Benchmark'!$A$4:$H$59,3,0))</f>
        <v/>
      </c>
      <c r="S116" s="52" t="str">
        <f>IF(D116="","",VLOOKUP(D116,'Hilfswerte Benchmark'!$A$4:$H$59,4,0))</f>
        <v/>
      </c>
      <c r="T116" s="52" t="str">
        <f t="shared" si="115"/>
        <v/>
      </c>
      <c r="U116" s="44" t="str">
        <f t="shared" ca="1" si="116"/>
        <v/>
      </c>
      <c r="V116" t="str">
        <f>IF('EINGABE Gebäude'!L122="","",'EINGABE Gebäude'!L122)</f>
        <v/>
      </c>
      <c r="W116" s="62" t="str">
        <f t="shared" si="147"/>
        <v/>
      </c>
      <c r="X116" s="62" t="str">
        <f>IF(H116="","",VLOOKUP(H116,'Hilfswerte Energiepreise'!$B$4:$F$17,2,FALSE))</f>
        <v/>
      </c>
      <c r="Y116" s="62" t="str">
        <f>IF(H116="","",VLOOKUP(H116,'Hilfswerte Energiepreise'!$B$4:$F$17,3,FALSE))</f>
        <v/>
      </c>
      <c r="Z116" s="62" t="str">
        <f>IF(H116="","",VLOOKUP(H116,'Hilfswerte Energiepreise'!$B$4:$F$17,4,FALSE))</f>
        <v/>
      </c>
      <c r="AA116" t="str">
        <f t="shared" si="117"/>
        <v/>
      </c>
      <c r="AB116" t="str">
        <f t="shared" si="118"/>
        <v/>
      </c>
      <c r="AC116" s="35" t="str">
        <f ca="1">IFERROR(IF(OR(C116="",C116=0,L116=0,L116="",V116="",V116=0),"",(HLOOKUP(C116,'Hilfswerte Witterung'!$C$4:$AQ$5,2,FALSE)/L116)*V116),"")</f>
        <v/>
      </c>
      <c r="AD116" s="35" t="str">
        <f t="shared" ca="1" si="119"/>
        <v/>
      </c>
      <c r="AE116" s="35" t="str">
        <f>IFERROR(VLOOKUP(H116,'Hilfswerte Energiepreise'!$B$4:$F$17,5,FALSE),"")</f>
        <v/>
      </c>
      <c r="AF116" s="35" t="str">
        <f t="shared" ca="1" si="120"/>
        <v/>
      </c>
      <c r="AG116" s="35" t="str">
        <f t="shared" ca="1" si="121"/>
        <v/>
      </c>
      <c r="AH116" s="42" t="str">
        <f>IF('EINGABE Gebäude'!N122="","",'EINGABE Gebäude'!N122)</f>
        <v/>
      </c>
      <c r="AI116" s="42" t="str">
        <f>IF('EINGABE Gebäude'!O122="","",'EINGABE Gebäude'!O122)</f>
        <v/>
      </c>
      <c r="AJ116" t="str">
        <f t="shared" si="148"/>
        <v/>
      </c>
      <c r="AK116" t="str">
        <f>IF('EINGABE Gebäude'!P122="","",'EINGABE Gebäude'!P122)</f>
        <v/>
      </c>
      <c r="AL116" s="37" t="str">
        <f t="shared" si="122"/>
        <v/>
      </c>
      <c r="AM116" s="120" t="str">
        <f t="shared" si="123"/>
        <v/>
      </c>
      <c r="AN116" s="62" t="str">
        <f t="shared" si="124"/>
        <v/>
      </c>
      <c r="AO116" s="62" t="e">
        <f t="shared" si="125"/>
        <v>#N/A</v>
      </c>
      <c r="AP116" s="62" t="str">
        <f>IF(D116="","",VLOOKUP(D116,'Hilfswerte Benchmark'!$A$4:$H$58,6,0))</f>
        <v/>
      </c>
      <c r="AQ116" s="62" t="str">
        <f>IF(D116="","",VLOOKUP(D116,'Hilfswerte Benchmark'!$A$4:$H$58,7,0))</f>
        <v/>
      </c>
      <c r="AR116" s="62" t="str">
        <f t="shared" si="126"/>
        <v/>
      </c>
      <c r="AS116" s="62" t="str">
        <f t="shared" si="127"/>
        <v/>
      </c>
      <c r="AT116" t="str">
        <f>IF('EINGABE Gebäude'!Q122="","",'EINGABE Gebäude'!Q122)</f>
        <v/>
      </c>
      <c r="AU116" t="str">
        <f t="shared" si="128"/>
        <v/>
      </c>
      <c r="AV116" s="120" t="str">
        <f t="shared" si="129"/>
        <v/>
      </c>
      <c r="AW116" s="35" t="str">
        <f t="shared" si="149"/>
        <v/>
      </c>
      <c r="AX116" s="62" t="str">
        <f t="shared" si="150"/>
        <v/>
      </c>
      <c r="AY116" s="52" t="str">
        <f t="shared" si="130"/>
        <v/>
      </c>
      <c r="AZ116" s="62">
        <f>'Hilfswerte Energiepreise'!$C$4</f>
        <v>29.29</v>
      </c>
      <c r="BA116" s="62">
        <f>'Hilfswerte Energiepreise'!$D$4</f>
        <v>24.42</v>
      </c>
      <c r="BB116" s="62">
        <f>'Hilfswerte Energiepreise'!$E$4</f>
        <v>17.170000000000002</v>
      </c>
      <c r="BC116" t="str">
        <f t="shared" si="131"/>
        <v/>
      </c>
      <c r="BD116" t="str">
        <f t="shared" si="132"/>
        <v/>
      </c>
      <c r="BE116" s="37">
        <f>'Hilfswerte Energiepreise'!$F$4</f>
        <v>560</v>
      </c>
      <c r="BF116" t="str">
        <f t="shared" si="133"/>
        <v/>
      </c>
      <c r="BG116" s="42" t="str">
        <f>IF('EINGABE Gebäude'!S122="","",'EINGABE Gebäude'!S122)</f>
        <v/>
      </c>
      <c r="BH116" s="42" t="str">
        <f>IF('EINGABE Gebäude'!T122="","",'EINGABE Gebäude'!T122)</f>
        <v/>
      </c>
      <c r="BI116" s="37" t="str">
        <f t="shared" si="151"/>
        <v/>
      </c>
      <c r="BJ116" t="str">
        <f>IF('EINGABE Gebäude'!U122="","",'EINGABE Gebäude'!U122)</f>
        <v/>
      </c>
      <c r="BK116" s="37" t="str">
        <f t="shared" si="134"/>
        <v/>
      </c>
      <c r="BL116" s="120" t="str">
        <f t="shared" si="135"/>
        <v/>
      </c>
      <c r="BM116" s="62" t="str">
        <f t="shared" si="136"/>
        <v/>
      </c>
      <c r="BN116" s="62" t="e">
        <f t="shared" si="137"/>
        <v>#N/A</v>
      </c>
      <c r="BO116" s="62" t="str">
        <f>IF(D116="","",VLOOKUP(D116,'Hilfswerte Benchmark'!$A$4:$H$58,7,0))</f>
        <v/>
      </c>
      <c r="BP116" s="62" t="str">
        <f>IF(D116="","",VLOOKUP(D116,'Hilfswerte Benchmark'!$A$4:$H$58,8,0))</f>
        <v/>
      </c>
      <c r="BQ116" s="62" t="str">
        <f t="shared" si="138"/>
        <v/>
      </c>
      <c r="BR116" s="62" t="str">
        <f t="shared" si="139"/>
        <v/>
      </c>
      <c r="BS116" s="72" t="str">
        <f>IF('EINGABE Gebäude'!V122="","",'EINGABE Gebäude'!V122)</f>
        <v/>
      </c>
      <c r="BT116" s="52" t="str">
        <f t="shared" si="152"/>
        <v/>
      </c>
      <c r="BU116" s="52" t="str">
        <f t="shared" si="140"/>
        <v/>
      </c>
      <c r="BV116" s="120" t="str">
        <f t="shared" si="141"/>
        <v/>
      </c>
      <c r="BW116" s="35" t="str">
        <f t="shared" si="153"/>
        <v/>
      </c>
      <c r="BX116" s="62">
        <f>'Hilfswerte Energiepreise'!$C$20</f>
        <v>7.72</v>
      </c>
      <c r="BY116" s="62">
        <f>'Hilfswerte Energiepreise'!$D$20</f>
        <v>5.6</v>
      </c>
      <c r="BZ116" s="62">
        <f>'Hilfswerte Energiepreise'!$E$20</f>
        <v>3.61</v>
      </c>
      <c r="CA116" t="str">
        <f t="shared" si="142"/>
        <v/>
      </c>
      <c r="CB116" t="str">
        <f t="shared" si="143"/>
        <v/>
      </c>
      <c r="CC116" s="35"/>
    </row>
    <row r="117" spans="1:81" x14ac:dyDescent="0.2">
      <c r="A117">
        <v>113</v>
      </c>
      <c r="B117" s="47" t="str">
        <f>IF('EINGABE Gebäude'!C123 = "", "", 'EINGABE Gebäude'!C123)</f>
        <v/>
      </c>
      <c r="C117" s="47" t="str">
        <f>IF(OR('EINGABE Gebäude'!D123 = "",'EINGABE Gebäude'!D123 = 0), "",'EINGABE Gebäude'!D123)</f>
        <v/>
      </c>
      <c r="D117" t="str">
        <f>IF(OR('EINGABE Gebäude'!E123 = "",'EINGABE Gebäude'!E123 = 0), "",'EINGABE Gebäude'!E123 )</f>
        <v/>
      </c>
      <c r="E117" t="str">
        <f>IF('EINGABE Gebäude'!F123 = "", "",'EINGABE Gebäude'!F123)</f>
        <v/>
      </c>
      <c r="F117" s="34" t="str">
        <f>IF('EINGABE Gebäude'!H123= "", "",'EINGABE Gebäude'!H123)</f>
        <v/>
      </c>
      <c r="G117" s="34" t="str">
        <f>IF('EINGABE Gebäude'!I123 = "","",'EINGABE Gebäude'!I123)</f>
        <v/>
      </c>
      <c r="H117" s="34" t="str">
        <f>IF('EINGABE Gebäude'!J123="","",'EINGABE Gebäude'!J123)</f>
        <v/>
      </c>
      <c r="I117" s="35" t="str">
        <f t="shared" si="144"/>
        <v/>
      </c>
      <c r="J117" s="35" t="str">
        <f t="shared" si="145"/>
        <v/>
      </c>
      <c r="K117" s="35" t="str">
        <f t="shared" si="146"/>
        <v/>
      </c>
      <c r="L117" s="35" t="str">
        <f ca="1">IF(OR(I117="",K117=""),"",SUM(OFFSET('Hilfswerte Witterung'!$B$5,I117,K117,J117-I117)))</f>
        <v/>
      </c>
      <c r="M117" t="str">
        <f>IF('EINGABE Gebäude'!K123="","",'EINGABE Gebäude'!K123)</f>
        <v/>
      </c>
      <c r="N117" t="str">
        <f ca="1">IFERROR(IF(OR(L117=0, M117="",E117=""),"",(('Hilfswerte Witterung'!$I$1/L117)*M117)),"")</f>
        <v/>
      </c>
      <c r="O117" t="str">
        <f t="shared" ca="1" si="113"/>
        <v/>
      </c>
      <c r="P117" s="62" t="str">
        <f ca="1">IFERROR(IF(OR(L117=0, M117="",E117=""),"",(('Hilfswerte Witterung'!$I$1/L117)*M117)/E117),"")</f>
        <v/>
      </c>
      <c r="Q117" s="62" t="e">
        <f t="shared" ca="1" si="114"/>
        <v>#N/A</v>
      </c>
      <c r="R117" s="52" t="str">
        <f>IF(D117="","",VLOOKUP(D117,'Hilfswerte Benchmark'!$A$4:$H$59,3,0))</f>
        <v/>
      </c>
      <c r="S117" s="52" t="str">
        <f>IF(D117="","",VLOOKUP(D117,'Hilfswerte Benchmark'!$A$4:$H$59,4,0))</f>
        <v/>
      </c>
      <c r="T117" s="52" t="str">
        <f t="shared" si="115"/>
        <v/>
      </c>
      <c r="U117" s="44" t="str">
        <f t="shared" ca="1" si="116"/>
        <v/>
      </c>
      <c r="V117" t="str">
        <f>IF('EINGABE Gebäude'!L123="","",'EINGABE Gebäude'!L123)</f>
        <v/>
      </c>
      <c r="W117" s="62" t="str">
        <f t="shared" si="147"/>
        <v/>
      </c>
      <c r="X117" s="62" t="str">
        <f>IF(H117="","",VLOOKUP(H117,'Hilfswerte Energiepreise'!$B$4:$F$17,2,FALSE))</f>
        <v/>
      </c>
      <c r="Y117" s="62" t="str">
        <f>IF(H117="","",VLOOKUP(H117,'Hilfswerte Energiepreise'!$B$4:$F$17,3,FALSE))</f>
        <v/>
      </c>
      <c r="Z117" s="62" t="str">
        <f>IF(H117="","",VLOOKUP(H117,'Hilfswerte Energiepreise'!$B$4:$F$17,4,FALSE))</f>
        <v/>
      </c>
      <c r="AA117" t="str">
        <f t="shared" si="117"/>
        <v/>
      </c>
      <c r="AB117" t="str">
        <f t="shared" si="118"/>
        <v/>
      </c>
      <c r="AC117" s="35" t="str">
        <f ca="1">IFERROR(IF(OR(C117="",C117=0,L117=0,L117="",V117="",V117=0),"",(HLOOKUP(C117,'Hilfswerte Witterung'!$C$4:$AQ$5,2,FALSE)/L117)*V117),"")</f>
        <v/>
      </c>
      <c r="AD117" s="35" t="str">
        <f t="shared" ca="1" si="119"/>
        <v/>
      </c>
      <c r="AE117" s="35" t="str">
        <f>IFERROR(VLOOKUP(H117,'Hilfswerte Energiepreise'!$B$4:$F$17,5,FALSE),"")</f>
        <v/>
      </c>
      <c r="AF117" s="35" t="str">
        <f t="shared" ca="1" si="120"/>
        <v/>
      </c>
      <c r="AG117" s="35" t="str">
        <f t="shared" ca="1" si="121"/>
        <v/>
      </c>
      <c r="AH117" s="42" t="str">
        <f>IF('EINGABE Gebäude'!N123="","",'EINGABE Gebäude'!N123)</f>
        <v/>
      </c>
      <c r="AI117" s="42" t="str">
        <f>IF('EINGABE Gebäude'!O123="","",'EINGABE Gebäude'!O123)</f>
        <v/>
      </c>
      <c r="AJ117" t="str">
        <f t="shared" si="148"/>
        <v/>
      </c>
      <c r="AK117" t="str">
        <f>IF('EINGABE Gebäude'!P123="","",'EINGABE Gebäude'!P123)</f>
        <v/>
      </c>
      <c r="AL117" s="37" t="str">
        <f t="shared" si="122"/>
        <v/>
      </c>
      <c r="AM117" s="120" t="str">
        <f t="shared" si="123"/>
        <v/>
      </c>
      <c r="AN117" s="62" t="str">
        <f t="shared" si="124"/>
        <v/>
      </c>
      <c r="AO117" s="62" t="e">
        <f t="shared" si="125"/>
        <v>#N/A</v>
      </c>
      <c r="AP117" s="62" t="str">
        <f>IF(D117="","",VLOOKUP(D117,'Hilfswerte Benchmark'!$A$4:$H$58,6,0))</f>
        <v/>
      </c>
      <c r="AQ117" s="62" t="str">
        <f>IF(D117="","",VLOOKUP(D117,'Hilfswerte Benchmark'!$A$4:$H$58,7,0))</f>
        <v/>
      </c>
      <c r="AR117" s="62" t="str">
        <f t="shared" si="126"/>
        <v/>
      </c>
      <c r="AS117" s="62" t="str">
        <f t="shared" si="127"/>
        <v/>
      </c>
      <c r="AT117" t="str">
        <f>IF('EINGABE Gebäude'!Q123="","",'EINGABE Gebäude'!Q123)</f>
        <v/>
      </c>
      <c r="AU117" t="str">
        <f t="shared" si="128"/>
        <v/>
      </c>
      <c r="AV117" s="120" t="str">
        <f t="shared" si="129"/>
        <v/>
      </c>
      <c r="AW117" s="35" t="str">
        <f t="shared" si="149"/>
        <v/>
      </c>
      <c r="AX117" s="62" t="str">
        <f t="shared" si="150"/>
        <v/>
      </c>
      <c r="AY117" s="52" t="str">
        <f t="shared" si="130"/>
        <v/>
      </c>
      <c r="AZ117" s="62">
        <f>'Hilfswerte Energiepreise'!$C$4</f>
        <v>29.29</v>
      </c>
      <c r="BA117" s="62">
        <f>'Hilfswerte Energiepreise'!$D$4</f>
        <v>24.42</v>
      </c>
      <c r="BB117" s="62">
        <f>'Hilfswerte Energiepreise'!$E$4</f>
        <v>17.170000000000002</v>
      </c>
      <c r="BC117" t="str">
        <f t="shared" si="131"/>
        <v/>
      </c>
      <c r="BD117" t="str">
        <f t="shared" si="132"/>
        <v/>
      </c>
      <c r="BE117" s="37">
        <f>'Hilfswerte Energiepreise'!$F$4</f>
        <v>560</v>
      </c>
      <c r="BF117" t="str">
        <f t="shared" si="133"/>
        <v/>
      </c>
      <c r="BG117" s="42" t="str">
        <f>IF('EINGABE Gebäude'!S123="","",'EINGABE Gebäude'!S123)</f>
        <v/>
      </c>
      <c r="BH117" s="42" t="str">
        <f>IF('EINGABE Gebäude'!T123="","",'EINGABE Gebäude'!T123)</f>
        <v/>
      </c>
      <c r="BI117" s="37" t="str">
        <f t="shared" si="151"/>
        <v/>
      </c>
      <c r="BJ117" t="str">
        <f>IF('EINGABE Gebäude'!U123="","",'EINGABE Gebäude'!U123)</f>
        <v/>
      </c>
      <c r="BK117" s="37" t="str">
        <f t="shared" si="134"/>
        <v/>
      </c>
      <c r="BL117" s="120" t="str">
        <f t="shared" si="135"/>
        <v/>
      </c>
      <c r="BM117" s="62" t="str">
        <f t="shared" si="136"/>
        <v/>
      </c>
      <c r="BN117" s="62" t="e">
        <f t="shared" si="137"/>
        <v>#N/A</v>
      </c>
      <c r="BO117" s="62" t="str">
        <f>IF(D117="","",VLOOKUP(D117,'Hilfswerte Benchmark'!$A$4:$H$58,7,0))</f>
        <v/>
      </c>
      <c r="BP117" s="62" t="str">
        <f>IF(D117="","",VLOOKUP(D117,'Hilfswerte Benchmark'!$A$4:$H$58,8,0))</f>
        <v/>
      </c>
      <c r="BQ117" s="62" t="str">
        <f t="shared" si="138"/>
        <v/>
      </c>
      <c r="BR117" s="62" t="str">
        <f t="shared" si="139"/>
        <v/>
      </c>
      <c r="BS117" s="72" t="str">
        <f>IF('EINGABE Gebäude'!V123="","",'EINGABE Gebäude'!V123)</f>
        <v/>
      </c>
      <c r="BT117" s="52" t="str">
        <f t="shared" si="152"/>
        <v/>
      </c>
      <c r="BU117" s="52" t="str">
        <f t="shared" si="140"/>
        <v/>
      </c>
      <c r="BV117" s="120" t="str">
        <f t="shared" si="141"/>
        <v/>
      </c>
      <c r="BW117" s="35" t="str">
        <f t="shared" si="153"/>
        <v/>
      </c>
      <c r="BX117" s="62">
        <f>'Hilfswerte Energiepreise'!$C$20</f>
        <v>7.72</v>
      </c>
      <c r="BY117" s="62">
        <f>'Hilfswerte Energiepreise'!$D$20</f>
        <v>5.6</v>
      </c>
      <c r="BZ117" s="62">
        <f>'Hilfswerte Energiepreise'!$E$20</f>
        <v>3.61</v>
      </c>
      <c r="CA117" t="str">
        <f t="shared" si="142"/>
        <v/>
      </c>
      <c r="CB117" t="str">
        <f t="shared" si="143"/>
        <v/>
      </c>
      <c r="CC117" s="35"/>
    </row>
    <row r="118" spans="1:81" x14ac:dyDescent="0.2">
      <c r="A118" s="72">
        <v>114</v>
      </c>
      <c r="B118" s="47" t="str">
        <f>IF('EINGABE Gebäude'!C124 = "", "", 'EINGABE Gebäude'!C124)</f>
        <v/>
      </c>
      <c r="C118" s="47" t="str">
        <f>IF(OR('EINGABE Gebäude'!D124 = "",'EINGABE Gebäude'!D124 = 0), "",'EINGABE Gebäude'!D124)</f>
        <v/>
      </c>
      <c r="D118" t="str">
        <f>IF(OR('EINGABE Gebäude'!E124 = "",'EINGABE Gebäude'!E124 = 0), "",'EINGABE Gebäude'!E124 )</f>
        <v/>
      </c>
      <c r="E118" t="str">
        <f>IF('EINGABE Gebäude'!F124 = "", "",'EINGABE Gebäude'!F124)</f>
        <v/>
      </c>
      <c r="F118" s="34" t="str">
        <f>IF('EINGABE Gebäude'!H124= "", "",'EINGABE Gebäude'!H124)</f>
        <v/>
      </c>
      <c r="G118" s="34" t="str">
        <f>IF('EINGABE Gebäude'!I124 = "","",'EINGABE Gebäude'!I124)</f>
        <v/>
      </c>
      <c r="H118" s="34" t="str">
        <f>IF('EINGABE Gebäude'!J124="","",'EINGABE Gebäude'!J124)</f>
        <v/>
      </c>
      <c r="I118" s="35" t="str">
        <f t="shared" si="144"/>
        <v/>
      </c>
      <c r="J118" s="35" t="str">
        <f t="shared" si="145"/>
        <v/>
      </c>
      <c r="K118" s="35" t="str">
        <f t="shared" si="146"/>
        <v/>
      </c>
      <c r="L118" s="35" t="str">
        <f ca="1">IF(OR(I118="",K118=""),"",SUM(OFFSET('Hilfswerte Witterung'!$B$5,I118,K118,J118-I118)))</f>
        <v/>
      </c>
      <c r="M118" t="str">
        <f>IF('EINGABE Gebäude'!K124="","",'EINGABE Gebäude'!K124)</f>
        <v/>
      </c>
      <c r="N118" t="str">
        <f ca="1">IFERROR(IF(OR(L118=0, M118="",E118=""),"",(('Hilfswerte Witterung'!$I$1/L118)*M118)),"")</f>
        <v/>
      </c>
      <c r="O118" t="str">
        <f t="shared" ca="1" si="113"/>
        <v/>
      </c>
      <c r="P118" s="62" t="str">
        <f ca="1">IFERROR(IF(OR(L118=0, M118="",E118=""),"",(('Hilfswerte Witterung'!$I$1/L118)*M118)/E118),"")</f>
        <v/>
      </c>
      <c r="Q118" s="62" t="e">
        <f t="shared" ca="1" si="114"/>
        <v>#N/A</v>
      </c>
      <c r="R118" s="52" t="str">
        <f>IF(D118="","",VLOOKUP(D118,'Hilfswerte Benchmark'!$A$4:$H$59,3,0))</f>
        <v/>
      </c>
      <c r="S118" s="52" t="str">
        <f>IF(D118="","",VLOOKUP(D118,'Hilfswerte Benchmark'!$A$4:$H$59,4,0))</f>
        <v/>
      </c>
      <c r="T118" s="52" t="str">
        <f t="shared" si="115"/>
        <v/>
      </c>
      <c r="U118" s="44" t="str">
        <f t="shared" ca="1" si="116"/>
        <v/>
      </c>
      <c r="V118" t="str">
        <f>IF('EINGABE Gebäude'!L124="","",'EINGABE Gebäude'!L124)</f>
        <v/>
      </c>
      <c r="W118" s="62" t="str">
        <f t="shared" si="147"/>
        <v/>
      </c>
      <c r="X118" s="62" t="str">
        <f>IF(H118="","",VLOOKUP(H118,'Hilfswerte Energiepreise'!$B$4:$F$17,2,FALSE))</f>
        <v/>
      </c>
      <c r="Y118" s="62" t="str">
        <f>IF(H118="","",VLOOKUP(H118,'Hilfswerte Energiepreise'!$B$4:$F$17,3,FALSE))</f>
        <v/>
      </c>
      <c r="Z118" s="62" t="str">
        <f>IF(H118="","",VLOOKUP(H118,'Hilfswerte Energiepreise'!$B$4:$F$17,4,FALSE))</f>
        <v/>
      </c>
      <c r="AA118" t="str">
        <f t="shared" si="117"/>
        <v/>
      </c>
      <c r="AB118" t="str">
        <f t="shared" si="118"/>
        <v/>
      </c>
      <c r="AC118" s="35" t="str">
        <f ca="1">IFERROR(IF(OR(C118="",C118=0,L118=0,L118="",V118="",V118=0),"",(HLOOKUP(C118,'Hilfswerte Witterung'!$C$4:$AQ$5,2,FALSE)/L118)*V118),"")</f>
        <v/>
      </c>
      <c r="AD118" s="35" t="str">
        <f t="shared" ca="1" si="119"/>
        <v/>
      </c>
      <c r="AE118" s="35" t="str">
        <f>IFERROR(VLOOKUP(H118,'Hilfswerte Energiepreise'!$B$4:$F$17,5,FALSE),"")</f>
        <v/>
      </c>
      <c r="AF118" s="35" t="str">
        <f t="shared" ca="1" si="120"/>
        <v/>
      </c>
      <c r="AG118" s="35" t="str">
        <f t="shared" ca="1" si="121"/>
        <v/>
      </c>
      <c r="AH118" s="42" t="str">
        <f>IF('EINGABE Gebäude'!N124="","",'EINGABE Gebäude'!N124)</f>
        <v/>
      </c>
      <c r="AI118" s="42" t="str">
        <f>IF('EINGABE Gebäude'!O124="","",'EINGABE Gebäude'!O124)</f>
        <v/>
      </c>
      <c r="AJ118" t="str">
        <f t="shared" si="148"/>
        <v/>
      </c>
      <c r="AK118" t="str">
        <f>IF('EINGABE Gebäude'!P124="","",'EINGABE Gebäude'!P124)</f>
        <v/>
      </c>
      <c r="AL118" s="37" t="str">
        <f t="shared" si="122"/>
        <v/>
      </c>
      <c r="AM118" s="120" t="str">
        <f t="shared" si="123"/>
        <v/>
      </c>
      <c r="AN118" s="62" t="str">
        <f t="shared" si="124"/>
        <v/>
      </c>
      <c r="AO118" s="62" t="e">
        <f t="shared" si="125"/>
        <v>#N/A</v>
      </c>
      <c r="AP118" s="62" t="str">
        <f>IF(D118="","",VLOOKUP(D118,'Hilfswerte Benchmark'!$A$4:$H$58,6,0))</f>
        <v/>
      </c>
      <c r="AQ118" s="62" t="str">
        <f>IF(D118="","",VLOOKUP(D118,'Hilfswerte Benchmark'!$A$4:$H$58,7,0))</f>
        <v/>
      </c>
      <c r="AR118" s="62" t="str">
        <f t="shared" si="126"/>
        <v/>
      </c>
      <c r="AS118" s="62" t="str">
        <f t="shared" si="127"/>
        <v/>
      </c>
      <c r="AT118" t="str">
        <f>IF('EINGABE Gebäude'!Q124="","",'EINGABE Gebäude'!Q124)</f>
        <v/>
      </c>
      <c r="AU118" t="str">
        <f t="shared" si="128"/>
        <v/>
      </c>
      <c r="AV118" s="120" t="str">
        <f t="shared" si="129"/>
        <v/>
      </c>
      <c r="AW118" s="35" t="str">
        <f t="shared" si="149"/>
        <v/>
      </c>
      <c r="AX118" s="62" t="str">
        <f t="shared" si="150"/>
        <v/>
      </c>
      <c r="AY118" s="52" t="str">
        <f t="shared" si="130"/>
        <v/>
      </c>
      <c r="AZ118" s="62">
        <f>'Hilfswerte Energiepreise'!$C$4</f>
        <v>29.29</v>
      </c>
      <c r="BA118" s="62">
        <f>'Hilfswerte Energiepreise'!$D$4</f>
        <v>24.42</v>
      </c>
      <c r="BB118" s="62">
        <f>'Hilfswerte Energiepreise'!$E$4</f>
        <v>17.170000000000002</v>
      </c>
      <c r="BC118" t="str">
        <f t="shared" si="131"/>
        <v/>
      </c>
      <c r="BD118" t="str">
        <f t="shared" si="132"/>
        <v/>
      </c>
      <c r="BE118" s="37">
        <f>'Hilfswerte Energiepreise'!$F$4</f>
        <v>560</v>
      </c>
      <c r="BF118" t="str">
        <f t="shared" si="133"/>
        <v/>
      </c>
      <c r="BG118" s="42" t="str">
        <f>IF('EINGABE Gebäude'!S124="","",'EINGABE Gebäude'!S124)</f>
        <v/>
      </c>
      <c r="BH118" s="42" t="str">
        <f>IF('EINGABE Gebäude'!T124="","",'EINGABE Gebäude'!T124)</f>
        <v/>
      </c>
      <c r="BI118" s="37" t="str">
        <f t="shared" si="151"/>
        <v/>
      </c>
      <c r="BJ118" t="str">
        <f>IF('EINGABE Gebäude'!U124="","",'EINGABE Gebäude'!U124)</f>
        <v/>
      </c>
      <c r="BK118" s="37" t="str">
        <f t="shared" si="134"/>
        <v/>
      </c>
      <c r="BL118" s="120" t="str">
        <f t="shared" si="135"/>
        <v/>
      </c>
      <c r="BM118" s="62" t="str">
        <f t="shared" si="136"/>
        <v/>
      </c>
      <c r="BN118" s="62" t="e">
        <f t="shared" si="137"/>
        <v>#N/A</v>
      </c>
      <c r="BO118" s="62" t="str">
        <f>IF(D118="","",VLOOKUP(D118,'Hilfswerte Benchmark'!$A$4:$H$58,7,0))</f>
        <v/>
      </c>
      <c r="BP118" s="62" t="str">
        <f>IF(D118="","",VLOOKUP(D118,'Hilfswerte Benchmark'!$A$4:$H$58,8,0))</f>
        <v/>
      </c>
      <c r="BQ118" s="62" t="str">
        <f t="shared" si="138"/>
        <v/>
      </c>
      <c r="BR118" s="62" t="str">
        <f t="shared" si="139"/>
        <v/>
      </c>
      <c r="BS118" s="72" t="str">
        <f>IF('EINGABE Gebäude'!V124="","",'EINGABE Gebäude'!V124)</f>
        <v/>
      </c>
      <c r="BT118" s="52" t="str">
        <f t="shared" si="152"/>
        <v/>
      </c>
      <c r="BU118" s="52" t="str">
        <f t="shared" si="140"/>
        <v/>
      </c>
      <c r="BV118" s="120" t="str">
        <f t="shared" si="141"/>
        <v/>
      </c>
      <c r="BW118" s="35" t="str">
        <f t="shared" si="153"/>
        <v/>
      </c>
      <c r="BX118" s="62">
        <f>'Hilfswerte Energiepreise'!$C$20</f>
        <v>7.72</v>
      </c>
      <c r="BY118" s="62">
        <f>'Hilfswerte Energiepreise'!$D$20</f>
        <v>5.6</v>
      </c>
      <c r="BZ118" s="62">
        <f>'Hilfswerte Energiepreise'!$E$20</f>
        <v>3.61</v>
      </c>
      <c r="CA118" t="str">
        <f t="shared" si="142"/>
        <v/>
      </c>
      <c r="CB118" t="str">
        <f t="shared" si="143"/>
        <v/>
      </c>
      <c r="CC118" s="35"/>
    </row>
    <row r="119" spans="1:81" x14ac:dyDescent="0.2">
      <c r="A119">
        <v>115</v>
      </c>
      <c r="B119" s="47" t="str">
        <f>IF('EINGABE Gebäude'!C125 = "", "", 'EINGABE Gebäude'!C125)</f>
        <v/>
      </c>
      <c r="C119" s="47" t="str">
        <f>IF(OR('EINGABE Gebäude'!D125 = "",'EINGABE Gebäude'!D125 = 0), "",'EINGABE Gebäude'!D125)</f>
        <v/>
      </c>
      <c r="D119" t="str">
        <f>IF(OR('EINGABE Gebäude'!E125 = "",'EINGABE Gebäude'!E125 = 0), "",'EINGABE Gebäude'!E125 )</f>
        <v/>
      </c>
      <c r="E119" t="str">
        <f>IF('EINGABE Gebäude'!F125 = "", "",'EINGABE Gebäude'!F125)</f>
        <v/>
      </c>
      <c r="F119" s="34" t="str">
        <f>IF('EINGABE Gebäude'!H125= "", "",'EINGABE Gebäude'!H125)</f>
        <v/>
      </c>
      <c r="G119" s="34" t="str">
        <f>IF('EINGABE Gebäude'!I125 = "","",'EINGABE Gebäude'!I125)</f>
        <v/>
      </c>
      <c r="H119" s="34" t="str">
        <f>IF('EINGABE Gebäude'!J125="","",'EINGABE Gebäude'!J125)</f>
        <v/>
      </c>
      <c r="I119" s="35" t="str">
        <f t="shared" si="144"/>
        <v/>
      </c>
      <c r="J119" s="35" t="str">
        <f t="shared" si="145"/>
        <v/>
      </c>
      <c r="K119" s="35" t="str">
        <f t="shared" si="146"/>
        <v/>
      </c>
      <c r="L119" s="35" t="str">
        <f ca="1">IF(OR(I119="",K119=""),"",SUM(OFFSET('Hilfswerte Witterung'!$B$5,I119,K119,J119-I119)))</f>
        <v/>
      </c>
      <c r="M119" t="str">
        <f>IF('EINGABE Gebäude'!K125="","",'EINGABE Gebäude'!K125)</f>
        <v/>
      </c>
      <c r="N119" t="str">
        <f ca="1">IFERROR(IF(OR(L119=0, M119="",E119=""),"",(('Hilfswerte Witterung'!$I$1/L119)*M119)),"")</f>
        <v/>
      </c>
      <c r="O119" t="str">
        <f t="shared" ca="1" si="113"/>
        <v/>
      </c>
      <c r="P119" s="62" t="str">
        <f ca="1">IFERROR(IF(OR(L119=0, M119="",E119=""),"",(('Hilfswerte Witterung'!$I$1/L119)*M119)/E119),"")</f>
        <v/>
      </c>
      <c r="Q119" s="62" t="e">
        <f t="shared" ca="1" si="114"/>
        <v>#N/A</v>
      </c>
      <c r="R119" s="52" t="str">
        <f>IF(D119="","",VLOOKUP(D119,'Hilfswerte Benchmark'!$A$4:$H$59,3,0))</f>
        <v/>
      </c>
      <c r="S119" s="52" t="str">
        <f>IF(D119="","",VLOOKUP(D119,'Hilfswerte Benchmark'!$A$4:$H$59,4,0))</f>
        <v/>
      </c>
      <c r="T119" s="52" t="str">
        <f t="shared" si="115"/>
        <v/>
      </c>
      <c r="U119" s="44" t="str">
        <f t="shared" ca="1" si="116"/>
        <v/>
      </c>
      <c r="V119" t="str">
        <f>IF('EINGABE Gebäude'!L125="","",'EINGABE Gebäude'!L125)</f>
        <v/>
      </c>
      <c r="W119" s="62" t="str">
        <f t="shared" si="147"/>
        <v/>
      </c>
      <c r="X119" s="62" t="str">
        <f>IF(H119="","",VLOOKUP(H119,'Hilfswerte Energiepreise'!$B$4:$F$17,2,FALSE))</f>
        <v/>
      </c>
      <c r="Y119" s="62" t="str">
        <f>IF(H119="","",VLOOKUP(H119,'Hilfswerte Energiepreise'!$B$4:$F$17,3,FALSE))</f>
        <v/>
      </c>
      <c r="Z119" s="62" t="str">
        <f>IF(H119="","",VLOOKUP(H119,'Hilfswerte Energiepreise'!$B$4:$F$17,4,FALSE))</f>
        <v/>
      </c>
      <c r="AA119" t="str">
        <f t="shared" si="117"/>
        <v/>
      </c>
      <c r="AB119" t="str">
        <f t="shared" si="118"/>
        <v/>
      </c>
      <c r="AC119" s="35" t="str">
        <f ca="1">IFERROR(IF(OR(C119="",C119=0,L119=0,L119="",V119="",V119=0),"",(HLOOKUP(C119,'Hilfswerte Witterung'!$C$4:$AQ$5,2,FALSE)/L119)*V119),"")</f>
        <v/>
      </c>
      <c r="AD119" s="35" t="str">
        <f t="shared" ca="1" si="119"/>
        <v/>
      </c>
      <c r="AE119" s="35" t="str">
        <f>IFERROR(VLOOKUP(H119,'Hilfswerte Energiepreise'!$B$4:$F$17,5,FALSE),"")</f>
        <v/>
      </c>
      <c r="AF119" s="35" t="str">
        <f t="shared" ca="1" si="120"/>
        <v/>
      </c>
      <c r="AG119" s="35" t="str">
        <f t="shared" ca="1" si="121"/>
        <v/>
      </c>
      <c r="AH119" s="42" t="str">
        <f>IF('EINGABE Gebäude'!N125="","",'EINGABE Gebäude'!N125)</f>
        <v/>
      </c>
      <c r="AI119" s="42" t="str">
        <f>IF('EINGABE Gebäude'!O125="","",'EINGABE Gebäude'!O125)</f>
        <v/>
      </c>
      <c r="AJ119" t="str">
        <f t="shared" si="148"/>
        <v/>
      </c>
      <c r="AK119" t="str">
        <f>IF('EINGABE Gebäude'!P125="","",'EINGABE Gebäude'!P125)</f>
        <v/>
      </c>
      <c r="AL119" s="37" t="str">
        <f t="shared" si="122"/>
        <v/>
      </c>
      <c r="AM119" s="120" t="str">
        <f t="shared" si="123"/>
        <v/>
      </c>
      <c r="AN119" s="62" t="str">
        <f t="shared" si="124"/>
        <v/>
      </c>
      <c r="AO119" s="62" t="e">
        <f t="shared" si="125"/>
        <v>#N/A</v>
      </c>
      <c r="AP119" s="62" t="str">
        <f>IF(D119="","",VLOOKUP(D119,'Hilfswerte Benchmark'!$A$4:$H$58,6,0))</f>
        <v/>
      </c>
      <c r="AQ119" s="62" t="str">
        <f>IF(D119="","",VLOOKUP(D119,'Hilfswerte Benchmark'!$A$4:$H$58,7,0))</f>
        <v/>
      </c>
      <c r="AR119" s="62" t="str">
        <f t="shared" si="126"/>
        <v/>
      </c>
      <c r="AS119" s="62" t="str">
        <f t="shared" si="127"/>
        <v/>
      </c>
      <c r="AT119" t="str">
        <f>IF('EINGABE Gebäude'!Q125="","",'EINGABE Gebäude'!Q125)</f>
        <v/>
      </c>
      <c r="AU119" t="str">
        <f t="shared" si="128"/>
        <v/>
      </c>
      <c r="AV119" s="120" t="str">
        <f t="shared" si="129"/>
        <v/>
      </c>
      <c r="AW119" s="35" t="str">
        <f t="shared" si="149"/>
        <v/>
      </c>
      <c r="AX119" s="62" t="str">
        <f t="shared" si="150"/>
        <v/>
      </c>
      <c r="AY119" s="52" t="str">
        <f t="shared" si="130"/>
        <v/>
      </c>
      <c r="AZ119" s="62">
        <f>'Hilfswerte Energiepreise'!$C$4</f>
        <v>29.29</v>
      </c>
      <c r="BA119" s="62">
        <f>'Hilfswerte Energiepreise'!$D$4</f>
        <v>24.42</v>
      </c>
      <c r="BB119" s="62">
        <f>'Hilfswerte Energiepreise'!$E$4</f>
        <v>17.170000000000002</v>
      </c>
      <c r="BC119" t="str">
        <f t="shared" si="131"/>
        <v/>
      </c>
      <c r="BD119" t="str">
        <f t="shared" si="132"/>
        <v/>
      </c>
      <c r="BE119" s="37">
        <f>'Hilfswerte Energiepreise'!$F$4</f>
        <v>560</v>
      </c>
      <c r="BF119" t="str">
        <f t="shared" si="133"/>
        <v/>
      </c>
      <c r="BG119" s="42" t="str">
        <f>IF('EINGABE Gebäude'!S125="","",'EINGABE Gebäude'!S125)</f>
        <v/>
      </c>
      <c r="BH119" s="42" t="str">
        <f>IF('EINGABE Gebäude'!T125="","",'EINGABE Gebäude'!T125)</f>
        <v/>
      </c>
      <c r="BI119" s="37" t="str">
        <f t="shared" si="151"/>
        <v/>
      </c>
      <c r="BJ119" t="str">
        <f>IF('EINGABE Gebäude'!U125="","",'EINGABE Gebäude'!U125)</f>
        <v/>
      </c>
      <c r="BK119" s="37" t="str">
        <f t="shared" si="134"/>
        <v/>
      </c>
      <c r="BL119" s="120" t="str">
        <f t="shared" si="135"/>
        <v/>
      </c>
      <c r="BM119" s="62" t="str">
        <f t="shared" si="136"/>
        <v/>
      </c>
      <c r="BN119" s="62" t="e">
        <f t="shared" si="137"/>
        <v>#N/A</v>
      </c>
      <c r="BO119" s="62" t="str">
        <f>IF(D119="","",VLOOKUP(D119,'Hilfswerte Benchmark'!$A$4:$H$58,7,0))</f>
        <v/>
      </c>
      <c r="BP119" s="62" t="str">
        <f>IF(D119="","",VLOOKUP(D119,'Hilfswerte Benchmark'!$A$4:$H$58,8,0))</f>
        <v/>
      </c>
      <c r="BQ119" s="62" t="str">
        <f t="shared" si="138"/>
        <v/>
      </c>
      <c r="BR119" s="62" t="str">
        <f t="shared" si="139"/>
        <v/>
      </c>
      <c r="BS119" s="72" t="str">
        <f>IF('EINGABE Gebäude'!V125="","",'EINGABE Gebäude'!V125)</f>
        <v/>
      </c>
      <c r="BT119" s="52" t="str">
        <f t="shared" si="152"/>
        <v/>
      </c>
      <c r="BU119" s="52" t="str">
        <f t="shared" si="140"/>
        <v/>
      </c>
      <c r="BV119" s="120" t="str">
        <f t="shared" si="141"/>
        <v/>
      </c>
      <c r="BW119" s="35" t="str">
        <f t="shared" si="153"/>
        <v/>
      </c>
      <c r="BX119" s="62">
        <f>'Hilfswerte Energiepreise'!$C$20</f>
        <v>7.72</v>
      </c>
      <c r="BY119" s="62">
        <f>'Hilfswerte Energiepreise'!$D$20</f>
        <v>5.6</v>
      </c>
      <c r="BZ119" s="62">
        <f>'Hilfswerte Energiepreise'!$E$20</f>
        <v>3.61</v>
      </c>
      <c r="CA119" t="str">
        <f t="shared" si="142"/>
        <v/>
      </c>
      <c r="CB119" t="str">
        <f t="shared" si="143"/>
        <v/>
      </c>
      <c r="CC119" s="35"/>
    </row>
    <row r="120" spans="1:81" x14ac:dyDescent="0.2">
      <c r="A120" s="72">
        <v>116</v>
      </c>
      <c r="B120" s="47" t="str">
        <f>IF('EINGABE Gebäude'!C126 = "", "", 'EINGABE Gebäude'!C126)</f>
        <v/>
      </c>
      <c r="C120" s="47" t="str">
        <f>IF(OR('EINGABE Gebäude'!D126 = "",'EINGABE Gebäude'!D126 = 0), "",'EINGABE Gebäude'!D126)</f>
        <v/>
      </c>
      <c r="D120" t="str">
        <f>IF(OR('EINGABE Gebäude'!E126 = "",'EINGABE Gebäude'!E126 = 0), "",'EINGABE Gebäude'!E126 )</f>
        <v/>
      </c>
      <c r="E120" t="str">
        <f>IF('EINGABE Gebäude'!F126 = "", "",'EINGABE Gebäude'!F126)</f>
        <v/>
      </c>
      <c r="F120" s="34" t="str">
        <f>IF('EINGABE Gebäude'!H126= "", "",'EINGABE Gebäude'!H126)</f>
        <v/>
      </c>
      <c r="G120" s="34" t="str">
        <f>IF('EINGABE Gebäude'!I126 = "","",'EINGABE Gebäude'!I126)</f>
        <v/>
      </c>
      <c r="H120" s="34" t="str">
        <f>IF('EINGABE Gebäude'!J126="","",'EINGABE Gebäude'!J126)</f>
        <v/>
      </c>
      <c r="I120" s="35" t="str">
        <f t="shared" si="144"/>
        <v/>
      </c>
      <c r="J120" s="35" t="str">
        <f t="shared" si="145"/>
        <v/>
      </c>
      <c r="K120" s="35" t="str">
        <f t="shared" si="146"/>
        <v/>
      </c>
      <c r="L120" s="35" t="str">
        <f ca="1">IF(OR(I120="",K120=""),"",SUM(OFFSET('Hilfswerte Witterung'!$B$5,I120,K120,J120-I120)))</f>
        <v/>
      </c>
      <c r="M120" t="str">
        <f>IF('EINGABE Gebäude'!K126="","",'EINGABE Gebäude'!K126)</f>
        <v/>
      </c>
      <c r="N120" t="str">
        <f ca="1">IFERROR(IF(OR(L120=0, M120="",E120=""),"",(('Hilfswerte Witterung'!$I$1/L120)*M120)),"")</f>
        <v/>
      </c>
      <c r="O120" t="str">
        <f t="shared" ca="1" si="113"/>
        <v/>
      </c>
      <c r="P120" s="62" t="str">
        <f ca="1">IFERROR(IF(OR(L120=0, M120="",E120=""),"",(('Hilfswerte Witterung'!$I$1/L120)*M120)/E120),"")</f>
        <v/>
      </c>
      <c r="Q120" s="62" t="e">
        <f t="shared" ca="1" si="114"/>
        <v>#N/A</v>
      </c>
      <c r="R120" s="52" t="str">
        <f>IF(D120="","",VLOOKUP(D120,'Hilfswerte Benchmark'!$A$4:$H$59,3,0))</f>
        <v/>
      </c>
      <c r="S120" s="52" t="str">
        <f>IF(D120="","",VLOOKUP(D120,'Hilfswerte Benchmark'!$A$4:$H$59,4,0))</f>
        <v/>
      </c>
      <c r="T120" s="52" t="str">
        <f t="shared" si="115"/>
        <v/>
      </c>
      <c r="U120" s="44" t="str">
        <f t="shared" ca="1" si="116"/>
        <v/>
      </c>
      <c r="V120" t="str">
        <f>IF('EINGABE Gebäude'!L126="","",'EINGABE Gebäude'!L126)</f>
        <v/>
      </c>
      <c r="W120" s="62" t="str">
        <f t="shared" si="147"/>
        <v/>
      </c>
      <c r="X120" s="62" t="str">
        <f>IF(H120="","",VLOOKUP(H120,'Hilfswerte Energiepreise'!$B$4:$F$17,2,FALSE))</f>
        <v/>
      </c>
      <c r="Y120" s="62" t="str">
        <f>IF(H120="","",VLOOKUP(H120,'Hilfswerte Energiepreise'!$B$4:$F$17,3,FALSE))</f>
        <v/>
      </c>
      <c r="Z120" s="62" t="str">
        <f>IF(H120="","",VLOOKUP(H120,'Hilfswerte Energiepreise'!$B$4:$F$17,4,FALSE))</f>
        <v/>
      </c>
      <c r="AA120" t="str">
        <f t="shared" si="117"/>
        <v/>
      </c>
      <c r="AB120" t="str">
        <f t="shared" si="118"/>
        <v/>
      </c>
      <c r="AC120" s="35" t="str">
        <f ca="1">IFERROR(IF(OR(C120="",C120=0,L120=0,L120="",V120="",V120=0),"",(HLOOKUP(C120,'Hilfswerte Witterung'!$C$4:$AQ$5,2,FALSE)/L120)*V120),"")</f>
        <v/>
      </c>
      <c r="AD120" s="35" t="str">
        <f t="shared" ca="1" si="119"/>
        <v/>
      </c>
      <c r="AE120" s="35" t="str">
        <f>IFERROR(VLOOKUP(H120,'Hilfswerte Energiepreise'!$B$4:$F$17,5,FALSE),"")</f>
        <v/>
      </c>
      <c r="AF120" s="35" t="str">
        <f t="shared" ca="1" si="120"/>
        <v/>
      </c>
      <c r="AG120" s="35" t="str">
        <f t="shared" ca="1" si="121"/>
        <v/>
      </c>
      <c r="AH120" s="42" t="str">
        <f>IF('EINGABE Gebäude'!N126="","",'EINGABE Gebäude'!N126)</f>
        <v/>
      </c>
      <c r="AI120" s="42" t="str">
        <f>IF('EINGABE Gebäude'!O126="","",'EINGABE Gebäude'!O126)</f>
        <v/>
      </c>
      <c r="AJ120" t="str">
        <f t="shared" si="148"/>
        <v/>
      </c>
      <c r="AK120" t="str">
        <f>IF('EINGABE Gebäude'!P126="","",'EINGABE Gebäude'!P126)</f>
        <v/>
      </c>
      <c r="AL120" s="37" t="str">
        <f t="shared" si="122"/>
        <v/>
      </c>
      <c r="AM120" s="120" t="str">
        <f t="shared" si="123"/>
        <v/>
      </c>
      <c r="AN120" s="62" t="str">
        <f t="shared" si="124"/>
        <v/>
      </c>
      <c r="AO120" s="62" t="e">
        <f t="shared" si="125"/>
        <v>#N/A</v>
      </c>
      <c r="AP120" s="62" t="str">
        <f>IF(D120="","",VLOOKUP(D120,'Hilfswerte Benchmark'!$A$4:$H$58,6,0))</f>
        <v/>
      </c>
      <c r="AQ120" s="62" t="str">
        <f>IF(D120="","",VLOOKUP(D120,'Hilfswerte Benchmark'!$A$4:$H$58,7,0))</f>
        <v/>
      </c>
      <c r="AR120" s="62" t="str">
        <f t="shared" si="126"/>
        <v/>
      </c>
      <c r="AS120" s="62" t="str">
        <f t="shared" si="127"/>
        <v/>
      </c>
      <c r="AT120" t="str">
        <f>IF('EINGABE Gebäude'!Q126="","",'EINGABE Gebäude'!Q126)</f>
        <v/>
      </c>
      <c r="AU120" t="str">
        <f t="shared" si="128"/>
        <v/>
      </c>
      <c r="AV120" s="120" t="str">
        <f t="shared" si="129"/>
        <v/>
      </c>
      <c r="AW120" s="35" t="str">
        <f t="shared" si="149"/>
        <v/>
      </c>
      <c r="AX120" s="62" t="str">
        <f t="shared" si="150"/>
        <v/>
      </c>
      <c r="AY120" s="52" t="str">
        <f t="shared" si="130"/>
        <v/>
      </c>
      <c r="AZ120" s="62">
        <f>'Hilfswerte Energiepreise'!$C$4</f>
        <v>29.29</v>
      </c>
      <c r="BA120" s="62">
        <f>'Hilfswerte Energiepreise'!$D$4</f>
        <v>24.42</v>
      </c>
      <c r="BB120" s="62">
        <f>'Hilfswerte Energiepreise'!$E$4</f>
        <v>17.170000000000002</v>
      </c>
      <c r="BC120" t="str">
        <f t="shared" si="131"/>
        <v/>
      </c>
      <c r="BD120" t="str">
        <f t="shared" si="132"/>
        <v/>
      </c>
      <c r="BE120" s="37">
        <f>'Hilfswerte Energiepreise'!$F$4</f>
        <v>560</v>
      </c>
      <c r="BF120" t="str">
        <f t="shared" si="133"/>
        <v/>
      </c>
      <c r="BG120" s="42" t="str">
        <f>IF('EINGABE Gebäude'!S126="","",'EINGABE Gebäude'!S126)</f>
        <v/>
      </c>
      <c r="BH120" s="42" t="str">
        <f>IF('EINGABE Gebäude'!T126="","",'EINGABE Gebäude'!T126)</f>
        <v/>
      </c>
      <c r="BI120" s="37" t="str">
        <f t="shared" si="151"/>
        <v/>
      </c>
      <c r="BJ120" t="str">
        <f>IF('EINGABE Gebäude'!U126="","",'EINGABE Gebäude'!U126)</f>
        <v/>
      </c>
      <c r="BK120" s="37" t="str">
        <f t="shared" si="134"/>
        <v/>
      </c>
      <c r="BL120" s="120" t="str">
        <f t="shared" si="135"/>
        <v/>
      </c>
      <c r="BM120" s="62" t="str">
        <f t="shared" si="136"/>
        <v/>
      </c>
      <c r="BN120" s="62" t="e">
        <f t="shared" si="137"/>
        <v>#N/A</v>
      </c>
      <c r="BO120" s="62" t="str">
        <f>IF(D120="","",VLOOKUP(D120,'Hilfswerte Benchmark'!$A$4:$H$58,7,0))</f>
        <v/>
      </c>
      <c r="BP120" s="62" t="str">
        <f>IF(D120="","",VLOOKUP(D120,'Hilfswerte Benchmark'!$A$4:$H$58,8,0))</f>
        <v/>
      </c>
      <c r="BQ120" s="62" t="str">
        <f t="shared" si="138"/>
        <v/>
      </c>
      <c r="BR120" s="62" t="str">
        <f t="shared" si="139"/>
        <v/>
      </c>
      <c r="BS120" s="72" t="str">
        <f>IF('EINGABE Gebäude'!V126="","",'EINGABE Gebäude'!V126)</f>
        <v/>
      </c>
      <c r="BT120" s="52" t="str">
        <f t="shared" si="152"/>
        <v/>
      </c>
      <c r="BU120" s="52" t="str">
        <f t="shared" si="140"/>
        <v/>
      </c>
      <c r="BV120" s="120" t="str">
        <f t="shared" si="141"/>
        <v/>
      </c>
      <c r="BW120" s="35" t="str">
        <f t="shared" si="153"/>
        <v/>
      </c>
      <c r="BX120" s="62">
        <f>'Hilfswerte Energiepreise'!$C$20</f>
        <v>7.72</v>
      </c>
      <c r="BY120" s="62">
        <f>'Hilfswerte Energiepreise'!$D$20</f>
        <v>5.6</v>
      </c>
      <c r="BZ120" s="62">
        <f>'Hilfswerte Energiepreise'!$E$20</f>
        <v>3.61</v>
      </c>
      <c r="CA120" t="str">
        <f t="shared" si="142"/>
        <v/>
      </c>
      <c r="CB120" t="str">
        <f t="shared" si="143"/>
        <v/>
      </c>
      <c r="CC120" s="35"/>
    </row>
    <row r="121" spans="1:81" x14ac:dyDescent="0.2">
      <c r="A121">
        <v>117</v>
      </c>
      <c r="B121" s="47" t="str">
        <f>IF('EINGABE Gebäude'!C127 = "", "", 'EINGABE Gebäude'!C127)</f>
        <v/>
      </c>
      <c r="C121" s="47" t="str">
        <f>IF(OR('EINGABE Gebäude'!D127 = "",'EINGABE Gebäude'!D127 = 0), "",'EINGABE Gebäude'!D127)</f>
        <v/>
      </c>
      <c r="D121" t="str">
        <f>IF(OR('EINGABE Gebäude'!E127 = "",'EINGABE Gebäude'!E127 = 0), "",'EINGABE Gebäude'!E127 )</f>
        <v/>
      </c>
      <c r="E121" t="str">
        <f>IF('EINGABE Gebäude'!F127 = "", "",'EINGABE Gebäude'!F127)</f>
        <v/>
      </c>
      <c r="F121" s="34" t="str">
        <f>IF('EINGABE Gebäude'!H127= "", "",'EINGABE Gebäude'!H127)</f>
        <v/>
      </c>
      <c r="G121" s="34" t="str">
        <f>IF('EINGABE Gebäude'!I127 = "","",'EINGABE Gebäude'!I127)</f>
        <v/>
      </c>
      <c r="H121" s="34" t="str">
        <f>IF('EINGABE Gebäude'!J127="","",'EINGABE Gebäude'!J127)</f>
        <v/>
      </c>
      <c r="I121" s="35" t="str">
        <f t="shared" si="144"/>
        <v/>
      </c>
      <c r="J121" s="35" t="str">
        <f t="shared" si="145"/>
        <v/>
      </c>
      <c r="K121" s="35" t="str">
        <f t="shared" si="146"/>
        <v/>
      </c>
      <c r="L121" s="35" t="str">
        <f ca="1">IF(OR(I121="",K121=""),"",SUM(OFFSET('Hilfswerte Witterung'!$B$5,I121,K121,J121-I121)))</f>
        <v/>
      </c>
      <c r="M121" t="str">
        <f>IF('EINGABE Gebäude'!K127="","",'EINGABE Gebäude'!K127)</f>
        <v/>
      </c>
      <c r="N121" t="str">
        <f ca="1">IFERROR(IF(OR(L121=0, M121="",E121=""),"",(('Hilfswerte Witterung'!$I$1/L121)*M121)),"")</f>
        <v/>
      </c>
      <c r="O121" t="str">
        <f t="shared" ca="1" si="113"/>
        <v/>
      </c>
      <c r="P121" s="62" t="str">
        <f ca="1">IFERROR(IF(OR(L121=0, M121="",E121=""),"",(('Hilfswerte Witterung'!$I$1/L121)*M121)/E121),"")</f>
        <v/>
      </c>
      <c r="Q121" s="62" t="e">
        <f t="shared" ca="1" si="114"/>
        <v>#N/A</v>
      </c>
      <c r="R121" s="52" t="str">
        <f>IF(D121="","",VLOOKUP(D121,'Hilfswerte Benchmark'!$A$4:$H$59,3,0))</f>
        <v/>
      </c>
      <c r="S121" s="52" t="str">
        <f>IF(D121="","",VLOOKUP(D121,'Hilfswerte Benchmark'!$A$4:$H$59,4,0))</f>
        <v/>
      </c>
      <c r="T121" s="52" t="str">
        <f t="shared" si="115"/>
        <v/>
      </c>
      <c r="U121" s="44" t="str">
        <f t="shared" ca="1" si="116"/>
        <v/>
      </c>
      <c r="V121" t="str">
        <f>IF('EINGABE Gebäude'!L127="","",'EINGABE Gebäude'!L127)</f>
        <v/>
      </c>
      <c r="W121" s="62" t="str">
        <f t="shared" si="147"/>
        <v/>
      </c>
      <c r="X121" s="62" t="str">
        <f>IF(H121="","",VLOOKUP(H121,'Hilfswerte Energiepreise'!$B$4:$F$17,2,FALSE))</f>
        <v/>
      </c>
      <c r="Y121" s="62" t="str">
        <f>IF(H121="","",VLOOKUP(H121,'Hilfswerte Energiepreise'!$B$4:$F$17,3,FALSE))</f>
        <v/>
      </c>
      <c r="Z121" s="62" t="str">
        <f>IF(H121="","",VLOOKUP(H121,'Hilfswerte Energiepreise'!$B$4:$F$17,4,FALSE))</f>
        <v/>
      </c>
      <c r="AA121" t="str">
        <f t="shared" si="117"/>
        <v/>
      </c>
      <c r="AB121" t="str">
        <f t="shared" si="118"/>
        <v/>
      </c>
      <c r="AC121" s="35" t="str">
        <f ca="1">IFERROR(IF(OR(C121="",C121=0,L121=0,L121="",V121="",V121=0),"",(HLOOKUP(C121,'Hilfswerte Witterung'!$C$4:$AQ$5,2,FALSE)/L121)*V121),"")</f>
        <v/>
      </c>
      <c r="AD121" s="35" t="str">
        <f t="shared" ca="1" si="119"/>
        <v/>
      </c>
      <c r="AE121" s="35" t="str">
        <f>IFERROR(VLOOKUP(H121,'Hilfswerte Energiepreise'!$B$4:$F$17,5,FALSE),"")</f>
        <v/>
      </c>
      <c r="AF121" s="35" t="str">
        <f t="shared" ca="1" si="120"/>
        <v/>
      </c>
      <c r="AG121" s="35" t="str">
        <f t="shared" ca="1" si="121"/>
        <v/>
      </c>
      <c r="AH121" s="42" t="str">
        <f>IF('EINGABE Gebäude'!N127="","",'EINGABE Gebäude'!N127)</f>
        <v/>
      </c>
      <c r="AI121" s="42" t="str">
        <f>IF('EINGABE Gebäude'!O127="","",'EINGABE Gebäude'!O127)</f>
        <v/>
      </c>
      <c r="AJ121" t="str">
        <f t="shared" si="148"/>
        <v/>
      </c>
      <c r="AK121" t="str">
        <f>IF('EINGABE Gebäude'!P127="","",'EINGABE Gebäude'!P127)</f>
        <v/>
      </c>
      <c r="AL121" s="37" t="str">
        <f t="shared" si="122"/>
        <v/>
      </c>
      <c r="AM121" s="120" t="str">
        <f t="shared" si="123"/>
        <v/>
      </c>
      <c r="AN121" s="62" t="str">
        <f t="shared" si="124"/>
        <v/>
      </c>
      <c r="AO121" s="62" t="e">
        <f t="shared" si="125"/>
        <v>#N/A</v>
      </c>
      <c r="AP121" s="62" t="str">
        <f>IF(D121="","",VLOOKUP(D121,'Hilfswerte Benchmark'!$A$4:$H$58,6,0))</f>
        <v/>
      </c>
      <c r="AQ121" s="62" t="str">
        <f>IF(D121="","",VLOOKUP(D121,'Hilfswerte Benchmark'!$A$4:$H$58,7,0))</f>
        <v/>
      </c>
      <c r="AR121" s="62" t="str">
        <f t="shared" si="126"/>
        <v/>
      </c>
      <c r="AS121" s="62" t="str">
        <f t="shared" si="127"/>
        <v/>
      </c>
      <c r="AT121" t="str">
        <f>IF('EINGABE Gebäude'!Q127="","",'EINGABE Gebäude'!Q127)</f>
        <v/>
      </c>
      <c r="AU121" t="str">
        <f t="shared" si="128"/>
        <v/>
      </c>
      <c r="AV121" s="120" t="str">
        <f t="shared" si="129"/>
        <v/>
      </c>
      <c r="AW121" s="35" t="str">
        <f t="shared" si="149"/>
        <v/>
      </c>
      <c r="AX121" s="62" t="str">
        <f t="shared" si="150"/>
        <v/>
      </c>
      <c r="AY121" s="52" t="str">
        <f t="shared" si="130"/>
        <v/>
      </c>
      <c r="AZ121" s="62">
        <f>'Hilfswerte Energiepreise'!$C$4</f>
        <v>29.29</v>
      </c>
      <c r="BA121" s="62">
        <f>'Hilfswerte Energiepreise'!$D$4</f>
        <v>24.42</v>
      </c>
      <c r="BB121" s="62">
        <f>'Hilfswerte Energiepreise'!$E$4</f>
        <v>17.170000000000002</v>
      </c>
      <c r="BC121" t="str">
        <f t="shared" si="131"/>
        <v/>
      </c>
      <c r="BD121" t="str">
        <f t="shared" si="132"/>
        <v/>
      </c>
      <c r="BE121" s="37">
        <f>'Hilfswerte Energiepreise'!$F$4</f>
        <v>560</v>
      </c>
      <c r="BF121" t="str">
        <f t="shared" si="133"/>
        <v/>
      </c>
      <c r="BG121" s="42" t="str">
        <f>IF('EINGABE Gebäude'!S127="","",'EINGABE Gebäude'!S127)</f>
        <v/>
      </c>
      <c r="BH121" s="42" t="str">
        <f>IF('EINGABE Gebäude'!T127="","",'EINGABE Gebäude'!T127)</f>
        <v/>
      </c>
      <c r="BI121" s="37" t="str">
        <f t="shared" si="151"/>
        <v/>
      </c>
      <c r="BJ121" t="str">
        <f>IF('EINGABE Gebäude'!U127="","",'EINGABE Gebäude'!U127)</f>
        <v/>
      </c>
      <c r="BK121" s="37" t="str">
        <f t="shared" si="134"/>
        <v/>
      </c>
      <c r="BL121" s="120" t="str">
        <f t="shared" si="135"/>
        <v/>
      </c>
      <c r="BM121" s="62" t="str">
        <f t="shared" si="136"/>
        <v/>
      </c>
      <c r="BN121" s="62" t="e">
        <f t="shared" si="137"/>
        <v>#N/A</v>
      </c>
      <c r="BO121" s="62" t="str">
        <f>IF(D121="","",VLOOKUP(D121,'Hilfswerte Benchmark'!$A$4:$H$58,7,0))</f>
        <v/>
      </c>
      <c r="BP121" s="62" t="str">
        <f>IF(D121="","",VLOOKUP(D121,'Hilfswerte Benchmark'!$A$4:$H$58,8,0))</f>
        <v/>
      </c>
      <c r="BQ121" s="62" t="str">
        <f t="shared" si="138"/>
        <v/>
      </c>
      <c r="BR121" s="62" t="str">
        <f t="shared" si="139"/>
        <v/>
      </c>
      <c r="BS121" s="72" t="str">
        <f>IF('EINGABE Gebäude'!V127="","",'EINGABE Gebäude'!V127)</f>
        <v/>
      </c>
      <c r="BT121" s="52" t="str">
        <f t="shared" si="152"/>
        <v/>
      </c>
      <c r="BU121" s="52" t="str">
        <f t="shared" si="140"/>
        <v/>
      </c>
      <c r="BV121" s="120" t="str">
        <f t="shared" si="141"/>
        <v/>
      </c>
      <c r="BW121" s="35" t="str">
        <f t="shared" si="153"/>
        <v/>
      </c>
      <c r="BX121" s="62">
        <f>'Hilfswerte Energiepreise'!$C$20</f>
        <v>7.72</v>
      </c>
      <c r="BY121" s="62">
        <f>'Hilfswerte Energiepreise'!$D$20</f>
        <v>5.6</v>
      </c>
      <c r="BZ121" s="62">
        <f>'Hilfswerte Energiepreise'!$E$20</f>
        <v>3.61</v>
      </c>
      <c r="CA121" t="str">
        <f t="shared" si="142"/>
        <v/>
      </c>
      <c r="CB121" t="str">
        <f t="shared" si="143"/>
        <v/>
      </c>
      <c r="CC121" s="35"/>
    </row>
    <row r="122" spans="1:81" x14ac:dyDescent="0.2">
      <c r="A122" s="72">
        <v>118</v>
      </c>
      <c r="B122" s="47" t="str">
        <f>IF('EINGABE Gebäude'!C128 = "", "", 'EINGABE Gebäude'!C128)</f>
        <v/>
      </c>
      <c r="C122" s="47" t="str">
        <f>IF(OR('EINGABE Gebäude'!D128 = "",'EINGABE Gebäude'!D128 = 0), "",'EINGABE Gebäude'!D128)</f>
        <v/>
      </c>
      <c r="D122" t="str">
        <f>IF(OR('EINGABE Gebäude'!E128 = "",'EINGABE Gebäude'!E128 = 0), "",'EINGABE Gebäude'!E128 )</f>
        <v/>
      </c>
      <c r="E122" t="str">
        <f>IF('EINGABE Gebäude'!F128 = "", "",'EINGABE Gebäude'!F128)</f>
        <v/>
      </c>
      <c r="F122" s="34" t="str">
        <f>IF('EINGABE Gebäude'!H128= "", "",'EINGABE Gebäude'!H128)</f>
        <v/>
      </c>
      <c r="G122" s="34" t="str">
        <f>IF('EINGABE Gebäude'!I128 = "","",'EINGABE Gebäude'!I128)</f>
        <v/>
      </c>
      <c r="H122" s="34" t="str">
        <f>IF('EINGABE Gebäude'!J128="","",'EINGABE Gebäude'!J128)</f>
        <v/>
      </c>
      <c r="I122" s="35" t="str">
        <f t="shared" si="144"/>
        <v/>
      </c>
      <c r="J122" s="35" t="str">
        <f t="shared" si="145"/>
        <v/>
      </c>
      <c r="K122" s="35" t="str">
        <f t="shared" si="146"/>
        <v/>
      </c>
      <c r="L122" s="35" t="str">
        <f ca="1">IF(OR(I122="",K122=""),"",SUM(OFFSET('Hilfswerte Witterung'!$B$5,I122,K122,J122-I122)))</f>
        <v/>
      </c>
      <c r="M122" t="str">
        <f>IF('EINGABE Gebäude'!K128="","",'EINGABE Gebäude'!K128)</f>
        <v/>
      </c>
      <c r="N122" t="str">
        <f ca="1">IFERROR(IF(OR(L122=0, M122="",E122=""),"",(('Hilfswerte Witterung'!$I$1/L122)*M122)),"")</f>
        <v/>
      </c>
      <c r="O122" t="str">
        <f t="shared" ca="1" si="113"/>
        <v/>
      </c>
      <c r="P122" s="62" t="str">
        <f ca="1">IFERROR(IF(OR(L122=0, M122="",E122=""),"",(('Hilfswerte Witterung'!$I$1/L122)*M122)/E122),"")</f>
        <v/>
      </c>
      <c r="Q122" s="62" t="e">
        <f t="shared" ca="1" si="114"/>
        <v>#N/A</v>
      </c>
      <c r="R122" s="52" t="str">
        <f>IF(D122="","",VLOOKUP(D122,'Hilfswerte Benchmark'!$A$4:$H$59,3,0))</f>
        <v/>
      </c>
      <c r="S122" s="52" t="str">
        <f>IF(D122="","",VLOOKUP(D122,'Hilfswerte Benchmark'!$A$4:$H$59,4,0))</f>
        <v/>
      </c>
      <c r="T122" s="52" t="str">
        <f t="shared" si="115"/>
        <v/>
      </c>
      <c r="U122" s="44" t="str">
        <f t="shared" ca="1" si="116"/>
        <v/>
      </c>
      <c r="V122" t="str">
        <f>IF('EINGABE Gebäude'!L128="","",'EINGABE Gebäude'!L128)</f>
        <v/>
      </c>
      <c r="W122" s="62" t="str">
        <f t="shared" si="147"/>
        <v/>
      </c>
      <c r="X122" s="62" t="str">
        <f>IF(H122="","",VLOOKUP(H122,'Hilfswerte Energiepreise'!$B$4:$F$17,2,FALSE))</f>
        <v/>
      </c>
      <c r="Y122" s="62" t="str">
        <f>IF(H122="","",VLOOKUP(H122,'Hilfswerte Energiepreise'!$B$4:$F$17,3,FALSE))</f>
        <v/>
      </c>
      <c r="Z122" s="62" t="str">
        <f>IF(H122="","",VLOOKUP(H122,'Hilfswerte Energiepreise'!$B$4:$F$17,4,FALSE))</f>
        <v/>
      </c>
      <c r="AA122" t="str">
        <f t="shared" si="117"/>
        <v/>
      </c>
      <c r="AB122" t="str">
        <f t="shared" si="118"/>
        <v/>
      </c>
      <c r="AC122" s="35" t="str">
        <f ca="1">IFERROR(IF(OR(C122="",C122=0,L122=0,L122="",V122="",V122=0),"",(HLOOKUP(C122,'Hilfswerte Witterung'!$C$4:$AQ$5,2,FALSE)/L122)*V122),"")</f>
        <v/>
      </c>
      <c r="AD122" s="35" t="str">
        <f t="shared" ca="1" si="119"/>
        <v/>
      </c>
      <c r="AE122" s="35" t="str">
        <f>IFERROR(VLOOKUP(H122,'Hilfswerte Energiepreise'!$B$4:$F$17,5,FALSE),"")</f>
        <v/>
      </c>
      <c r="AF122" s="35" t="str">
        <f t="shared" ca="1" si="120"/>
        <v/>
      </c>
      <c r="AG122" s="35" t="str">
        <f t="shared" ca="1" si="121"/>
        <v/>
      </c>
      <c r="AH122" s="42" t="str">
        <f>IF('EINGABE Gebäude'!N128="","",'EINGABE Gebäude'!N128)</f>
        <v/>
      </c>
      <c r="AI122" s="42" t="str">
        <f>IF('EINGABE Gebäude'!O128="","",'EINGABE Gebäude'!O128)</f>
        <v/>
      </c>
      <c r="AJ122" t="str">
        <f t="shared" si="148"/>
        <v/>
      </c>
      <c r="AK122" t="str">
        <f>IF('EINGABE Gebäude'!P128="","",'EINGABE Gebäude'!P128)</f>
        <v/>
      </c>
      <c r="AL122" s="37" t="str">
        <f t="shared" si="122"/>
        <v/>
      </c>
      <c r="AM122" s="120" t="str">
        <f t="shared" si="123"/>
        <v/>
      </c>
      <c r="AN122" s="62" t="str">
        <f t="shared" si="124"/>
        <v/>
      </c>
      <c r="AO122" s="62" t="e">
        <f t="shared" si="125"/>
        <v>#N/A</v>
      </c>
      <c r="AP122" s="62" t="str">
        <f>IF(D122="","",VLOOKUP(D122,'Hilfswerte Benchmark'!$A$4:$H$58,6,0))</f>
        <v/>
      </c>
      <c r="AQ122" s="62" t="str">
        <f>IF(D122="","",VLOOKUP(D122,'Hilfswerte Benchmark'!$A$4:$H$58,7,0))</f>
        <v/>
      </c>
      <c r="AR122" s="62" t="str">
        <f t="shared" si="126"/>
        <v/>
      </c>
      <c r="AS122" s="62" t="str">
        <f t="shared" si="127"/>
        <v/>
      </c>
      <c r="AT122" t="str">
        <f>IF('EINGABE Gebäude'!Q128="","",'EINGABE Gebäude'!Q128)</f>
        <v/>
      </c>
      <c r="AU122" t="str">
        <f t="shared" si="128"/>
        <v/>
      </c>
      <c r="AV122" s="120" t="str">
        <f t="shared" si="129"/>
        <v/>
      </c>
      <c r="AW122" s="35" t="str">
        <f t="shared" si="149"/>
        <v/>
      </c>
      <c r="AX122" s="62" t="str">
        <f t="shared" si="150"/>
        <v/>
      </c>
      <c r="AY122" s="52" t="str">
        <f t="shared" si="130"/>
        <v/>
      </c>
      <c r="AZ122" s="62">
        <f>'Hilfswerte Energiepreise'!$C$4</f>
        <v>29.29</v>
      </c>
      <c r="BA122" s="62">
        <f>'Hilfswerte Energiepreise'!$D$4</f>
        <v>24.42</v>
      </c>
      <c r="BB122" s="62">
        <f>'Hilfswerte Energiepreise'!$E$4</f>
        <v>17.170000000000002</v>
      </c>
      <c r="BC122" t="str">
        <f t="shared" si="131"/>
        <v/>
      </c>
      <c r="BD122" t="str">
        <f t="shared" si="132"/>
        <v/>
      </c>
      <c r="BE122" s="37">
        <f>'Hilfswerte Energiepreise'!$F$4</f>
        <v>560</v>
      </c>
      <c r="BF122" t="str">
        <f t="shared" si="133"/>
        <v/>
      </c>
      <c r="BG122" s="42" t="str">
        <f>IF('EINGABE Gebäude'!S128="","",'EINGABE Gebäude'!S128)</f>
        <v/>
      </c>
      <c r="BH122" s="42" t="str">
        <f>IF('EINGABE Gebäude'!T128="","",'EINGABE Gebäude'!T128)</f>
        <v/>
      </c>
      <c r="BI122" s="37" t="str">
        <f t="shared" si="151"/>
        <v/>
      </c>
      <c r="BJ122" t="str">
        <f>IF('EINGABE Gebäude'!U128="","",'EINGABE Gebäude'!U128)</f>
        <v/>
      </c>
      <c r="BK122" s="37" t="str">
        <f t="shared" si="134"/>
        <v/>
      </c>
      <c r="BL122" s="120" t="str">
        <f t="shared" si="135"/>
        <v/>
      </c>
      <c r="BM122" s="62" t="str">
        <f t="shared" si="136"/>
        <v/>
      </c>
      <c r="BN122" s="62" t="e">
        <f t="shared" si="137"/>
        <v>#N/A</v>
      </c>
      <c r="BO122" s="62" t="str">
        <f>IF(D122="","",VLOOKUP(D122,'Hilfswerte Benchmark'!$A$4:$H$58,7,0))</f>
        <v/>
      </c>
      <c r="BP122" s="62" t="str">
        <f>IF(D122="","",VLOOKUP(D122,'Hilfswerte Benchmark'!$A$4:$H$58,8,0))</f>
        <v/>
      </c>
      <c r="BQ122" s="62" t="str">
        <f t="shared" si="138"/>
        <v/>
      </c>
      <c r="BR122" s="62" t="str">
        <f t="shared" si="139"/>
        <v/>
      </c>
      <c r="BS122" s="72" t="str">
        <f>IF('EINGABE Gebäude'!V128="","",'EINGABE Gebäude'!V128)</f>
        <v/>
      </c>
      <c r="BT122" s="52" t="str">
        <f t="shared" si="152"/>
        <v/>
      </c>
      <c r="BU122" s="52" t="str">
        <f t="shared" si="140"/>
        <v/>
      </c>
      <c r="BV122" s="120" t="str">
        <f t="shared" si="141"/>
        <v/>
      </c>
      <c r="BW122" s="35" t="str">
        <f t="shared" si="153"/>
        <v/>
      </c>
      <c r="BX122" s="62">
        <f>'Hilfswerte Energiepreise'!$C$20</f>
        <v>7.72</v>
      </c>
      <c r="BY122" s="62">
        <f>'Hilfswerte Energiepreise'!$D$20</f>
        <v>5.6</v>
      </c>
      <c r="BZ122" s="62">
        <f>'Hilfswerte Energiepreise'!$E$20</f>
        <v>3.61</v>
      </c>
      <c r="CA122" t="str">
        <f t="shared" si="142"/>
        <v/>
      </c>
      <c r="CB122" t="str">
        <f t="shared" si="143"/>
        <v/>
      </c>
      <c r="CC122" s="35"/>
    </row>
    <row r="123" spans="1:81" x14ac:dyDescent="0.2">
      <c r="A123">
        <v>119</v>
      </c>
      <c r="B123" s="47" t="str">
        <f>IF('EINGABE Gebäude'!C129 = "", "", 'EINGABE Gebäude'!C129)</f>
        <v/>
      </c>
      <c r="C123" s="47" t="str">
        <f>IF(OR('EINGABE Gebäude'!D129 = "",'EINGABE Gebäude'!D129 = 0), "",'EINGABE Gebäude'!D129)</f>
        <v/>
      </c>
      <c r="D123" t="str">
        <f>IF(OR('EINGABE Gebäude'!E129 = "",'EINGABE Gebäude'!E129 = 0), "",'EINGABE Gebäude'!E129 )</f>
        <v/>
      </c>
      <c r="E123" t="str">
        <f>IF('EINGABE Gebäude'!F129 = "", "",'EINGABE Gebäude'!F129)</f>
        <v/>
      </c>
      <c r="F123" s="34" t="str">
        <f>IF('EINGABE Gebäude'!H129= "", "",'EINGABE Gebäude'!H129)</f>
        <v/>
      </c>
      <c r="G123" s="34" t="str">
        <f>IF('EINGABE Gebäude'!I129 = "","",'EINGABE Gebäude'!I129)</f>
        <v/>
      </c>
      <c r="H123" s="34" t="str">
        <f>IF('EINGABE Gebäude'!J129="","",'EINGABE Gebäude'!J129)</f>
        <v/>
      </c>
      <c r="I123" s="35" t="str">
        <f t="shared" si="144"/>
        <v/>
      </c>
      <c r="J123" s="35" t="str">
        <f t="shared" si="145"/>
        <v/>
      </c>
      <c r="K123" s="35" t="str">
        <f t="shared" si="146"/>
        <v/>
      </c>
      <c r="L123" s="35" t="str">
        <f ca="1">IF(OR(I123="",K123=""),"",SUM(OFFSET('Hilfswerte Witterung'!$B$5,I123,K123,J123-I123)))</f>
        <v/>
      </c>
      <c r="M123" t="str">
        <f>IF('EINGABE Gebäude'!K129="","",'EINGABE Gebäude'!K129)</f>
        <v/>
      </c>
      <c r="N123" t="str">
        <f ca="1">IFERROR(IF(OR(L123=0, M123="",E123=""),"",(('Hilfswerte Witterung'!$I$1/L123)*M123)),"")</f>
        <v/>
      </c>
      <c r="O123" t="str">
        <f t="shared" ca="1" si="113"/>
        <v/>
      </c>
      <c r="P123" s="62" t="str">
        <f ca="1">IFERROR(IF(OR(L123=0, M123="",E123=""),"",(('Hilfswerte Witterung'!$I$1/L123)*M123)/E123),"")</f>
        <v/>
      </c>
      <c r="Q123" s="62" t="e">
        <f t="shared" ca="1" si="114"/>
        <v>#N/A</v>
      </c>
      <c r="R123" s="52" t="str">
        <f>IF(D123="","",VLOOKUP(D123,'Hilfswerte Benchmark'!$A$4:$H$59,3,0))</f>
        <v/>
      </c>
      <c r="S123" s="52" t="str">
        <f>IF(D123="","",VLOOKUP(D123,'Hilfswerte Benchmark'!$A$4:$H$59,4,0))</f>
        <v/>
      </c>
      <c r="T123" s="52" t="str">
        <f t="shared" si="115"/>
        <v/>
      </c>
      <c r="U123" s="44" t="str">
        <f t="shared" ca="1" si="116"/>
        <v/>
      </c>
      <c r="V123" t="str">
        <f>IF('EINGABE Gebäude'!L129="","",'EINGABE Gebäude'!L129)</f>
        <v/>
      </c>
      <c r="W123" s="62" t="str">
        <f t="shared" si="147"/>
        <v/>
      </c>
      <c r="X123" s="62" t="str">
        <f>IF(H123="","",VLOOKUP(H123,'Hilfswerte Energiepreise'!$B$4:$F$17,2,FALSE))</f>
        <v/>
      </c>
      <c r="Y123" s="62" t="str">
        <f>IF(H123="","",VLOOKUP(H123,'Hilfswerte Energiepreise'!$B$4:$F$17,3,FALSE))</f>
        <v/>
      </c>
      <c r="Z123" s="62" t="str">
        <f>IF(H123="","",VLOOKUP(H123,'Hilfswerte Energiepreise'!$B$4:$F$17,4,FALSE))</f>
        <v/>
      </c>
      <c r="AA123" t="str">
        <f t="shared" si="117"/>
        <v/>
      </c>
      <c r="AB123" t="str">
        <f t="shared" si="118"/>
        <v/>
      </c>
      <c r="AC123" s="35" t="str">
        <f ca="1">IFERROR(IF(OR(C123="",C123=0,L123=0,L123="",V123="",V123=0),"",(HLOOKUP(C123,'Hilfswerte Witterung'!$C$4:$AQ$5,2,FALSE)/L123)*V123),"")</f>
        <v/>
      </c>
      <c r="AD123" s="35" t="str">
        <f t="shared" ca="1" si="119"/>
        <v/>
      </c>
      <c r="AE123" s="35" t="str">
        <f>IFERROR(VLOOKUP(H123,'Hilfswerte Energiepreise'!$B$4:$F$17,5,FALSE),"")</f>
        <v/>
      </c>
      <c r="AF123" s="35" t="str">
        <f t="shared" ca="1" si="120"/>
        <v/>
      </c>
      <c r="AG123" s="35" t="str">
        <f t="shared" ca="1" si="121"/>
        <v/>
      </c>
      <c r="AH123" s="42" t="str">
        <f>IF('EINGABE Gebäude'!N129="","",'EINGABE Gebäude'!N129)</f>
        <v/>
      </c>
      <c r="AI123" s="42" t="str">
        <f>IF('EINGABE Gebäude'!O129="","",'EINGABE Gebäude'!O129)</f>
        <v/>
      </c>
      <c r="AJ123" t="str">
        <f t="shared" si="148"/>
        <v/>
      </c>
      <c r="AK123" t="str">
        <f>IF('EINGABE Gebäude'!P129="","",'EINGABE Gebäude'!P129)</f>
        <v/>
      </c>
      <c r="AL123" s="37" t="str">
        <f t="shared" si="122"/>
        <v/>
      </c>
      <c r="AM123" s="120" t="str">
        <f t="shared" si="123"/>
        <v/>
      </c>
      <c r="AN123" s="62" t="str">
        <f t="shared" si="124"/>
        <v/>
      </c>
      <c r="AO123" s="62" t="e">
        <f t="shared" si="125"/>
        <v>#N/A</v>
      </c>
      <c r="AP123" s="62" t="str">
        <f>IF(D123="","",VLOOKUP(D123,'Hilfswerte Benchmark'!$A$4:$H$58,6,0))</f>
        <v/>
      </c>
      <c r="AQ123" s="62" t="str">
        <f>IF(D123="","",VLOOKUP(D123,'Hilfswerte Benchmark'!$A$4:$H$58,7,0))</f>
        <v/>
      </c>
      <c r="AR123" s="62" t="str">
        <f t="shared" si="126"/>
        <v/>
      </c>
      <c r="AS123" s="62" t="str">
        <f t="shared" si="127"/>
        <v/>
      </c>
      <c r="AT123" t="str">
        <f>IF('EINGABE Gebäude'!Q129="","",'EINGABE Gebäude'!Q129)</f>
        <v/>
      </c>
      <c r="AU123" t="str">
        <f t="shared" si="128"/>
        <v/>
      </c>
      <c r="AV123" s="120" t="str">
        <f t="shared" si="129"/>
        <v/>
      </c>
      <c r="AW123" s="35" t="str">
        <f t="shared" si="149"/>
        <v/>
      </c>
      <c r="AX123" s="62" t="str">
        <f t="shared" si="150"/>
        <v/>
      </c>
      <c r="AY123" s="52" t="str">
        <f t="shared" si="130"/>
        <v/>
      </c>
      <c r="AZ123" s="62">
        <f>'Hilfswerte Energiepreise'!$C$4</f>
        <v>29.29</v>
      </c>
      <c r="BA123" s="62">
        <f>'Hilfswerte Energiepreise'!$D$4</f>
        <v>24.42</v>
      </c>
      <c r="BB123" s="62">
        <f>'Hilfswerte Energiepreise'!$E$4</f>
        <v>17.170000000000002</v>
      </c>
      <c r="BC123" t="str">
        <f t="shared" si="131"/>
        <v/>
      </c>
      <c r="BD123" t="str">
        <f t="shared" si="132"/>
        <v/>
      </c>
      <c r="BE123" s="37">
        <f>'Hilfswerte Energiepreise'!$F$4</f>
        <v>560</v>
      </c>
      <c r="BF123" t="str">
        <f t="shared" si="133"/>
        <v/>
      </c>
      <c r="BG123" s="42" t="str">
        <f>IF('EINGABE Gebäude'!S129="","",'EINGABE Gebäude'!S129)</f>
        <v/>
      </c>
      <c r="BH123" s="42" t="str">
        <f>IF('EINGABE Gebäude'!T129="","",'EINGABE Gebäude'!T129)</f>
        <v/>
      </c>
      <c r="BI123" s="37" t="str">
        <f t="shared" si="151"/>
        <v/>
      </c>
      <c r="BJ123" t="str">
        <f>IF('EINGABE Gebäude'!U129="","",'EINGABE Gebäude'!U129)</f>
        <v/>
      </c>
      <c r="BK123" s="37" t="str">
        <f t="shared" si="134"/>
        <v/>
      </c>
      <c r="BL123" s="120" t="str">
        <f t="shared" si="135"/>
        <v/>
      </c>
      <c r="BM123" s="62" t="str">
        <f t="shared" si="136"/>
        <v/>
      </c>
      <c r="BN123" s="62" t="e">
        <f t="shared" si="137"/>
        <v>#N/A</v>
      </c>
      <c r="BO123" s="62" t="str">
        <f>IF(D123="","",VLOOKUP(D123,'Hilfswerte Benchmark'!$A$4:$H$58,7,0))</f>
        <v/>
      </c>
      <c r="BP123" s="62" t="str">
        <f>IF(D123="","",VLOOKUP(D123,'Hilfswerte Benchmark'!$A$4:$H$58,8,0))</f>
        <v/>
      </c>
      <c r="BQ123" s="62" t="str">
        <f t="shared" si="138"/>
        <v/>
      </c>
      <c r="BR123" s="62" t="str">
        <f t="shared" si="139"/>
        <v/>
      </c>
      <c r="BS123" s="72" t="str">
        <f>IF('EINGABE Gebäude'!V129="","",'EINGABE Gebäude'!V129)</f>
        <v/>
      </c>
      <c r="BT123" s="52" t="str">
        <f t="shared" si="152"/>
        <v/>
      </c>
      <c r="BU123" s="52" t="str">
        <f t="shared" si="140"/>
        <v/>
      </c>
      <c r="BV123" s="120" t="str">
        <f t="shared" si="141"/>
        <v/>
      </c>
      <c r="BW123" s="35" t="str">
        <f t="shared" si="153"/>
        <v/>
      </c>
      <c r="BX123" s="62">
        <f>'Hilfswerte Energiepreise'!$C$20</f>
        <v>7.72</v>
      </c>
      <c r="BY123" s="62">
        <f>'Hilfswerte Energiepreise'!$D$20</f>
        <v>5.6</v>
      </c>
      <c r="BZ123" s="62">
        <f>'Hilfswerte Energiepreise'!$E$20</f>
        <v>3.61</v>
      </c>
      <c r="CA123" t="str">
        <f t="shared" si="142"/>
        <v/>
      </c>
      <c r="CB123" t="str">
        <f t="shared" si="143"/>
        <v/>
      </c>
      <c r="CC123" s="35"/>
    </row>
    <row r="124" spans="1:81" x14ac:dyDescent="0.2">
      <c r="A124" s="72">
        <v>120</v>
      </c>
      <c r="B124" s="47" t="str">
        <f>IF('EINGABE Gebäude'!C130 = "", "", 'EINGABE Gebäude'!C130)</f>
        <v/>
      </c>
      <c r="C124" s="47" t="str">
        <f>IF(OR('EINGABE Gebäude'!D130 = "",'EINGABE Gebäude'!D130 = 0), "",'EINGABE Gebäude'!D130)</f>
        <v/>
      </c>
      <c r="D124" t="str">
        <f>IF(OR('EINGABE Gebäude'!E130 = "",'EINGABE Gebäude'!E130 = 0), "",'EINGABE Gebäude'!E130 )</f>
        <v/>
      </c>
      <c r="E124" t="str">
        <f>IF('EINGABE Gebäude'!F130 = "", "",'EINGABE Gebäude'!F130)</f>
        <v/>
      </c>
      <c r="F124" s="34" t="str">
        <f>IF('EINGABE Gebäude'!H130= "", "",'EINGABE Gebäude'!H130)</f>
        <v/>
      </c>
      <c r="G124" s="34" t="str">
        <f>IF('EINGABE Gebäude'!I130 = "","",'EINGABE Gebäude'!I130)</f>
        <v/>
      </c>
      <c r="H124" s="34" t="str">
        <f>IF('EINGABE Gebäude'!J130="","",'EINGABE Gebäude'!J130)</f>
        <v/>
      </c>
      <c r="I124" s="35" t="str">
        <f t="shared" si="144"/>
        <v/>
      </c>
      <c r="J124" s="35" t="str">
        <f t="shared" si="145"/>
        <v/>
      </c>
      <c r="K124" s="35" t="str">
        <f t="shared" si="146"/>
        <v/>
      </c>
      <c r="L124" s="35" t="str">
        <f ca="1">IF(OR(I124="",K124=""),"",SUM(OFFSET('Hilfswerte Witterung'!$B$5,I124,K124,J124-I124)))</f>
        <v/>
      </c>
      <c r="M124" t="str">
        <f>IF('EINGABE Gebäude'!K130="","",'EINGABE Gebäude'!K130)</f>
        <v/>
      </c>
      <c r="N124" t="str">
        <f ca="1">IFERROR(IF(OR(L124=0, M124="",E124=""),"",(('Hilfswerte Witterung'!$I$1/L124)*M124)),"")</f>
        <v/>
      </c>
      <c r="O124" t="str">
        <f t="shared" ca="1" si="113"/>
        <v/>
      </c>
      <c r="P124" s="62" t="str">
        <f ca="1">IFERROR(IF(OR(L124=0, M124="",E124=""),"",(('Hilfswerte Witterung'!$I$1/L124)*M124)/E124),"")</f>
        <v/>
      </c>
      <c r="Q124" s="62" t="e">
        <f t="shared" ca="1" si="114"/>
        <v>#N/A</v>
      </c>
      <c r="R124" s="52" t="str">
        <f>IF(D124="","",VLOOKUP(D124,'Hilfswerte Benchmark'!$A$4:$H$59,3,0))</f>
        <v/>
      </c>
      <c r="S124" s="52" t="str">
        <f>IF(D124="","",VLOOKUP(D124,'Hilfswerte Benchmark'!$A$4:$H$59,4,0))</f>
        <v/>
      </c>
      <c r="T124" s="52" t="str">
        <f t="shared" si="115"/>
        <v/>
      </c>
      <c r="U124" s="44" t="str">
        <f t="shared" ca="1" si="116"/>
        <v/>
      </c>
      <c r="V124" t="str">
        <f>IF('EINGABE Gebäude'!L130="","",'EINGABE Gebäude'!L130)</f>
        <v/>
      </c>
      <c r="W124" s="62" t="str">
        <f t="shared" si="147"/>
        <v/>
      </c>
      <c r="X124" s="62" t="str">
        <f>IF(H124="","",VLOOKUP(H124,'Hilfswerte Energiepreise'!$B$4:$F$17,2,FALSE))</f>
        <v/>
      </c>
      <c r="Y124" s="62" t="str">
        <f>IF(H124="","",VLOOKUP(H124,'Hilfswerte Energiepreise'!$B$4:$F$17,3,FALSE))</f>
        <v/>
      </c>
      <c r="Z124" s="62" t="str">
        <f>IF(H124="","",VLOOKUP(H124,'Hilfswerte Energiepreise'!$B$4:$F$17,4,FALSE))</f>
        <v/>
      </c>
      <c r="AA124" t="str">
        <f t="shared" si="117"/>
        <v/>
      </c>
      <c r="AB124" t="str">
        <f t="shared" si="118"/>
        <v/>
      </c>
      <c r="AC124" s="35" t="str">
        <f ca="1">IFERROR(IF(OR(C124="",C124=0,L124=0,L124="",V124="",V124=0),"",(HLOOKUP(C124,'Hilfswerte Witterung'!$C$4:$AQ$5,2,FALSE)/L124)*V124),"")</f>
        <v/>
      </c>
      <c r="AD124" s="35" t="str">
        <f t="shared" ca="1" si="119"/>
        <v/>
      </c>
      <c r="AE124" s="35" t="str">
        <f>IFERROR(VLOOKUP(H124,'Hilfswerte Energiepreise'!$B$4:$F$17,5,FALSE),"")</f>
        <v/>
      </c>
      <c r="AF124" s="35" t="str">
        <f t="shared" ca="1" si="120"/>
        <v/>
      </c>
      <c r="AG124" s="35" t="str">
        <f t="shared" ca="1" si="121"/>
        <v/>
      </c>
      <c r="AH124" s="42" t="str">
        <f>IF('EINGABE Gebäude'!N130="","",'EINGABE Gebäude'!N130)</f>
        <v/>
      </c>
      <c r="AI124" s="42" t="str">
        <f>IF('EINGABE Gebäude'!O130="","",'EINGABE Gebäude'!O130)</f>
        <v/>
      </c>
      <c r="AJ124" t="str">
        <f t="shared" si="148"/>
        <v/>
      </c>
      <c r="AK124" t="str">
        <f>IF('EINGABE Gebäude'!P130="","",'EINGABE Gebäude'!P130)</f>
        <v/>
      </c>
      <c r="AL124" s="37" t="str">
        <f t="shared" si="122"/>
        <v/>
      </c>
      <c r="AM124" s="120" t="str">
        <f t="shared" si="123"/>
        <v/>
      </c>
      <c r="AN124" s="62" t="str">
        <f t="shared" si="124"/>
        <v/>
      </c>
      <c r="AO124" s="62" t="e">
        <f t="shared" si="125"/>
        <v>#N/A</v>
      </c>
      <c r="AP124" s="62" t="str">
        <f>IF(D124="","",VLOOKUP(D124,'Hilfswerte Benchmark'!$A$4:$H$58,6,0))</f>
        <v/>
      </c>
      <c r="AQ124" s="62" t="str">
        <f>IF(D124="","",VLOOKUP(D124,'Hilfswerte Benchmark'!$A$4:$H$58,7,0))</f>
        <v/>
      </c>
      <c r="AR124" s="62" t="str">
        <f t="shared" si="126"/>
        <v/>
      </c>
      <c r="AS124" s="62" t="str">
        <f t="shared" si="127"/>
        <v/>
      </c>
      <c r="AT124" t="str">
        <f>IF('EINGABE Gebäude'!Q130="","",'EINGABE Gebäude'!Q130)</f>
        <v/>
      </c>
      <c r="AU124" t="str">
        <f t="shared" si="128"/>
        <v/>
      </c>
      <c r="AV124" s="120" t="str">
        <f t="shared" si="129"/>
        <v/>
      </c>
      <c r="AW124" s="35" t="str">
        <f t="shared" si="149"/>
        <v/>
      </c>
      <c r="AX124" s="62" t="str">
        <f t="shared" si="150"/>
        <v/>
      </c>
      <c r="AY124" s="52" t="str">
        <f t="shared" si="130"/>
        <v/>
      </c>
      <c r="AZ124" s="62">
        <f>'Hilfswerte Energiepreise'!$C$4</f>
        <v>29.29</v>
      </c>
      <c r="BA124" s="62">
        <f>'Hilfswerte Energiepreise'!$D$4</f>
        <v>24.42</v>
      </c>
      <c r="BB124" s="62">
        <f>'Hilfswerte Energiepreise'!$E$4</f>
        <v>17.170000000000002</v>
      </c>
      <c r="BC124" t="str">
        <f t="shared" si="131"/>
        <v/>
      </c>
      <c r="BD124" t="str">
        <f t="shared" si="132"/>
        <v/>
      </c>
      <c r="BE124" s="37">
        <f>'Hilfswerte Energiepreise'!$F$4</f>
        <v>560</v>
      </c>
      <c r="BF124" t="str">
        <f t="shared" si="133"/>
        <v/>
      </c>
      <c r="BG124" s="42" t="str">
        <f>IF('EINGABE Gebäude'!S130="","",'EINGABE Gebäude'!S130)</f>
        <v/>
      </c>
      <c r="BH124" s="42" t="str">
        <f>IF('EINGABE Gebäude'!T130="","",'EINGABE Gebäude'!T130)</f>
        <v/>
      </c>
      <c r="BI124" s="37" t="str">
        <f t="shared" si="151"/>
        <v/>
      </c>
      <c r="BJ124" t="str">
        <f>IF('EINGABE Gebäude'!U130="","",'EINGABE Gebäude'!U130)</f>
        <v/>
      </c>
      <c r="BK124" s="37" t="str">
        <f t="shared" si="134"/>
        <v/>
      </c>
      <c r="BL124" s="120" t="str">
        <f t="shared" si="135"/>
        <v/>
      </c>
      <c r="BM124" s="62" t="str">
        <f t="shared" si="136"/>
        <v/>
      </c>
      <c r="BN124" s="62" t="e">
        <f t="shared" si="137"/>
        <v>#N/A</v>
      </c>
      <c r="BO124" s="62" t="str">
        <f>IF(D124="","",VLOOKUP(D124,'Hilfswerte Benchmark'!$A$4:$H$58,7,0))</f>
        <v/>
      </c>
      <c r="BP124" s="62" t="str">
        <f>IF(D124="","",VLOOKUP(D124,'Hilfswerte Benchmark'!$A$4:$H$58,8,0))</f>
        <v/>
      </c>
      <c r="BQ124" s="62" t="str">
        <f t="shared" si="138"/>
        <v/>
      </c>
      <c r="BR124" s="62" t="str">
        <f t="shared" si="139"/>
        <v/>
      </c>
      <c r="BS124" s="72" t="str">
        <f>IF('EINGABE Gebäude'!V130="","",'EINGABE Gebäude'!V130)</f>
        <v/>
      </c>
      <c r="BT124" s="52" t="str">
        <f t="shared" si="152"/>
        <v/>
      </c>
      <c r="BU124" s="52" t="str">
        <f t="shared" si="140"/>
        <v/>
      </c>
      <c r="BV124" s="120" t="str">
        <f t="shared" si="141"/>
        <v/>
      </c>
      <c r="BW124" s="35" t="str">
        <f t="shared" si="153"/>
        <v/>
      </c>
      <c r="BX124" s="62">
        <f>'Hilfswerte Energiepreise'!$C$20</f>
        <v>7.72</v>
      </c>
      <c r="BY124" s="62">
        <f>'Hilfswerte Energiepreise'!$D$20</f>
        <v>5.6</v>
      </c>
      <c r="BZ124" s="62">
        <f>'Hilfswerte Energiepreise'!$E$20</f>
        <v>3.61</v>
      </c>
      <c r="CA124" t="str">
        <f t="shared" si="142"/>
        <v/>
      </c>
      <c r="CB124" t="str">
        <f t="shared" si="143"/>
        <v/>
      </c>
      <c r="CC124" s="35"/>
    </row>
    <row r="125" spans="1:81" x14ac:dyDescent="0.2">
      <c r="A125">
        <v>121</v>
      </c>
      <c r="B125" s="47" t="str">
        <f>IF('EINGABE Gebäude'!C131 = "", "", 'EINGABE Gebäude'!C131)</f>
        <v/>
      </c>
      <c r="C125" s="47" t="str">
        <f>IF(OR('EINGABE Gebäude'!D131 = "",'EINGABE Gebäude'!D131 = 0), "",'EINGABE Gebäude'!D131)</f>
        <v/>
      </c>
      <c r="D125" t="str">
        <f>IF(OR('EINGABE Gebäude'!E131 = "",'EINGABE Gebäude'!E131 = 0), "",'EINGABE Gebäude'!E131 )</f>
        <v/>
      </c>
      <c r="E125" t="str">
        <f>IF('EINGABE Gebäude'!F131 = "", "",'EINGABE Gebäude'!F131)</f>
        <v/>
      </c>
      <c r="F125" s="34" t="str">
        <f>IF('EINGABE Gebäude'!H131= "", "",'EINGABE Gebäude'!H131)</f>
        <v/>
      </c>
      <c r="G125" s="34" t="str">
        <f>IF('EINGABE Gebäude'!I131 = "","",'EINGABE Gebäude'!I131)</f>
        <v/>
      </c>
      <c r="H125" s="34" t="str">
        <f>IF('EINGABE Gebäude'!J131="","",'EINGABE Gebäude'!J131)</f>
        <v/>
      </c>
      <c r="I125" s="35" t="str">
        <f t="shared" si="144"/>
        <v/>
      </c>
      <c r="J125" s="35" t="str">
        <f t="shared" si="145"/>
        <v/>
      </c>
      <c r="K125" s="35" t="str">
        <f t="shared" si="146"/>
        <v/>
      </c>
      <c r="L125" s="35" t="str">
        <f ca="1">IF(OR(I125="",K125=""),"",SUM(OFFSET('Hilfswerte Witterung'!$B$5,I125,K125,J125-I125)))</f>
        <v/>
      </c>
      <c r="M125" t="s">
        <v>186</v>
      </c>
      <c r="N125" t="str">
        <f ca="1">IFERROR(IF(OR(L125=0, M125="",E125=""),"",(('Hilfswerte Witterung'!$I$1/L125)*M125)),"")</f>
        <v/>
      </c>
      <c r="O125" t="str">
        <f t="shared" ca="1" si="113"/>
        <v/>
      </c>
      <c r="P125" s="62" t="str">
        <f ca="1">IFERROR(IF(OR(L125=0, M125="",E125=""),"",(('Hilfswerte Witterung'!$I$1/L125)*M125)/E125),"")</f>
        <v/>
      </c>
      <c r="Q125" s="62" t="e">
        <f t="shared" ca="1" si="114"/>
        <v>#N/A</v>
      </c>
      <c r="R125" s="52" t="str">
        <f>IF(D125="","",VLOOKUP(D125,'Hilfswerte Benchmark'!$A$4:$H$59,3,0))</f>
        <v/>
      </c>
      <c r="S125" s="52" t="str">
        <f>IF(D125="","",VLOOKUP(D125,'Hilfswerte Benchmark'!$A$4:$H$59,4,0))</f>
        <v/>
      </c>
      <c r="T125" s="52" t="str">
        <f t="shared" si="115"/>
        <v/>
      </c>
      <c r="U125" s="44" t="str">
        <f t="shared" ca="1" si="116"/>
        <v/>
      </c>
      <c r="V125" t="str">
        <f>IF('EINGABE Gebäude'!L131="","",'EINGABE Gebäude'!L131)</f>
        <v/>
      </c>
      <c r="W125" s="62" t="str">
        <f t="shared" si="147"/>
        <v/>
      </c>
      <c r="X125" s="62" t="str">
        <f>IF(H125="","",VLOOKUP(H125,'Hilfswerte Energiepreise'!$B$4:$F$17,2,FALSE))</f>
        <v/>
      </c>
      <c r="Y125" s="62" t="str">
        <f>IF(H125="","",VLOOKUP(H125,'Hilfswerte Energiepreise'!$B$4:$F$17,3,FALSE))</f>
        <v/>
      </c>
      <c r="Z125" s="62" t="str">
        <f>IF(H125="","",VLOOKUP(H125,'Hilfswerte Energiepreise'!$B$4:$F$17,4,FALSE))</f>
        <v/>
      </c>
      <c r="AA125" t="str">
        <f t="shared" si="117"/>
        <v/>
      </c>
      <c r="AB125" t="str">
        <f t="shared" si="118"/>
        <v/>
      </c>
      <c r="AC125" s="35" t="str">
        <f ca="1">IFERROR(IF(OR(C125="",C125=0,L125=0,L125="",V125="",V125=0),"",(HLOOKUP(C125,'Hilfswerte Witterung'!$C$4:$AQ$5,2,FALSE)/L125)*V125),"")</f>
        <v/>
      </c>
      <c r="AD125" s="35" t="str">
        <f t="shared" ca="1" si="119"/>
        <v/>
      </c>
      <c r="AE125" s="35" t="str">
        <f>IFERROR(VLOOKUP(H125,'Hilfswerte Energiepreise'!$B$4:$F$17,5,FALSE),"")</f>
        <v/>
      </c>
      <c r="AF125" s="35" t="str">
        <f t="shared" ca="1" si="120"/>
        <v/>
      </c>
      <c r="AG125" s="35" t="str">
        <f t="shared" ca="1" si="121"/>
        <v/>
      </c>
      <c r="AH125" s="42" t="str">
        <f>IF('EINGABE Gebäude'!N131="","",'EINGABE Gebäude'!N131)</f>
        <v/>
      </c>
      <c r="AI125" s="42" t="str">
        <f>IF('EINGABE Gebäude'!O131="","",'EINGABE Gebäude'!O131)</f>
        <v/>
      </c>
      <c r="AJ125" t="str">
        <f t="shared" si="148"/>
        <v/>
      </c>
      <c r="AK125" t="str">
        <f>IF('EINGABE Gebäude'!P131="","",'EINGABE Gebäude'!P131)</f>
        <v/>
      </c>
      <c r="AL125" s="37" t="str">
        <f t="shared" si="122"/>
        <v/>
      </c>
      <c r="AM125" s="120" t="str">
        <f t="shared" si="123"/>
        <v/>
      </c>
      <c r="AN125" s="62" t="str">
        <f t="shared" si="124"/>
        <v/>
      </c>
      <c r="AO125" s="62" t="e">
        <f t="shared" si="125"/>
        <v>#N/A</v>
      </c>
      <c r="AP125" s="62" t="str">
        <f>IF(D125="","",VLOOKUP(D125,'Hilfswerte Benchmark'!$A$4:$H$58,6,0))</f>
        <v/>
      </c>
      <c r="AQ125" s="62" t="str">
        <f>IF(D125="","",VLOOKUP(D125,'Hilfswerte Benchmark'!$A$4:$H$58,7,0))</f>
        <v/>
      </c>
      <c r="AR125" s="62" t="str">
        <f t="shared" si="126"/>
        <v/>
      </c>
      <c r="AS125" s="62" t="str">
        <f t="shared" si="127"/>
        <v/>
      </c>
      <c r="AT125" t="str">
        <f>IF('EINGABE Gebäude'!Q131="","",'EINGABE Gebäude'!Q131)</f>
        <v/>
      </c>
      <c r="AU125" t="str">
        <f t="shared" si="128"/>
        <v/>
      </c>
      <c r="AV125" s="120" t="str">
        <f t="shared" si="129"/>
        <v/>
      </c>
      <c r="AW125" s="35" t="str">
        <f t="shared" si="149"/>
        <v/>
      </c>
      <c r="AX125" s="62" t="str">
        <f t="shared" si="150"/>
        <v/>
      </c>
      <c r="AY125" s="52" t="str">
        <f t="shared" si="130"/>
        <v/>
      </c>
      <c r="AZ125" s="62">
        <f>'Hilfswerte Energiepreise'!$C$4</f>
        <v>29.29</v>
      </c>
      <c r="BA125" s="62">
        <f>'Hilfswerte Energiepreise'!$D$4</f>
        <v>24.42</v>
      </c>
      <c r="BB125" s="62">
        <f>'Hilfswerte Energiepreise'!$E$4</f>
        <v>17.170000000000002</v>
      </c>
      <c r="BC125" t="str">
        <f t="shared" si="131"/>
        <v/>
      </c>
      <c r="BD125" t="str">
        <f t="shared" si="132"/>
        <v/>
      </c>
      <c r="BE125" s="37">
        <f>'Hilfswerte Energiepreise'!$F$4</f>
        <v>560</v>
      </c>
      <c r="BF125" t="str">
        <f t="shared" si="133"/>
        <v/>
      </c>
      <c r="BG125" s="42" t="str">
        <f>IF('EINGABE Gebäude'!S131="","",'EINGABE Gebäude'!S131)</f>
        <v/>
      </c>
      <c r="BH125" s="42" t="str">
        <f>IF('EINGABE Gebäude'!T131="","",'EINGABE Gebäude'!T131)</f>
        <v/>
      </c>
      <c r="BI125" s="37" t="str">
        <f t="shared" si="151"/>
        <v/>
      </c>
      <c r="BJ125" t="str">
        <f>IF('EINGABE Gebäude'!U131="","",'EINGABE Gebäude'!U131)</f>
        <v/>
      </c>
      <c r="BK125" s="37" t="str">
        <f t="shared" si="134"/>
        <v/>
      </c>
      <c r="BL125" s="120" t="str">
        <f t="shared" si="135"/>
        <v/>
      </c>
      <c r="BM125" s="62" t="str">
        <f t="shared" si="136"/>
        <v/>
      </c>
      <c r="BN125" s="62" t="e">
        <f t="shared" si="137"/>
        <v>#N/A</v>
      </c>
      <c r="BO125" s="62" t="str">
        <f>IF(D125="","",VLOOKUP(D125,'Hilfswerte Benchmark'!$A$4:$H$58,7,0))</f>
        <v/>
      </c>
      <c r="BP125" s="62" t="str">
        <f>IF(D125="","",VLOOKUP(D125,'Hilfswerte Benchmark'!$A$4:$H$58,8,0))</f>
        <v/>
      </c>
      <c r="BQ125" s="62" t="str">
        <f t="shared" si="138"/>
        <v/>
      </c>
      <c r="BR125" s="62" t="str">
        <f t="shared" si="139"/>
        <v/>
      </c>
      <c r="BS125" s="72" t="str">
        <f>IF('EINGABE Gebäude'!V131="","",'EINGABE Gebäude'!V131)</f>
        <v/>
      </c>
      <c r="BT125" s="52" t="str">
        <f t="shared" si="152"/>
        <v/>
      </c>
      <c r="BU125" s="52" t="str">
        <f t="shared" si="140"/>
        <v/>
      </c>
      <c r="BV125" s="120" t="str">
        <f t="shared" si="141"/>
        <v/>
      </c>
      <c r="BW125" s="35" t="str">
        <f t="shared" si="153"/>
        <v/>
      </c>
      <c r="BX125" s="62">
        <f>'Hilfswerte Energiepreise'!$C$20</f>
        <v>7.72</v>
      </c>
      <c r="BY125" s="62">
        <f>'Hilfswerte Energiepreise'!$D$20</f>
        <v>5.6</v>
      </c>
      <c r="BZ125" s="62">
        <f>'Hilfswerte Energiepreise'!$E$20</f>
        <v>3.61</v>
      </c>
      <c r="CA125" t="str">
        <f t="shared" si="142"/>
        <v/>
      </c>
      <c r="CB125" t="str">
        <f t="shared" si="143"/>
        <v/>
      </c>
      <c r="CC125" s="35"/>
    </row>
    <row r="126" spans="1:81" x14ac:dyDescent="0.2">
      <c r="A126" s="72">
        <v>122</v>
      </c>
      <c r="B126" s="47" t="str">
        <f>IF('EINGABE Gebäude'!C132 = "", "", 'EINGABE Gebäude'!C132)</f>
        <v/>
      </c>
      <c r="C126" s="47" t="str">
        <f>IF(OR('EINGABE Gebäude'!D132 = "",'EINGABE Gebäude'!D132 = 0), "",'EINGABE Gebäude'!D132)</f>
        <v/>
      </c>
      <c r="D126" t="str">
        <f>IF(OR('EINGABE Gebäude'!E132 = "",'EINGABE Gebäude'!E132 = 0), "",'EINGABE Gebäude'!E132 )</f>
        <v/>
      </c>
      <c r="E126" t="str">
        <f>IF('EINGABE Gebäude'!F132 = "", "",'EINGABE Gebäude'!F132)</f>
        <v/>
      </c>
      <c r="F126" s="34" t="str">
        <f>IF('EINGABE Gebäude'!H132= "", "",'EINGABE Gebäude'!H132)</f>
        <v/>
      </c>
      <c r="G126" s="34" t="str">
        <f>IF('EINGABE Gebäude'!I132 = "","",'EINGABE Gebäude'!I132)</f>
        <v/>
      </c>
      <c r="H126" s="34" t="str">
        <f>IF('EINGABE Gebäude'!J132="","",'EINGABE Gebäude'!J132)</f>
        <v/>
      </c>
      <c r="I126" s="35" t="str">
        <f t="shared" si="144"/>
        <v/>
      </c>
      <c r="J126" s="35" t="str">
        <f t="shared" si="145"/>
        <v/>
      </c>
      <c r="K126" s="35" t="str">
        <f t="shared" si="146"/>
        <v/>
      </c>
      <c r="L126" s="35" t="str">
        <f ca="1">IF(OR(I126="",K126=""),"",SUM(OFFSET('Hilfswerte Witterung'!$B$5,I126,K126,J126-I126)))</f>
        <v/>
      </c>
      <c r="M126" t="str">
        <f>IF('EINGABE Gebäude'!K132="","",'EINGABE Gebäude'!K132)</f>
        <v/>
      </c>
      <c r="N126" t="str">
        <f ca="1">IFERROR(IF(OR(L126=0, M126="",E126=""),"",(('Hilfswerte Witterung'!$I$1/L126)*M126)),"")</f>
        <v/>
      </c>
      <c r="O126" t="str">
        <f t="shared" ca="1" si="113"/>
        <v/>
      </c>
      <c r="P126" s="62" t="str">
        <f ca="1">IFERROR(IF(OR(L126=0, M126="",E126=""),"",(('Hilfswerte Witterung'!$I$1/L126)*M126)/E126),"")</f>
        <v/>
      </c>
      <c r="Q126" s="62" t="e">
        <f t="shared" ca="1" si="114"/>
        <v>#N/A</v>
      </c>
      <c r="R126" s="52" t="str">
        <f>IF(D126="","",VLOOKUP(D126,'Hilfswerte Benchmark'!$A$4:$H$59,3,0))</f>
        <v/>
      </c>
      <c r="S126" s="52" t="str">
        <f>IF(D126="","",VLOOKUP(D126,'Hilfswerte Benchmark'!$A$4:$H$59,4,0))</f>
        <v/>
      </c>
      <c r="T126" s="52" t="str">
        <f t="shared" si="115"/>
        <v/>
      </c>
      <c r="U126" s="44" t="str">
        <f t="shared" ca="1" si="116"/>
        <v/>
      </c>
      <c r="V126" t="str">
        <f>IF('EINGABE Gebäude'!L132="","",'EINGABE Gebäude'!L132)</f>
        <v/>
      </c>
      <c r="W126" s="62" t="str">
        <f t="shared" si="147"/>
        <v/>
      </c>
      <c r="X126" s="62" t="str">
        <f>IF(H126="","",VLOOKUP(H126,'Hilfswerte Energiepreise'!$B$4:$F$17,2,FALSE))</f>
        <v/>
      </c>
      <c r="Y126" s="62" t="str">
        <f>IF(H126="","",VLOOKUP(H126,'Hilfswerte Energiepreise'!$B$4:$F$17,3,FALSE))</f>
        <v/>
      </c>
      <c r="Z126" s="62" t="str">
        <f>IF(H126="","",VLOOKUP(H126,'Hilfswerte Energiepreise'!$B$4:$F$17,4,FALSE))</f>
        <v/>
      </c>
      <c r="AA126" t="str">
        <f t="shared" si="117"/>
        <v/>
      </c>
      <c r="AB126" t="str">
        <f t="shared" si="118"/>
        <v/>
      </c>
      <c r="AC126" s="35" t="str">
        <f ca="1">IFERROR(IF(OR(C126="",C126=0,L126=0,L126="",V126="",V126=0),"",(HLOOKUP(C126,'Hilfswerte Witterung'!$C$4:$AQ$5,2,FALSE)/L126)*V126),"")</f>
        <v/>
      </c>
      <c r="AD126" s="35" t="str">
        <f t="shared" ca="1" si="119"/>
        <v/>
      </c>
      <c r="AE126" s="35" t="str">
        <f>IFERROR(VLOOKUP(H126,'Hilfswerte Energiepreise'!$B$4:$F$17,5,FALSE),"")</f>
        <v/>
      </c>
      <c r="AF126" s="35" t="str">
        <f t="shared" ca="1" si="120"/>
        <v/>
      </c>
      <c r="AG126" s="35" t="str">
        <f t="shared" ca="1" si="121"/>
        <v/>
      </c>
      <c r="AH126" s="42" t="str">
        <f>IF('EINGABE Gebäude'!N132="","",'EINGABE Gebäude'!N132)</f>
        <v/>
      </c>
      <c r="AI126" s="42" t="str">
        <f>IF('EINGABE Gebäude'!O132="","",'EINGABE Gebäude'!O132)</f>
        <v/>
      </c>
      <c r="AJ126" t="str">
        <f t="shared" si="148"/>
        <v/>
      </c>
      <c r="AK126" t="str">
        <f>IF('EINGABE Gebäude'!P132="","",'EINGABE Gebäude'!P132)</f>
        <v/>
      </c>
      <c r="AL126" s="37" t="str">
        <f t="shared" si="122"/>
        <v/>
      </c>
      <c r="AM126" s="120" t="str">
        <f t="shared" si="123"/>
        <v/>
      </c>
      <c r="AN126" s="62" t="str">
        <f t="shared" si="124"/>
        <v/>
      </c>
      <c r="AO126" s="62" t="e">
        <f t="shared" si="125"/>
        <v>#N/A</v>
      </c>
      <c r="AP126" s="62" t="str">
        <f>IF(D126="","",VLOOKUP(D126,'Hilfswerte Benchmark'!$A$4:$H$58,6,0))</f>
        <v/>
      </c>
      <c r="AQ126" s="62" t="str">
        <f>IF(D126="","",VLOOKUP(D126,'Hilfswerte Benchmark'!$A$4:$H$58,7,0))</f>
        <v/>
      </c>
      <c r="AR126" s="62" t="str">
        <f t="shared" si="126"/>
        <v/>
      </c>
      <c r="AS126" s="62" t="str">
        <f t="shared" si="127"/>
        <v/>
      </c>
      <c r="AT126" t="str">
        <f>IF('EINGABE Gebäude'!Q132="","",'EINGABE Gebäude'!Q132)</f>
        <v/>
      </c>
      <c r="AU126" t="str">
        <f t="shared" si="128"/>
        <v/>
      </c>
      <c r="AV126" s="120" t="str">
        <f t="shared" si="129"/>
        <v/>
      </c>
      <c r="AW126" s="35" t="str">
        <f t="shared" si="149"/>
        <v/>
      </c>
      <c r="AX126" s="62" t="str">
        <f t="shared" si="150"/>
        <v/>
      </c>
      <c r="AY126" s="52" t="str">
        <f t="shared" si="130"/>
        <v/>
      </c>
      <c r="AZ126" s="62">
        <f>'Hilfswerte Energiepreise'!$C$4</f>
        <v>29.29</v>
      </c>
      <c r="BA126" s="62">
        <f>'Hilfswerte Energiepreise'!$D$4</f>
        <v>24.42</v>
      </c>
      <c r="BB126" s="62">
        <f>'Hilfswerte Energiepreise'!$E$4</f>
        <v>17.170000000000002</v>
      </c>
      <c r="BC126" t="str">
        <f t="shared" si="131"/>
        <v/>
      </c>
      <c r="BD126" t="str">
        <f t="shared" si="132"/>
        <v/>
      </c>
      <c r="BE126" s="37">
        <f>'Hilfswerte Energiepreise'!$F$4</f>
        <v>560</v>
      </c>
      <c r="BF126" t="str">
        <f t="shared" si="133"/>
        <v/>
      </c>
      <c r="BG126" s="42" t="str">
        <f>IF('EINGABE Gebäude'!S132="","",'EINGABE Gebäude'!S132)</f>
        <v/>
      </c>
      <c r="BH126" s="42" t="str">
        <f>IF('EINGABE Gebäude'!T132="","",'EINGABE Gebäude'!T132)</f>
        <v/>
      </c>
      <c r="BI126" s="37" t="str">
        <f t="shared" si="151"/>
        <v/>
      </c>
      <c r="BJ126" t="str">
        <f>IF('EINGABE Gebäude'!U132="","",'EINGABE Gebäude'!U132)</f>
        <v/>
      </c>
      <c r="BK126" s="37" t="str">
        <f t="shared" si="134"/>
        <v/>
      </c>
      <c r="BL126" s="120" t="str">
        <f t="shared" si="135"/>
        <v/>
      </c>
      <c r="BM126" s="62" t="str">
        <f t="shared" si="136"/>
        <v/>
      </c>
      <c r="BN126" s="62" t="e">
        <f t="shared" si="137"/>
        <v>#N/A</v>
      </c>
      <c r="BO126" s="62" t="str">
        <f>IF(D126="","",VLOOKUP(D126,'Hilfswerte Benchmark'!$A$4:$H$58,7,0))</f>
        <v/>
      </c>
      <c r="BP126" s="62" t="str">
        <f>IF(D126="","",VLOOKUP(D126,'Hilfswerte Benchmark'!$A$4:$H$58,8,0))</f>
        <v/>
      </c>
      <c r="BQ126" s="62" t="str">
        <f t="shared" si="138"/>
        <v/>
      </c>
      <c r="BR126" s="62" t="str">
        <f t="shared" si="139"/>
        <v/>
      </c>
      <c r="BS126" s="72" t="str">
        <f>IF('EINGABE Gebäude'!V132="","",'EINGABE Gebäude'!V132)</f>
        <v/>
      </c>
      <c r="BT126" s="52" t="str">
        <f t="shared" si="152"/>
        <v/>
      </c>
      <c r="BU126" s="52" t="str">
        <f t="shared" si="140"/>
        <v/>
      </c>
      <c r="BV126" s="120" t="str">
        <f t="shared" si="141"/>
        <v/>
      </c>
      <c r="BW126" s="35" t="str">
        <f t="shared" si="153"/>
        <v/>
      </c>
      <c r="BX126" s="62">
        <f>'Hilfswerte Energiepreise'!$C$20</f>
        <v>7.72</v>
      </c>
      <c r="BY126" s="62">
        <f>'Hilfswerte Energiepreise'!$D$20</f>
        <v>5.6</v>
      </c>
      <c r="BZ126" s="62">
        <f>'Hilfswerte Energiepreise'!$E$20</f>
        <v>3.61</v>
      </c>
      <c r="CA126" t="str">
        <f t="shared" si="142"/>
        <v/>
      </c>
      <c r="CB126" t="str">
        <f t="shared" si="143"/>
        <v/>
      </c>
      <c r="CC126" s="35"/>
    </row>
    <row r="127" spans="1:81" x14ac:dyDescent="0.2">
      <c r="A127">
        <v>123</v>
      </c>
      <c r="B127" s="47" t="str">
        <f>IF('EINGABE Gebäude'!C133 = "", "", 'EINGABE Gebäude'!C133)</f>
        <v/>
      </c>
      <c r="C127" s="47" t="str">
        <f>IF(OR('EINGABE Gebäude'!D133 = "",'EINGABE Gebäude'!D133 = 0), "",'EINGABE Gebäude'!D133)</f>
        <v/>
      </c>
      <c r="D127" t="str">
        <f>IF(OR('EINGABE Gebäude'!E133 = "",'EINGABE Gebäude'!E133 = 0), "",'EINGABE Gebäude'!E133 )</f>
        <v/>
      </c>
      <c r="E127" t="str">
        <f>IF('EINGABE Gebäude'!F133 = "", "",'EINGABE Gebäude'!F133)</f>
        <v/>
      </c>
      <c r="F127" s="34" t="str">
        <f>IF('EINGABE Gebäude'!H133= "", "",'EINGABE Gebäude'!H133)</f>
        <v/>
      </c>
      <c r="G127" s="34" t="str">
        <f>IF('EINGABE Gebäude'!I133 = "","",'EINGABE Gebäude'!I133)</f>
        <v/>
      </c>
      <c r="H127" s="34" t="str">
        <f>IF('EINGABE Gebäude'!J133="","",'EINGABE Gebäude'!J133)</f>
        <v/>
      </c>
      <c r="I127" s="35" t="str">
        <f t="shared" si="144"/>
        <v/>
      </c>
      <c r="J127" s="35" t="str">
        <f t="shared" si="145"/>
        <v/>
      </c>
      <c r="K127" s="35" t="str">
        <f t="shared" si="146"/>
        <v/>
      </c>
      <c r="L127" s="35" t="str">
        <f ca="1">IF(OR(I127="",K127=""),"",SUM(OFFSET('Hilfswerte Witterung'!$B$5,I127,K127,J127-I127)))</f>
        <v/>
      </c>
      <c r="M127" t="str">
        <f>IF('EINGABE Gebäude'!K133="","",'EINGABE Gebäude'!K133)</f>
        <v/>
      </c>
      <c r="N127" t="str">
        <f ca="1">IFERROR(IF(OR(L127=0, M127="",E127=""),"",(('Hilfswerte Witterung'!$I$1/L127)*M127)),"")</f>
        <v/>
      </c>
      <c r="O127" t="str">
        <f t="shared" ca="1" si="113"/>
        <v/>
      </c>
      <c r="P127" s="62" t="str">
        <f ca="1">IFERROR(IF(OR(L127=0, M127="",E127=""),"",(('Hilfswerte Witterung'!$I$1/L127)*M127)/E127),"")</f>
        <v/>
      </c>
      <c r="Q127" s="62" t="e">
        <f t="shared" ca="1" si="114"/>
        <v>#N/A</v>
      </c>
      <c r="R127" s="52" t="str">
        <f>IF(D127="","",VLOOKUP(D127,'Hilfswerte Benchmark'!$A$4:$H$59,3,0))</f>
        <v/>
      </c>
      <c r="S127" s="52" t="str">
        <f>IF(D127="","",VLOOKUP(D127,'Hilfswerte Benchmark'!$A$4:$H$59,4,0))</f>
        <v/>
      </c>
      <c r="T127" s="52" t="str">
        <f t="shared" si="115"/>
        <v/>
      </c>
      <c r="U127" s="44" t="str">
        <f t="shared" ca="1" si="116"/>
        <v/>
      </c>
      <c r="V127" t="str">
        <f>IF('EINGABE Gebäude'!L133="","",'EINGABE Gebäude'!L133)</f>
        <v/>
      </c>
      <c r="W127" s="62" t="str">
        <f t="shared" si="147"/>
        <v/>
      </c>
      <c r="X127" s="62" t="str">
        <f>IF(H127="","",VLOOKUP(H127,'Hilfswerte Energiepreise'!$B$4:$F$17,2,FALSE))</f>
        <v/>
      </c>
      <c r="Y127" s="62" t="str">
        <f>IF(H127="","",VLOOKUP(H127,'Hilfswerte Energiepreise'!$B$4:$F$17,3,FALSE))</f>
        <v/>
      </c>
      <c r="Z127" s="62" t="str">
        <f>IF(H127="","",VLOOKUP(H127,'Hilfswerte Energiepreise'!$B$4:$F$17,4,FALSE))</f>
        <v/>
      </c>
      <c r="AA127" t="str">
        <f t="shared" si="117"/>
        <v/>
      </c>
      <c r="AB127" t="str">
        <f t="shared" si="118"/>
        <v/>
      </c>
      <c r="AC127" s="35" t="str">
        <f ca="1">IFERROR(IF(OR(C127="",C127=0,L127=0,L127="",V127="",V127=0),"",(HLOOKUP(C127,'Hilfswerte Witterung'!$C$4:$AQ$5,2,FALSE)/L127)*V127),"")</f>
        <v/>
      </c>
      <c r="AD127" s="35" t="str">
        <f t="shared" ca="1" si="119"/>
        <v/>
      </c>
      <c r="AE127" s="35" t="str">
        <f>IFERROR(VLOOKUP(H127,'Hilfswerte Energiepreise'!$B$4:$F$17,5,FALSE),"")</f>
        <v/>
      </c>
      <c r="AF127" s="35" t="str">
        <f t="shared" ca="1" si="120"/>
        <v/>
      </c>
      <c r="AG127" s="35" t="str">
        <f t="shared" ca="1" si="121"/>
        <v/>
      </c>
      <c r="AH127" s="42" t="str">
        <f>IF('EINGABE Gebäude'!N133="","",'EINGABE Gebäude'!N133)</f>
        <v/>
      </c>
      <c r="AI127" s="42" t="str">
        <f>IF('EINGABE Gebäude'!O133="","",'EINGABE Gebäude'!O133)</f>
        <v/>
      </c>
      <c r="AJ127" t="str">
        <f t="shared" si="148"/>
        <v/>
      </c>
      <c r="AK127" t="str">
        <f>IF('EINGABE Gebäude'!P133="","",'EINGABE Gebäude'!P133)</f>
        <v/>
      </c>
      <c r="AL127" s="37" t="str">
        <f t="shared" si="122"/>
        <v/>
      </c>
      <c r="AM127" s="120" t="str">
        <f t="shared" si="123"/>
        <v/>
      </c>
      <c r="AN127" s="62" t="str">
        <f t="shared" si="124"/>
        <v/>
      </c>
      <c r="AO127" s="62" t="e">
        <f t="shared" si="125"/>
        <v>#N/A</v>
      </c>
      <c r="AP127" s="62" t="str">
        <f>IF(D127="","",VLOOKUP(D127,'Hilfswerte Benchmark'!$A$4:$H$58,6,0))</f>
        <v/>
      </c>
      <c r="AQ127" s="62" t="str">
        <f>IF(D127="","",VLOOKUP(D127,'Hilfswerte Benchmark'!$A$4:$H$58,7,0))</f>
        <v/>
      </c>
      <c r="AR127" s="62" t="str">
        <f t="shared" si="126"/>
        <v/>
      </c>
      <c r="AS127" s="62" t="str">
        <f t="shared" si="127"/>
        <v/>
      </c>
      <c r="AT127" t="str">
        <f>IF('EINGABE Gebäude'!Q133="","",'EINGABE Gebäude'!Q133)</f>
        <v/>
      </c>
      <c r="AU127" t="str">
        <f t="shared" si="128"/>
        <v/>
      </c>
      <c r="AV127" s="120" t="str">
        <f t="shared" si="129"/>
        <v/>
      </c>
      <c r="AW127" s="35" t="str">
        <f t="shared" si="149"/>
        <v/>
      </c>
      <c r="AX127" s="62" t="str">
        <f t="shared" si="150"/>
        <v/>
      </c>
      <c r="AY127" s="52" t="str">
        <f t="shared" si="130"/>
        <v/>
      </c>
      <c r="AZ127" s="62">
        <f>'Hilfswerte Energiepreise'!$C$4</f>
        <v>29.29</v>
      </c>
      <c r="BA127" s="62">
        <f>'Hilfswerte Energiepreise'!$D$4</f>
        <v>24.42</v>
      </c>
      <c r="BB127" s="62">
        <f>'Hilfswerte Energiepreise'!$E$4</f>
        <v>17.170000000000002</v>
      </c>
      <c r="BC127" t="str">
        <f t="shared" si="131"/>
        <v/>
      </c>
      <c r="BD127" t="str">
        <f t="shared" si="132"/>
        <v/>
      </c>
      <c r="BE127" s="37">
        <f>'Hilfswerte Energiepreise'!$F$4</f>
        <v>560</v>
      </c>
      <c r="BF127" t="str">
        <f t="shared" si="133"/>
        <v/>
      </c>
      <c r="BG127" s="42" t="str">
        <f>IF('EINGABE Gebäude'!S133="","",'EINGABE Gebäude'!S133)</f>
        <v/>
      </c>
      <c r="BH127" s="42" t="str">
        <f>IF('EINGABE Gebäude'!T133="","",'EINGABE Gebäude'!T133)</f>
        <v/>
      </c>
      <c r="BI127" s="37" t="str">
        <f t="shared" si="151"/>
        <v/>
      </c>
      <c r="BJ127" t="str">
        <f>IF('EINGABE Gebäude'!U133="","",'EINGABE Gebäude'!U133)</f>
        <v/>
      </c>
      <c r="BK127" s="37" t="str">
        <f t="shared" si="134"/>
        <v/>
      </c>
      <c r="BL127" s="120" t="str">
        <f t="shared" si="135"/>
        <v/>
      </c>
      <c r="BM127" s="62" t="str">
        <f t="shared" si="136"/>
        <v/>
      </c>
      <c r="BN127" s="62" t="e">
        <f t="shared" si="137"/>
        <v>#N/A</v>
      </c>
      <c r="BO127" s="62" t="str">
        <f>IF(D127="","",VLOOKUP(D127,'Hilfswerte Benchmark'!$A$4:$H$58,7,0))</f>
        <v/>
      </c>
      <c r="BP127" s="62" t="str">
        <f>IF(D127="","",VLOOKUP(D127,'Hilfswerte Benchmark'!$A$4:$H$58,8,0))</f>
        <v/>
      </c>
      <c r="BQ127" s="62" t="str">
        <f t="shared" si="138"/>
        <v/>
      </c>
      <c r="BR127" s="62" t="str">
        <f t="shared" si="139"/>
        <v/>
      </c>
      <c r="BS127" s="72" t="str">
        <f>IF('EINGABE Gebäude'!V133="","",'EINGABE Gebäude'!V133)</f>
        <v/>
      </c>
      <c r="BT127" s="52" t="str">
        <f t="shared" si="152"/>
        <v/>
      </c>
      <c r="BU127" s="52" t="str">
        <f t="shared" si="140"/>
        <v/>
      </c>
      <c r="BV127" s="120" t="str">
        <f t="shared" si="141"/>
        <v/>
      </c>
      <c r="BW127" s="35" t="str">
        <f t="shared" si="153"/>
        <v/>
      </c>
      <c r="BX127" s="62">
        <f>'Hilfswerte Energiepreise'!$C$20</f>
        <v>7.72</v>
      </c>
      <c r="BY127" s="62">
        <f>'Hilfswerte Energiepreise'!$D$20</f>
        <v>5.6</v>
      </c>
      <c r="BZ127" s="62">
        <f>'Hilfswerte Energiepreise'!$E$20</f>
        <v>3.61</v>
      </c>
      <c r="CA127" t="str">
        <f t="shared" si="142"/>
        <v/>
      </c>
      <c r="CB127" t="str">
        <f t="shared" si="143"/>
        <v/>
      </c>
      <c r="CC127" s="35"/>
    </row>
    <row r="128" spans="1:81" x14ac:dyDescent="0.2">
      <c r="A128" s="72">
        <v>124</v>
      </c>
      <c r="B128" s="47" t="str">
        <f>IF('EINGABE Gebäude'!C134 = "", "", 'EINGABE Gebäude'!C134)</f>
        <v/>
      </c>
      <c r="C128" s="47" t="str">
        <f>IF(OR('EINGABE Gebäude'!D134 = "",'EINGABE Gebäude'!D134 = 0), "",'EINGABE Gebäude'!D134)</f>
        <v/>
      </c>
      <c r="D128" t="str">
        <f>IF(OR('EINGABE Gebäude'!E134 = "",'EINGABE Gebäude'!E134 = 0), "",'EINGABE Gebäude'!E134 )</f>
        <v/>
      </c>
      <c r="E128" t="str">
        <f>IF('EINGABE Gebäude'!F134 = "", "",'EINGABE Gebäude'!F134)</f>
        <v/>
      </c>
      <c r="F128" s="34" t="str">
        <f>IF('EINGABE Gebäude'!H134= "", "",'EINGABE Gebäude'!H134)</f>
        <v/>
      </c>
      <c r="G128" s="34" t="str">
        <f>IF('EINGABE Gebäude'!I134 = "","",'EINGABE Gebäude'!I134)</f>
        <v/>
      </c>
      <c r="H128" s="34" t="str">
        <f>IF('EINGABE Gebäude'!J134="","",'EINGABE Gebäude'!J134)</f>
        <v/>
      </c>
      <c r="I128" s="35" t="str">
        <f t="shared" si="144"/>
        <v/>
      </c>
      <c r="J128" s="35" t="str">
        <f t="shared" si="145"/>
        <v/>
      </c>
      <c r="K128" s="35" t="str">
        <f t="shared" si="146"/>
        <v/>
      </c>
      <c r="L128" s="35" t="str">
        <f ca="1">IF(OR(I128="",K128=""),"",SUM(OFFSET('Hilfswerte Witterung'!$B$5,I128,K128,J128-I128)))</f>
        <v/>
      </c>
      <c r="M128" t="str">
        <f>IF('EINGABE Gebäude'!K134="","",'EINGABE Gebäude'!K134)</f>
        <v/>
      </c>
      <c r="N128" t="str">
        <f ca="1">IFERROR(IF(OR(L128=0, M128="",E128=""),"",(('Hilfswerte Witterung'!$I$1/L128)*M128)),"")</f>
        <v/>
      </c>
      <c r="O128" t="str">
        <f t="shared" ca="1" si="113"/>
        <v/>
      </c>
      <c r="P128" s="62" t="str">
        <f ca="1">IFERROR(IF(OR(L128=0, M128="",E128=""),"",(('Hilfswerte Witterung'!$I$1/L128)*M128)/E128),"")</f>
        <v/>
      </c>
      <c r="Q128" s="62" t="e">
        <f t="shared" ca="1" si="114"/>
        <v>#N/A</v>
      </c>
      <c r="R128" s="52" t="str">
        <f>IF(D128="","",VLOOKUP(D128,'Hilfswerte Benchmark'!$A$4:$H$59,3,0))</f>
        <v/>
      </c>
      <c r="S128" s="52" t="str">
        <f>IF(D128="","",VLOOKUP(D128,'Hilfswerte Benchmark'!$A$4:$H$59,4,0))</f>
        <v/>
      </c>
      <c r="T128" s="52" t="str">
        <f t="shared" si="115"/>
        <v/>
      </c>
      <c r="U128" s="44" t="str">
        <f t="shared" ca="1" si="116"/>
        <v/>
      </c>
      <c r="V128" t="str">
        <f>IF('EINGABE Gebäude'!L134="","",'EINGABE Gebäude'!L134)</f>
        <v/>
      </c>
      <c r="W128" s="62" t="str">
        <f t="shared" si="147"/>
        <v/>
      </c>
      <c r="X128" s="62" t="str">
        <f>IF(H128="","",VLOOKUP(H128,'Hilfswerte Energiepreise'!$B$4:$F$17,2,FALSE))</f>
        <v/>
      </c>
      <c r="Y128" s="62" t="str">
        <f>IF(H128="","",VLOOKUP(H128,'Hilfswerte Energiepreise'!$B$4:$F$17,3,FALSE))</f>
        <v/>
      </c>
      <c r="Z128" s="62" t="str">
        <f>IF(H128="","",VLOOKUP(H128,'Hilfswerte Energiepreise'!$B$4:$F$17,4,FALSE))</f>
        <v/>
      </c>
      <c r="AA128" t="str">
        <f t="shared" si="117"/>
        <v/>
      </c>
      <c r="AB128" t="str">
        <f t="shared" si="118"/>
        <v/>
      </c>
      <c r="AC128" s="35" t="str">
        <f ca="1">IFERROR(IF(OR(C128="",C128=0,L128=0,L128="",V128="",V128=0),"",(HLOOKUP(C128,'Hilfswerte Witterung'!$C$4:$AQ$5,2,FALSE)/L128)*V128),"")</f>
        <v/>
      </c>
      <c r="AD128" s="35" t="str">
        <f t="shared" ca="1" si="119"/>
        <v/>
      </c>
      <c r="AE128" s="35" t="str">
        <f>IFERROR(VLOOKUP(H128,'Hilfswerte Energiepreise'!$B$4:$F$17,5,FALSE),"")</f>
        <v/>
      </c>
      <c r="AF128" s="35" t="str">
        <f t="shared" ca="1" si="120"/>
        <v/>
      </c>
      <c r="AG128" s="35" t="str">
        <f t="shared" ca="1" si="121"/>
        <v/>
      </c>
      <c r="AH128" s="42" t="str">
        <f>IF('EINGABE Gebäude'!N134="","",'EINGABE Gebäude'!N134)</f>
        <v/>
      </c>
      <c r="AI128" s="42" t="str">
        <f>IF('EINGABE Gebäude'!O134="","",'EINGABE Gebäude'!O134)</f>
        <v/>
      </c>
      <c r="AJ128" t="str">
        <f t="shared" si="148"/>
        <v/>
      </c>
      <c r="AK128" t="str">
        <f>IF('EINGABE Gebäude'!P134="","",'EINGABE Gebäude'!P134)</f>
        <v/>
      </c>
      <c r="AL128" s="37" t="str">
        <f t="shared" si="122"/>
        <v/>
      </c>
      <c r="AM128" s="120" t="str">
        <f t="shared" si="123"/>
        <v/>
      </c>
      <c r="AN128" s="62" t="str">
        <f t="shared" si="124"/>
        <v/>
      </c>
      <c r="AO128" s="62" t="e">
        <f t="shared" si="125"/>
        <v>#N/A</v>
      </c>
      <c r="AP128" s="62" t="str">
        <f>IF(D128="","",VLOOKUP(D128,'Hilfswerte Benchmark'!$A$4:$H$58,6,0))</f>
        <v/>
      </c>
      <c r="AQ128" s="62" t="str">
        <f>IF(D128="","",VLOOKUP(D128,'Hilfswerte Benchmark'!$A$4:$H$58,7,0))</f>
        <v/>
      </c>
      <c r="AR128" s="62" t="str">
        <f t="shared" si="126"/>
        <v/>
      </c>
      <c r="AS128" s="62" t="str">
        <f t="shared" si="127"/>
        <v/>
      </c>
      <c r="AT128" t="str">
        <f>IF('EINGABE Gebäude'!Q134="","",'EINGABE Gebäude'!Q134)</f>
        <v/>
      </c>
      <c r="AU128" t="str">
        <f t="shared" si="128"/>
        <v/>
      </c>
      <c r="AV128" s="120" t="str">
        <f t="shared" si="129"/>
        <v/>
      </c>
      <c r="AW128" s="35" t="str">
        <f t="shared" si="149"/>
        <v/>
      </c>
      <c r="AX128" s="62" t="str">
        <f t="shared" si="150"/>
        <v/>
      </c>
      <c r="AY128" s="52" t="str">
        <f t="shared" si="130"/>
        <v/>
      </c>
      <c r="AZ128" s="62">
        <f>'Hilfswerte Energiepreise'!$C$4</f>
        <v>29.29</v>
      </c>
      <c r="BA128" s="62">
        <f>'Hilfswerte Energiepreise'!$D$4</f>
        <v>24.42</v>
      </c>
      <c r="BB128" s="62">
        <f>'Hilfswerte Energiepreise'!$E$4</f>
        <v>17.170000000000002</v>
      </c>
      <c r="BC128" t="str">
        <f t="shared" si="131"/>
        <v/>
      </c>
      <c r="BD128" t="str">
        <f t="shared" si="132"/>
        <v/>
      </c>
      <c r="BE128" s="37">
        <f>'Hilfswerte Energiepreise'!$F$4</f>
        <v>560</v>
      </c>
      <c r="BF128" t="str">
        <f t="shared" si="133"/>
        <v/>
      </c>
      <c r="BG128" s="42" t="str">
        <f>IF('EINGABE Gebäude'!S134="","",'EINGABE Gebäude'!S134)</f>
        <v/>
      </c>
      <c r="BH128" s="42" t="str">
        <f>IF('EINGABE Gebäude'!T134="","",'EINGABE Gebäude'!T134)</f>
        <v/>
      </c>
      <c r="BI128" s="37" t="str">
        <f t="shared" si="151"/>
        <v/>
      </c>
      <c r="BJ128" t="str">
        <f>IF('EINGABE Gebäude'!U134="","",'EINGABE Gebäude'!U134)</f>
        <v/>
      </c>
      <c r="BK128" s="37" t="str">
        <f t="shared" si="134"/>
        <v/>
      </c>
      <c r="BL128" s="120" t="str">
        <f t="shared" si="135"/>
        <v/>
      </c>
      <c r="BM128" s="62" t="str">
        <f t="shared" si="136"/>
        <v/>
      </c>
      <c r="BN128" s="62" t="e">
        <f t="shared" si="137"/>
        <v>#N/A</v>
      </c>
      <c r="BO128" s="62" t="str">
        <f>IF(D128="","",VLOOKUP(D128,'Hilfswerte Benchmark'!$A$4:$H$58,7,0))</f>
        <v/>
      </c>
      <c r="BP128" s="62" t="str">
        <f>IF(D128="","",VLOOKUP(D128,'Hilfswerte Benchmark'!$A$4:$H$58,8,0))</f>
        <v/>
      </c>
      <c r="BQ128" s="62" t="str">
        <f t="shared" si="138"/>
        <v/>
      </c>
      <c r="BR128" s="62" t="str">
        <f t="shared" si="139"/>
        <v/>
      </c>
      <c r="BS128" s="72" t="str">
        <f>IF('EINGABE Gebäude'!V134="","",'EINGABE Gebäude'!V134)</f>
        <v/>
      </c>
      <c r="BT128" s="52" t="str">
        <f t="shared" si="152"/>
        <v/>
      </c>
      <c r="BU128" s="52" t="str">
        <f t="shared" si="140"/>
        <v/>
      </c>
      <c r="BV128" s="120" t="str">
        <f t="shared" si="141"/>
        <v/>
      </c>
      <c r="BW128" s="35" t="str">
        <f t="shared" si="153"/>
        <v/>
      </c>
      <c r="BX128" s="62">
        <f>'Hilfswerte Energiepreise'!$C$20</f>
        <v>7.72</v>
      </c>
      <c r="BY128" s="62">
        <f>'Hilfswerte Energiepreise'!$D$20</f>
        <v>5.6</v>
      </c>
      <c r="BZ128" s="62">
        <f>'Hilfswerte Energiepreise'!$E$20</f>
        <v>3.61</v>
      </c>
      <c r="CA128" t="str">
        <f t="shared" si="142"/>
        <v/>
      </c>
      <c r="CB128" t="str">
        <f t="shared" si="143"/>
        <v/>
      </c>
      <c r="CC128" s="35"/>
    </row>
    <row r="129" spans="1:81" x14ac:dyDescent="0.2">
      <c r="A129">
        <v>125</v>
      </c>
      <c r="B129" s="47" t="str">
        <f>IF('EINGABE Gebäude'!C135 = "", "", 'EINGABE Gebäude'!C135)</f>
        <v/>
      </c>
      <c r="C129" s="47" t="str">
        <f>IF(OR('EINGABE Gebäude'!D135 = "",'EINGABE Gebäude'!D135 = 0), "",'EINGABE Gebäude'!D135)</f>
        <v/>
      </c>
      <c r="D129" t="str">
        <f>IF(OR('EINGABE Gebäude'!E135 = "",'EINGABE Gebäude'!E135 = 0), "",'EINGABE Gebäude'!E135 )</f>
        <v/>
      </c>
      <c r="E129" t="str">
        <f>IF('EINGABE Gebäude'!F135 = "", "",'EINGABE Gebäude'!F135)</f>
        <v/>
      </c>
      <c r="F129" s="34" t="str">
        <f>IF('EINGABE Gebäude'!H135= "", "",'EINGABE Gebäude'!H135)</f>
        <v/>
      </c>
      <c r="G129" s="34" t="str">
        <f>IF('EINGABE Gebäude'!I135 = "","",'EINGABE Gebäude'!I135)</f>
        <v/>
      </c>
      <c r="H129" s="34" t="str">
        <f>IF('EINGABE Gebäude'!J135="","",'EINGABE Gebäude'!J135)</f>
        <v/>
      </c>
      <c r="I129" s="35" t="str">
        <f t="shared" si="144"/>
        <v/>
      </c>
      <c r="J129" s="35" t="str">
        <f t="shared" si="145"/>
        <v/>
      </c>
      <c r="K129" s="35" t="str">
        <f t="shared" si="146"/>
        <v/>
      </c>
      <c r="L129" s="35" t="str">
        <f ca="1">IF(OR(I129="",K129=""),"",SUM(OFFSET('Hilfswerte Witterung'!$B$5,I129,K129,J129-I129)))</f>
        <v/>
      </c>
      <c r="M129" t="str">
        <f>IF('EINGABE Gebäude'!K135="","",'EINGABE Gebäude'!K135)</f>
        <v/>
      </c>
      <c r="N129" t="str">
        <f ca="1">IFERROR(IF(OR(L129=0, M129="",E129=""),"",(('Hilfswerte Witterung'!$I$1/L129)*M129)),"")</f>
        <v/>
      </c>
      <c r="O129" t="str">
        <f t="shared" ca="1" si="113"/>
        <v/>
      </c>
      <c r="P129" s="62" t="str">
        <f ca="1">IFERROR(IF(OR(L129=0, M129="",E129=""),"",(('Hilfswerte Witterung'!$I$1/L129)*M129)/E129),"")</f>
        <v/>
      </c>
      <c r="Q129" s="62" t="e">
        <f t="shared" ca="1" si="114"/>
        <v>#N/A</v>
      </c>
      <c r="R129" s="52" t="str">
        <f>IF(D129="","",VLOOKUP(D129,'Hilfswerte Benchmark'!$A$4:$H$59,3,0))</f>
        <v/>
      </c>
      <c r="S129" s="52" t="str">
        <f>IF(D129="","",VLOOKUP(D129,'Hilfswerte Benchmark'!$A$4:$H$59,4,0))</f>
        <v/>
      </c>
      <c r="T129" s="52" t="str">
        <f t="shared" si="115"/>
        <v/>
      </c>
      <c r="U129" s="44" t="str">
        <f t="shared" ca="1" si="116"/>
        <v/>
      </c>
      <c r="V129" t="str">
        <f>IF('EINGABE Gebäude'!L135="","",'EINGABE Gebäude'!L135)</f>
        <v/>
      </c>
      <c r="W129" s="62" t="str">
        <f t="shared" si="147"/>
        <v/>
      </c>
      <c r="X129" s="62" t="str">
        <f>IF(H129="","",VLOOKUP(H129,'Hilfswerte Energiepreise'!$B$4:$F$17,2,FALSE))</f>
        <v/>
      </c>
      <c r="Y129" s="62" t="str">
        <f>IF(H129="","",VLOOKUP(H129,'Hilfswerte Energiepreise'!$B$4:$F$17,3,FALSE))</f>
        <v/>
      </c>
      <c r="Z129" s="62" t="str">
        <f>IF(H129="","",VLOOKUP(H129,'Hilfswerte Energiepreise'!$B$4:$F$17,4,FALSE))</f>
        <v/>
      </c>
      <c r="AA129" t="str">
        <f t="shared" si="117"/>
        <v/>
      </c>
      <c r="AB129" t="str">
        <f t="shared" si="118"/>
        <v/>
      </c>
      <c r="AC129" s="35" t="str">
        <f ca="1">IFERROR(IF(OR(C129="",C129=0,L129=0,L129="",V129="",V129=0),"",(HLOOKUP(C129,'Hilfswerte Witterung'!$C$4:$AQ$5,2,FALSE)/L129)*V129),"")</f>
        <v/>
      </c>
      <c r="AD129" s="35" t="str">
        <f t="shared" ca="1" si="119"/>
        <v/>
      </c>
      <c r="AE129" s="35" t="str">
        <f>IFERROR(VLOOKUP(H129,'Hilfswerte Energiepreise'!$B$4:$F$17,5,FALSE),"")</f>
        <v/>
      </c>
      <c r="AF129" s="35" t="str">
        <f t="shared" ca="1" si="120"/>
        <v/>
      </c>
      <c r="AG129" s="35" t="str">
        <f t="shared" ca="1" si="121"/>
        <v/>
      </c>
      <c r="AH129" s="42" t="str">
        <f>IF('EINGABE Gebäude'!N135="","",'EINGABE Gebäude'!N135)</f>
        <v/>
      </c>
      <c r="AI129" s="42" t="str">
        <f>IF('EINGABE Gebäude'!O135="","",'EINGABE Gebäude'!O135)</f>
        <v/>
      </c>
      <c r="AJ129" t="str">
        <f t="shared" si="148"/>
        <v/>
      </c>
      <c r="AK129" t="str">
        <f>IF('EINGABE Gebäude'!P135="","",'EINGABE Gebäude'!P135)</f>
        <v/>
      </c>
      <c r="AL129" s="37" t="str">
        <f t="shared" si="122"/>
        <v/>
      </c>
      <c r="AM129" s="120" t="str">
        <f t="shared" si="123"/>
        <v/>
      </c>
      <c r="AN129" s="62" t="str">
        <f t="shared" si="124"/>
        <v/>
      </c>
      <c r="AO129" s="62" t="e">
        <f t="shared" si="125"/>
        <v>#N/A</v>
      </c>
      <c r="AP129" s="62" t="str">
        <f>IF(D129="","",VLOOKUP(D129,'Hilfswerte Benchmark'!$A$4:$H$58,6,0))</f>
        <v/>
      </c>
      <c r="AQ129" s="62" t="str">
        <f>IF(D129="","",VLOOKUP(D129,'Hilfswerte Benchmark'!$A$4:$H$58,7,0))</f>
        <v/>
      </c>
      <c r="AR129" s="62" t="str">
        <f t="shared" si="126"/>
        <v/>
      </c>
      <c r="AS129" s="62" t="str">
        <f t="shared" si="127"/>
        <v/>
      </c>
      <c r="AT129" t="str">
        <f>IF('EINGABE Gebäude'!Q135="","",'EINGABE Gebäude'!Q135)</f>
        <v/>
      </c>
      <c r="AU129" t="str">
        <f t="shared" si="128"/>
        <v/>
      </c>
      <c r="AV129" s="120" t="str">
        <f t="shared" si="129"/>
        <v/>
      </c>
      <c r="AW129" s="35" t="str">
        <f t="shared" si="149"/>
        <v/>
      </c>
      <c r="AX129" s="62" t="str">
        <f t="shared" si="150"/>
        <v/>
      </c>
      <c r="AY129" s="52" t="str">
        <f t="shared" si="130"/>
        <v/>
      </c>
      <c r="AZ129" s="62">
        <f>'Hilfswerte Energiepreise'!$C$4</f>
        <v>29.29</v>
      </c>
      <c r="BA129" s="62">
        <f>'Hilfswerte Energiepreise'!$D$4</f>
        <v>24.42</v>
      </c>
      <c r="BB129" s="62">
        <f>'Hilfswerte Energiepreise'!$E$4</f>
        <v>17.170000000000002</v>
      </c>
      <c r="BC129" t="str">
        <f t="shared" si="131"/>
        <v/>
      </c>
      <c r="BD129" t="str">
        <f t="shared" si="132"/>
        <v/>
      </c>
      <c r="BE129" s="37">
        <f>'Hilfswerte Energiepreise'!$F$4</f>
        <v>560</v>
      </c>
      <c r="BF129" t="str">
        <f t="shared" si="133"/>
        <v/>
      </c>
      <c r="BG129" s="42" t="str">
        <f>IF('EINGABE Gebäude'!S135="","",'EINGABE Gebäude'!S135)</f>
        <v/>
      </c>
      <c r="BH129" s="42" t="str">
        <f>IF('EINGABE Gebäude'!T135="","",'EINGABE Gebäude'!T135)</f>
        <v/>
      </c>
      <c r="BI129" s="37" t="str">
        <f t="shared" si="151"/>
        <v/>
      </c>
      <c r="BJ129" t="str">
        <f>IF('EINGABE Gebäude'!U135="","",'EINGABE Gebäude'!U135)</f>
        <v/>
      </c>
      <c r="BK129" s="37" t="str">
        <f t="shared" si="134"/>
        <v/>
      </c>
      <c r="BL129" s="120" t="str">
        <f t="shared" si="135"/>
        <v/>
      </c>
      <c r="BM129" s="62" t="str">
        <f t="shared" si="136"/>
        <v/>
      </c>
      <c r="BN129" s="62" t="e">
        <f t="shared" si="137"/>
        <v>#N/A</v>
      </c>
      <c r="BO129" s="62" t="str">
        <f>IF(D129="","",VLOOKUP(D129,'Hilfswerte Benchmark'!$A$4:$H$58,7,0))</f>
        <v/>
      </c>
      <c r="BP129" s="62" t="str">
        <f>IF(D129="","",VLOOKUP(D129,'Hilfswerte Benchmark'!$A$4:$H$58,8,0))</f>
        <v/>
      </c>
      <c r="BQ129" s="62" t="str">
        <f t="shared" si="138"/>
        <v/>
      </c>
      <c r="BR129" s="62" t="str">
        <f t="shared" si="139"/>
        <v/>
      </c>
      <c r="BS129" s="72" t="str">
        <f>IF('EINGABE Gebäude'!V135="","",'EINGABE Gebäude'!V135)</f>
        <v/>
      </c>
      <c r="BT129" s="52" t="str">
        <f t="shared" si="152"/>
        <v/>
      </c>
      <c r="BU129" s="52" t="str">
        <f t="shared" si="140"/>
        <v/>
      </c>
      <c r="BV129" s="120" t="str">
        <f t="shared" si="141"/>
        <v/>
      </c>
      <c r="BW129" s="35" t="str">
        <f t="shared" si="153"/>
        <v/>
      </c>
      <c r="BX129" s="62">
        <f>'Hilfswerte Energiepreise'!$C$20</f>
        <v>7.72</v>
      </c>
      <c r="BY129" s="62">
        <f>'Hilfswerte Energiepreise'!$D$20</f>
        <v>5.6</v>
      </c>
      <c r="BZ129" s="62">
        <f>'Hilfswerte Energiepreise'!$E$20</f>
        <v>3.61</v>
      </c>
      <c r="CA129" t="str">
        <f t="shared" si="142"/>
        <v/>
      </c>
      <c r="CB129" t="str">
        <f t="shared" si="143"/>
        <v/>
      </c>
      <c r="CC129" s="35"/>
    </row>
    <row r="130" spans="1:81" x14ac:dyDescent="0.2">
      <c r="A130" s="72">
        <v>126</v>
      </c>
      <c r="B130" s="47" t="str">
        <f>IF('EINGABE Gebäude'!C136 = "", "", 'EINGABE Gebäude'!C136)</f>
        <v/>
      </c>
      <c r="C130" s="47" t="str">
        <f>IF(OR('EINGABE Gebäude'!D136 = "",'EINGABE Gebäude'!D136 = 0), "",'EINGABE Gebäude'!D136)</f>
        <v/>
      </c>
      <c r="D130" t="str">
        <f>IF(OR('EINGABE Gebäude'!E136 = "",'EINGABE Gebäude'!E136 = 0), "",'EINGABE Gebäude'!E136 )</f>
        <v/>
      </c>
      <c r="E130" t="str">
        <f>IF('EINGABE Gebäude'!F136 = "", "",'EINGABE Gebäude'!F136)</f>
        <v/>
      </c>
      <c r="F130" s="34" t="str">
        <f>IF('EINGABE Gebäude'!H136= "", "",'EINGABE Gebäude'!H136)</f>
        <v/>
      </c>
      <c r="G130" s="34" t="str">
        <f>IF('EINGABE Gebäude'!I136 = "","",'EINGABE Gebäude'!I136)</f>
        <v/>
      </c>
      <c r="H130" s="34" t="str">
        <f>IF('EINGABE Gebäude'!J136="","",'EINGABE Gebäude'!J136)</f>
        <v/>
      </c>
      <c r="I130" s="35" t="str">
        <f t="shared" si="144"/>
        <v/>
      </c>
      <c r="J130" s="35" t="str">
        <f t="shared" si="145"/>
        <v/>
      </c>
      <c r="K130" s="35" t="str">
        <f t="shared" si="146"/>
        <v/>
      </c>
      <c r="L130" s="35" t="str">
        <f ca="1">IF(OR(I130="",K130=""),"",SUM(OFFSET('Hilfswerte Witterung'!$B$5,I130,K130,J130-I130)))</f>
        <v/>
      </c>
      <c r="M130" t="str">
        <f>IF('EINGABE Gebäude'!K136="","",'EINGABE Gebäude'!K136)</f>
        <v/>
      </c>
      <c r="N130" t="str">
        <f ca="1">IFERROR(IF(OR(L130=0, M130="",E130=""),"",(('Hilfswerte Witterung'!$I$1/L130)*M130)),"")</f>
        <v/>
      </c>
      <c r="O130" t="str">
        <f t="shared" ca="1" si="113"/>
        <v/>
      </c>
      <c r="P130" s="62" t="str">
        <f ca="1">IFERROR(IF(OR(L130=0, M130="",E130=""),"",(('Hilfswerte Witterung'!$I$1/L130)*M130)/E130),"")</f>
        <v/>
      </c>
      <c r="Q130" s="62" t="e">
        <f t="shared" ca="1" si="114"/>
        <v>#N/A</v>
      </c>
      <c r="R130" s="52" t="str">
        <f>IF(D130="","",VLOOKUP(D130,'Hilfswerte Benchmark'!$A$4:$H$59,3,0))</f>
        <v/>
      </c>
      <c r="S130" s="52" t="str">
        <f>IF(D130="","",VLOOKUP(D130,'Hilfswerte Benchmark'!$A$4:$H$59,4,0))</f>
        <v/>
      </c>
      <c r="T130" s="52" t="str">
        <f t="shared" si="115"/>
        <v/>
      </c>
      <c r="U130" s="44" t="str">
        <f t="shared" ca="1" si="116"/>
        <v/>
      </c>
      <c r="V130" t="str">
        <f>IF('EINGABE Gebäude'!L136="","",'EINGABE Gebäude'!L136)</f>
        <v/>
      </c>
      <c r="W130" s="62" t="str">
        <f t="shared" si="147"/>
        <v/>
      </c>
      <c r="X130" s="62" t="str">
        <f>IF(H130="","",VLOOKUP(H130,'Hilfswerte Energiepreise'!$B$4:$F$17,2,FALSE))</f>
        <v/>
      </c>
      <c r="Y130" s="62" t="str">
        <f>IF(H130="","",VLOOKUP(H130,'Hilfswerte Energiepreise'!$B$4:$F$17,3,FALSE))</f>
        <v/>
      </c>
      <c r="Z130" s="62" t="str">
        <f>IF(H130="","",VLOOKUP(H130,'Hilfswerte Energiepreise'!$B$4:$F$17,4,FALSE))</f>
        <v/>
      </c>
      <c r="AA130" t="str">
        <f t="shared" si="117"/>
        <v/>
      </c>
      <c r="AB130" t="str">
        <f t="shared" si="118"/>
        <v/>
      </c>
      <c r="AC130" s="35" t="str">
        <f ca="1">IFERROR(IF(OR(C130="",C130=0,L130=0,L130="",V130="",V130=0),"",(HLOOKUP(C130,'Hilfswerte Witterung'!$C$4:$AQ$5,2,FALSE)/L130)*V130),"")</f>
        <v/>
      </c>
      <c r="AD130" s="35" t="str">
        <f t="shared" ca="1" si="119"/>
        <v/>
      </c>
      <c r="AE130" s="35" t="str">
        <f>IFERROR(VLOOKUP(H130,'Hilfswerte Energiepreise'!$B$4:$F$17,5,FALSE),"")</f>
        <v/>
      </c>
      <c r="AF130" s="35" t="str">
        <f t="shared" ca="1" si="120"/>
        <v/>
      </c>
      <c r="AG130" s="35" t="str">
        <f t="shared" ca="1" si="121"/>
        <v/>
      </c>
      <c r="AH130" s="42" t="str">
        <f>IF('EINGABE Gebäude'!N136="","",'EINGABE Gebäude'!N136)</f>
        <v/>
      </c>
      <c r="AI130" s="42" t="str">
        <f>IF('EINGABE Gebäude'!O136="","",'EINGABE Gebäude'!O136)</f>
        <v/>
      </c>
      <c r="AJ130" t="str">
        <f t="shared" si="148"/>
        <v/>
      </c>
      <c r="AK130" t="str">
        <f>IF('EINGABE Gebäude'!P136="","",'EINGABE Gebäude'!P136)</f>
        <v/>
      </c>
      <c r="AL130" s="37" t="str">
        <f t="shared" si="122"/>
        <v/>
      </c>
      <c r="AM130" s="120" t="str">
        <f t="shared" si="123"/>
        <v/>
      </c>
      <c r="AN130" s="62" t="str">
        <f t="shared" si="124"/>
        <v/>
      </c>
      <c r="AO130" s="62" t="e">
        <f t="shared" si="125"/>
        <v>#N/A</v>
      </c>
      <c r="AP130" s="62" t="str">
        <f>IF(D130="","",VLOOKUP(D130,'Hilfswerte Benchmark'!$A$4:$H$58,6,0))</f>
        <v/>
      </c>
      <c r="AQ130" s="62" t="str">
        <f>IF(D130="","",VLOOKUP(D130,'Hilfswerte Benchmark'!$A$4:$H$58,7,0))</f>
        <v/>
      </c>
      <c r="AR130" s="62" t="str">
        <f t="shared" si="126"/>
        <v/>
      </c>
      <c r="AS130" s="62" t="str">
        <f t="shared" si="127"/>
        <v/>
      </c>
      <c r="AT130" t="str">
        <f>IF('EINGABE Gebäude'!Q136="","",'EINGABE Gebäude'!Q136)</f>
        <v/>
      </c>
      <c r="AU130" t="str">
        <f t="shared" si="128"/>
        <v/>
      </c>
      <c r="AV130" s="120" t="str">
        <f t="shared" si="129"/>
        <v/>
      </c>
      <c r="AW130" s="35" t="str">
        <f t="shared" si="149"/>
        <v/>
      </c>
      <c r="AX130" s="62" t="str">
        <f t="shared" si="150"/>
        <v/>
      </c>
      <c r="AY130" s="52" t="str">
        <f t="shared" si="130"/>
        <v/>
      </c>
      <c r="AZ130" s="62">
        <f>'Hilfswerte Energiepreise'!$C$4</f>
        <v>29.29</v>
      </c>
      <c r="BA130" s="62">
        <f>'Hilfswerte Energiepreise'!$D$4</f>
        <v>24.42</v>
      </c>
      <c r="BB130" s="62">
        <f>'Hilfswerte Energiepreise'!$E$4</f>
        <v>17.170000000000002</v>
      </c>
      <c r="BC130" t="str">
        <f t="shared" si="131"/>
        <v/>
      </c>
      <c r="BD130" t="str">
        <f t="shared" si="132"/>
        <v/>
      </c>
      <c r="BE130" s="37">
        <f>'Hilfswerte Energiepreise'!$F$4</f>
        <v>560</v>
      </c>
      <c r="BF130" t="str">
        <f t="shared" si="133"/>
        <v/>
      </c>
      <c r="BG130" s="42" t="str">
        <f>IF('EINGABE Gebäude'!S136="","",'EINGABE Gebäude'!S136)</f>
        <v/>
      </c>
      <c r="BH130" s="42" t="str">
        <f>IF('EINGABE Gebäude'!T136="","",'EINGABE Gebäude'!T136)</f>
        <v/>
      </c>
      <c r="BI130" s="37" t="str">
        <f t="shared" si="151"/>
        <v/>
      </c>
      <c r="BJ130" t="str">
        <f>IF('EINGABE Gebäude'!U136="","",'EINGABE Gebäude'!U136)</f>
        <v/>
      </c>
      <c r="BK130" s="37" t="str">
        <f t="shared" si="134"/>
        <v/>
      </c>
      <c r="BL130" s="120" t="str">
        <f t="shared" si="135"/>
        <v/>
      </c>
      <c r="BM130" s="62" t="str">
        <f t="shared" si="136"/>
        <v/>
      </c>
      <c r="BN130" s="62" t="e">
        <f t="shared" si="137"/>
        <v>#N/A</v>
      </c>
      <c r="BO130" s="62" t="str">
        <f>IF(D130="","",VLOOKUP(D130,'Hilfswerte Benchmark'!$A$4:$H$58,7,0))</f>
        <v/>
      </c>
      <c r="BP130" s="62" t="str">
        <f>IF(D130="","",VLOOKUP(D130,'Hilfswerte Benchmark'!$A$4:$H$58,8,0))</f>
        <v/>
      </c>
      <c r="BQ130" s="62" t="str">
        <f t="shared" si="138"/>
        <v/>
      </c>
      <c r="BR130" s="62" t="str">
        <f t="shared" si="139"/>
        <v/>
      </c>
      <c r="BS130" s="72" t="str">
        <f>IF('EINGABE Gebäude'!V136="","",'EINGABE Gebäude'!V136)</f>
        <v/>
      </c>
      <c r="BT130" s="52" t="str">
        <f t="shared" si="152"/>
        <v/>
      </c>
      <c r="BU130" s="52" t="str">
        <f t="shared" si="140"/>
        <v/>
      </c>
      <c r="BV130" s="120" t="str">
        <f t="shared" si="141"/>
        <v/>
      </c>
      <c r="BW130" s="35" t="str">
        <f t="shared" si="153"/>
        <v/>
      </c>
      <c r="BX130" s="62">
        <f>'Hilfswerte Energiepreise'!$C$20</f>
        <v>7.72</v>
      </c>
      <c r="BY130" s="62">
        <f>'Hilfswerte Energiepreise'!$D$20</f>
        <v>5.6</v>
      </c>
      <c r="BZ130" s="62">
        <f>'Hilfswerte Energiepreise'!$E$20</f>
        <v>3.61</v>
      </c>
      <c r="CA130" t="str">
        <f t="shared" si="142"/>
        <v/>
      </c>
      <c r="CB130" t="str">
        <f t="shared" si="143"/>
        <v/>
      </c>
      <c r="CC130" s="35"/>
    </row>
    <row r="131" spans="1:81" x14ac:dyDescent="0.2">
      <c r="A131">
        <v>127</v>
      </c>
      <c r="B131" s="47" t="str">
        <f>IF('EINGABE Gebäude'!C137 = "", "", 'EINGABE Gebäude'!C137)</f>
        <v/>
      </c>
      <c r="C131" s="47" t="str">
        <f>IF(OR('EINGABE Gebäude'!D137 = "",'EINGABE Gebäude'!D137 = 0), "",'EINGABE Gebäude'!D137)</f>
        <v/>
      </c>
      <c r="D131" t="str">
        <f>IF(OR('EINGABE Gebäude'!E137 = "",'EINGABE Gebäude'!E137 = 0), "",'EINGABE Gebäude'!E137 )</f>
        <v/>
      </c>
      <c r="E131" t="str">
        <f>IF('EINGABE Gebäude'!F137 = "", "",'EINGABE Gebäude'!F137)</f>
        <v/>
      </c>
      <c r="F131" s="34" t="str">
        <f>IF('EINGABE Gebäude'!H137= "", "",'EINGABE Gebäude'!H137)</f>
        <v/>
      </c>
      <c r="G131" s="34" t="str">
        <f>IF('EINGABE Gebäude'!I137 = "","",'EINGABE Gebäude'!I137)</f>
        <v/>
      </c>
      <c r="H131" s="34" t="str">
        <f>IF('EINGABE Gebäude'!J137="","",'EINGABE Gebäude'!J137)</f>
        <v/>
      </c>
      <c r="I131" s="35" t="str">
        <f t="shared" si="144"/>
        <v/>
      </c>
      <c r="J131" s="35" t="str">
        <f t="shared" si="145"/>
        <v/>
      </c>
      <c r="K131" s="35" t="str">
        <f t="shared" si="146"/>
        <v/>
      </c>
      <c r="L131" s="35" t="str">
        <f ca="1">IF(OR(I131="",K131=""),"",SUM(OFFSET('Hilfswerte Witterung'!$B$5,I131,K131,J131-I131)))</f>
        <v/>
      </c>
      <c r="M131" t="str">
        <f>IF('EINGABE Gebäude'!K137="","",'EINGABE Gebäude'!K137)</f>
        <v/>
      </c>
      <c r="N131" t="str">
        <f ca="1">IFERROR(IF(OR(L131=0, M131="",E131=""),"",(('Hilfswerte Witterung'!$I$1/L131)*M131)),"")</f>
        <v/>
      </c>
      <c r="O131" t="str">
        <f t="shared" ca="1" si="113"/>
        <v/>
      </c>
      <c r="P131" s="62" t="str">
        <f ca="1">IFERROR(IF(OR(L131=0, M131="",E131=""),"",(('Hilfswerte Witterung'!$I$1/L131)*M131)/E131),"")</f>
        <v/>
      </c>
      <c r="Q131" s="62" t="e">
        <f t="shared" ca="1" si="114"/>
        <v>#N/A</v>
      </c>
      <c r="R131" s="52" t="str">
        <f>IF(D131="","",VLOOKUP(D131,'Hilfswerte Benchmark'!$A$4:$H$59,3,0))</f>
        <v/>
      </c>
      <c r="S131" s="52" t="str">
        <f>IF(D131="","",VLOOKUP(D131,'Hilfswerte Benchmark'!$A$4:$H$59,4,0))</f>
        <v/>
      </c>
      <c r="T131" s="52" t="str">
        <f t="shared" si="115"/>
        <v/>
      </c>
      <c r="U131" s="44" t="str">
        <f t="shared" ca="1" si="116"/>
        <v/>
      </c>
      <c r="V131" t="str">
        <f>IF('EINGABE Gebäude'!L137="","",'EINGABE Gebäude'!L137)</f>
        <v/>
      </c>
      <c r="W131" s="62" t="str">
        <f t="shared" si="147"/>
        <v/>
      </c>
      <c r="X131" s="62" t="str">
        <f>IF(H131="","",VLOOKUP(H131,'Hilfswerte Energiepreise'!$B$4:$F$17,2,FALSE))</f>
        <v/>
      </c>
      <c r="Y131" s="62" t="str">
        <f>IF(H131="","",VLOOKUP(H131,'Hilfswerte Energiepreise'!$B$4:$F$17,3,FALSE))</f>
        <v/>
      </c>
      <c r="Z131" s="62" t="str">
        <f>IF(H131="","",VLOOKUP(H131,'Hilfswerte Energiepreise'!$B$4:$F$17,4,FALSE))</f>
        <v/>
      </c>
      <c r="AA131" t="str">
        <f t="shared" si="117"/>
        <v/>
      </c>
      <c r="AB131" t="str">
        <f t="shared" si="118"/>
        <v/>
      </c>
      <c r="AC131" s="35" t="str">
        <f ca="1">IFERROR(IF(OR(C131="",C131=0,L131=0,L131="",V131="",V131=0),"",(HLOOKUP(C131,'Hilfswerte Witterung'!$C$4:$AQ$5,2,FALSE)/L131)*V131),"")</f>
        <v/>
      </c>
      <c r="AD131" s="35" t="str">
        <f t="shared" ca="1" si="119"/>
        <v/>
      </c>
      <c r="AE131" s="35" t="str">
        <f>IFERROR(VLOOKUP(H131,'Hilfswerte Energiepreise'!$B$4:$F$17,5,FALSE),"")</f>
        <v/>
      </c>
      <c r="AF131" s="35" t="str">
        <f t="shared" ca="1" si="120"/>
        <v/>
      </c>
      <c r="AG131" s="35" t="str">
        <f t="shared" ca="1" si="121"/>
        <v/>
      </c>
      <c r="AH131" s="42" t="str">
        <f>IF('EINGABE Gebäude'!N137="","",'EINGABE Gebäude'!N137)</f>
        <v/>
      </c>
      <c r="AI131" s="42" t="str">
        <f>IF('EINGABE Gebäude'!O137="","",'EINGABE Gebäude'!O137)</f>
        <v/>
      </c>
      <c r="AJ131" t="str">
        <f t="shared" si="148"/>
        <v/>
      </c>
      <c r="AK131" t="str">
        <f>IF('EINGABE Gebäude'!P137="","",'EINGABE Gebäude'!P137)</f>
        <v/>
      </c>
      <c r="AL131" s="37" t="str">
        <f t="shared" si="122"/>
        <v/>
      </c>
      <c r="AM131" s="120" t="str">
        <f t="shared" si="123"/>
        <v/>
      </c>
      <c r="AN131" s="62" t="str">
        <f t="shared" si="124"/>
        <v/>
      </c>
      <c r="AO131" s="62" t="e">
        <f t="shared" si="125"/>
        <v>#N/A</v>
      </c>
      <c r="AP131" s="62" t="str">
        <f>IF(D131="","",VLOOKUP(D131,'Hilfswerte Benchmark'!$A$4:$H$58,6,0))</f>
        <v/>
      </c>
      <c r="AQ131" s="62" t="str">
        <f>IF(D131="","",VLOOKUP(D131,'Hilfswerte Benchmark'!$A$4:$H$58,7,0))</f>
        <v/>
      </c>
      <c r="AR131" s="62" t="str">
        <f t="shared" si="126"/>
        <v/>
      </c>
      <c r="AS131" s="62" t="str">
        <f t="shared" si="127"/>
        <v/>
      </c>
      <c r="AT131" t="str">
        <f>IF('EINGABE Gebäude'!Q137="","",'EINGABE Gebäude'!Q137)</f>
        <v/>
      </c>
      <c r="AU131" t="str">
        <f t="shared" si="128"/>
        <v/>
      </c>
      <c r="AV131" s="120" t="str">
        <f t="shared" si="129"/>
        <v/>
      </c>
      <c r="AW131" s="35" t="str">
        <f t="shared" si="149"/>
        <v/>
      </c>
      <c r="AX131" s="62" t="str">
        <f t="shared" si="150"/>
        <v/>
      </c>
      <c r="AY131" s="52" t="str">
        <f t="shared" si="130"/>
        <v/>
      </c>
      <c r="AZ131" s="62">
        <f>'Hilfswerte Energiepreise'!$C$4</f>
        <v>29.29</v>
      </c>
      <c r="BA131" s="62">
        <f>'Hilfswerte Energiepreise'!$D$4</f>
        <v>24.42</v>
      </c>
      <c r="BB131" s="62">
        <f>'Hilfswerte Energiepreise'!$E$4</f>
        <v>17.170000000000002</v>
      </c>
      <c r="BC131" t="str">
        <f t="shared" si="131"/>
        <v/>
      </c>
      <c r="BD131" t="str">
        <f t="shared" si="132"/>
        <v/>
      </c>
      <c r="BE131" s="37">
        <f>'Hilfswerte Energiepreise'!$F$4</f>
        <v>560</v>
      </c>
      <c r="BF131" t="str">
        <f t="shared" si="133"/>
        <v/>
      </c>
      <c r="BG131" s="42" t="str">
        <f>IF('EINGABE Gebäude'!S137="","",'EINGABE Gebäude'!S137)</f>
        <v/>
      </c>
      <c r="BH131" s="42" t="str">
        <f>IF('EINGABE Gebäude'!T137="","",'EINGABE Gebäude'!T137)</f>
        <v/>
      </c>
      <c r="BI131" s="37" t="str">
        <f t="shared" si="151"/>
        <v/>
      </c>
      <c r="BJ131" t="str">
        <f>IF('EINGABE Gebäude'!U137="","",'EINGABE Gebäude'!U137)</f>
        <v/>
      </c>
      <c r="BK131" s="37" t="str">
        <f t="shared" si="134"/>
        <v/>
      </c>
      <c r="BL131" s="120" t="str">
        <f t="shared" si="135"/>
        <v/>
      </c>
      <c r="BM131" s="62" t="str">
        <f t="shared" si="136"/>
        <v/>
      </c>
      <c r="BN131" s="62" t="e">
        <f t="shared" si="137"/>
        <v>#N/A</v>
      </c>
      <c r="BO131" s="62" t="str">
        <f>IF(D131="","",VLOOKUP(D131,'Hilfswerte Benchmark'!$A$4:$H$58,7,0))</f>
        <v/>
      </c>
      <c r="BP131" s="62" t="str">
        <f>IF(D131="","",VLOOKUP(D131,'Hilfswerte Benchmark'!$A$4:$H$58,8,0))</f>
        <v/>
      </c>
      <c r="BQ131" s="62" t="str">
        <f t="shared" si="138"/>
        <v/>
      </c>
      <c r="BR131" s="62" t="str">
        <f t="shared" si="139"/>
        <v/>
      </c>
      <c r="BS131" s="72" t="str">
        <f>IF('EINGABE Gebäude'!V137="","",'EINGABE Gebäude'!V137)</f>
        <v/>
      </c>
      <c r="BT131" s="52" t="str">
        <f t="shared" si="152"/>
        <v/>
      </c>
      <c r="BU131" s="52" t="str">
        <f t="shared" si="140"/>
        <v/>
      </c>
      <c r="BV131" s="120" t="str">
        <f t="shared" si="141"/>
        <v/>
      </c>
      <c r="BW131" s="35" t="str">
        <f t="shared" si="153"/>
        <v/>
      </c>
      <c r="BX131" s="62">
        <f>'Hilfswerte Energiepreise'!$C$20</f>
        <v>7.72</v>
      </c>
      <c r="BY131" s="62">
        <f>'Hilfswerte Energiepreise'!$D$20</f>
        <v>5.6</v>
      </c>
      <c r="BZ131" s="62">
        <f>'Hilfswerte Energiepreise'!$E$20</f>
        <v>3.61</v>
      </c>
      <c r="CA131" t="str">
        <f t="shared" si="142"/>
        <v/>
      </c>
      <c r="CB131" t="str">
        <f t="shared" si="143"/>
        <v/>
      </c>
      <c r="CC131" s="35"/>
    </row>
    <row r="132" spans="1:81" x14ac:dyDescent="0.2">
      <c r="A132" s="72">
        <v>128</v>
      </c>
      <c r="B132" s="47" t="str">
        <f>IF('EINGABE Gebäude'!C138 = "", "", 'EINGABE Gebäude'!C138)</f>
        <v/>
      </c>
      <c r="C132" s="47" t="str">
        <f>IF(OR('EINGABE Gebäude'!D138 = "",'EINGABE Gebäude'!D138 = 0), "",'EINGABE Gebäude'!D138)</f>
        <v/>
      </c>
      <c r="D132" t="str">
        <f>IF(OR('EINGABE Gebäude'!E138 = "",'EINGABE Gebäude'!E138 = 0), "",'EINGABE Gebäude'!E138 )</f>
        <v/>
      </c>
      <c r="E132" t="str">
        <f>IF('EINGABE Gebäude'!F138 = "", "",'EINGABE Gebäude'!F138)</f>
        <v/>
      </c>
      <c r="F132" s="34" t="str">
        <f>IF('EINGABE Gebäude'!H138= "", "",'EINGABE Gebäude'!H138)</f>
        <v/>
      </c>
      <c r="G132" s="34" t="str">
        <f>IF('EINGABE Gebäude'!I138 = "","",'EINGABE Gebäude'!I138)</f>
        <v/>
      </c>
      <c r="H132" s="34" t="str">
        <f>IF('EINGABE Gebäude'!J138="","",'EINGABE Gebäude'!J138)</f>
        <v/>
      </c>
      <c r="I132" s="35" t="str">
        <f t="shared" si="144"/>
        <v/>
      </c>
      <c r="J132" s="35" t="str">
        <f t="shared" si="145"/>
        <v/>
      </c>
      <c r="K132" s="35" t="str">
        <f t="shared" si="146"/>
        <v/>
      </c>
      <c r="L132" s="35" t="str">
        <f ca="1">IF(OR(I132="",K132=""),"",SUM(OFFSET('Hilfswerte Witterung'!$B$5,I132,K132,J132-I132)))</f>
        <v/>
      </c>
      <c r="M132" t="str">
        <f>IF('EINGABE Gebäude'!K138="","",'EINGABE Gebäude'!K138)</f>
        <v/>
      </c>
      <c r="N132" t="str">
        <f ca="1">IFERROR(IF(OR(L132=0, M132="",E132=""),"",(('Hilfswerte Witterung'!$I$1/L132)*M132)),"")</f>
        <v/>
      </c>
      <c r="O132" t="str">
        <f t="shared" ca="1" si="113"/>
        <v/>
      </c>
      <c r="P132" s="62" t="str">
        <f ca="1">IFERROR(IF(OR(L132=0, M132="",E132=""),"",(('Hilfswerte Witterung'!$I$1/L132)*M132)/E132),"")</f>
        <v/>
      </c>
      <c r="Q132" s="62" t="e">
        <f t="shared" ca="1" si="114"/>
        <v>#N/A</v>
      </c>
      <c r="R132" s="52" t="str">
        <f>IF(D132="","",VLOOKUP(D132,'Hilfswerte Benchmark'!$A$4:$H$59,3,0))</f>
        <v/>
      </c>
      <c r="S132" s="52" t="str">
        <f>IF(D132="","",VLOOKUP(D132,'Hilfswerte Benchmark'!$A$4:$H$59,4,0))</f>
        <v/>
      </c>
      <c r="T132" s="52" t="str">
        <f t="shared" si="115"/>
        <v/>
      </c>
      <c r="U132" s="44" t="str">
        <f t="shared" ca="1" si="116"/>
        <v/>
      </c>
      <c r="V132" t="str">
        <f>IF('EINGABE Gebäude'!L138="","",'EINGABE Gebäude'!L138)</f>
        <v/>
      </c>
      <c r="W132" s="62" t="str">
        <f t="shared" si="147"/>
        <v/>
      </c>
      <c r="X132" s="62" t="str">
        <f>IF(H132="","",VLOOKUP(H132,'Hilfswerte Energiepreise'!$B$4:$F$17,2,FALSE))</f>
        <v/>
      </c>
      <c r="Y132" s="62" t="str">
        <f>IF(H132="","",VLOOKUP(H132,'Hilfswerte Energiepreise'!$B$4:$F$17,3,FALSE))</f>
        <v/>
      </c>
      <c r="Z132" s="62" t="str">
        <f>IF(H132="","",VLOOKUP(H132,'Hilfswerte Energiepreise'!$B$4:$F$17,4,FALSE))</f>
        <v/>
      </c>
      <c r="AA132" t="str">
        <f t="shared" si="117"/>
        <v/>
      </c>
      <c r="AB132" t="str">
        <f t="shared" si="118"/>
        <v/>
      </c>
      <c r="AC132" s="35" t="str">
        <f ca="1">IFERROR(IF(OR(C132="",C132=0,L132=0,L132="",V132="",V132=0),"",(HLOOKUP(C132,'Hilfswerte Witterung'!$C$4:$AQ$5,2,FALSE)/L132)*V132),"")</f>
        <v/>
      </c>
      <c r="AD132" s="35" t="str">
        <f t="shared" ca="1" si="119"/>
        <v/>
      </c>
      <c r="AE132" s="35" t="str">
        <f>IFERROR(VLOOKUP(H132,'Hilfswerte Energiepreise'!$B$4:$F$17,5,FALSE),"")</f>
        <v/>
      </c>
      <c r="AF132" s="35" t="str">
        <f t="shared" ca="1" si="120"/>
        <v/>
      </c>
      <c r="AG132" s="35" t="str">
        <f t="shared" ca="1" si="121"/>
        <v/>
      </c>
      <c r="AH132" s="42" t="str">
        <f>IF('EINGABE Gebäude'!N138="","",'EINGABE Gebäude'!N138)</f>
        <v/>
      </c>
      <c r="AI132" s="42" t="str">
        <f>IF('EINGABE Gebäude'!O138="","",'EINGABE Gebäude'!O138)</f>
        <v/>
      </c>
      <c r="AJ132" t="str">
        <f t="shared" si="148"/>
        <v/>
      </c>
      <c r="AK132" t="str">
        <f>IF('EINGABE Gebäude'!P138="","",'EINGABE Gebäude'!P138)</f>
        <v/>
      </c>
      <c r="AL132" s="37" t="str">
        <f t="shared" si="122"/>
        <v/>
      </c>
      <c r="AM132" s="120" t="str">
        <f t="shared" si="123"/>
        <v/>
      </c>
      <c r="AN132" s="62" t="str">
        <f t="shared" si="124"/>
        <v/>
      </c>
      <c r="AO132" s="62" t="e">
        <f t="shared" si="125"/>
        <v>#N/A</v>
      </c>
      <c r="AP132" s="62" t="str">
        <f>IF(D132="","",VLOOKUP(D132,'Hilfswerte Benchmark'!$A$4:$H$58,6,0))</f>
        <v/>
      </c>
      <c r="AQ132" s="62" t="str">
        <f>IF(D132="","",VLOOKUP(D132,'Hilfswerte Benchmark'!$A$4:$H$58,7,0))</f>
        <v/>
      </c>
      <c r="AR132" s="62" t="str">
        <f t="shared" si="126"/>
        <v/>
      </c>
      <c r="AS132" s="62" t="str">
        <f t="shared" si="127"/>
        <v/>
      </c>
      <c r="AT132" t="str">
        <f>IF('EINGABE Gebäude'!Q138="","",'EINGABE Gebäude'!Q138)</f>
        <v/>
      </c>
      <c r="AU132" t="str">
        <f t="shared" si="128"/>
        <v/>
      </c>
      <c r="AV132" s="120" t="str">
        <f t="shared" si="129"/>
        <v/>
      </c>
      <c r="AW132" s="35" t="str">
        <f t="shared" si="149"/>
        <v/>
      </c>
      <c r="AX132" s="62" t="str">
        <f t="shared" si="150"/>
        <v/>
      </c>
      <c r="AY132" s="52" t="str">
        <f t="shared" si="130"/>
        <v/>
      </c>
      <c r="AZ132" s="62">
        <f>'Hilfswerte Energiepreise'!$C$4</f>
        <v>29.29</v>
      </c>
      <c r="BA132" s="62">
        <f>'Hilfswerte Energiepreise'!$D$4</f>
        <v>24.42</v>
      </c>
      <c r="BB132" s="62">
        <f>'Hilfswerte Energiepreise'!$E$4</f>
        <v>17.170000000000002</v>
      </c>
      <c r="BC132" t="str">
        <f t="shared" si="131"/>
        <v/>
      </c>
      <c r="BD132" t="str">
        <f t="shared" si="132"/>
        <v/>
      </c>
      <c r="BE132" s="37">
        <f>'Hilfswerte Energiepreise'!$F$4</f>
        <v>560</v>
      </c>
      <c r="BF132" t="str">
        <f t="shared" si="133"/>
        <v/>
      </c>
      <c r="BG132" s="42" t="str">
        <f>IF('EINGABE Gebäude'!S138="","",'EINGABE Gebäude'!S138)</f>
        <v/>
      </c>
      <c r="BH132" s="42" t="str">
        <f>IF('EINGABE Gebäude'!T138="","",'EINGABE Gebäude'!T138)</f>
        <v/>
      </c>
      <c r="BI132" s="37" t="str">
        <f t="shared" si="151"/>
        <v/>
      </c>
      <c r="BJ132" t="str">
        <f>IF('EINGABE Gebäude'!U138="","",'EINGABE Gebäude'!U138)</f>
        <v/>
      </c>
      <c r="BK132" s="37" t="str">
        <f t="shared" si="134"/>
        <v/>
      </c>
      <c r="BL132" s="120" t="str">
        <f t="shared" si="135"/>
        <v/>
      </c>
      <c r="BM132" s="62" t="str">
        <f t="shared" si="136"/>
        <v/>
      </c>
      <c r="BN132" s="62" t="e">
        <f t="shared" si="137"/>
        <v>#N/A</v>
      </c>
      <c r="BO132" s="62" t="str">
        <f>IF(D132="","",VLOOKUP(D132,'Hilfswerte Benchmark'!$A$4:$H$58,7,0))</f>
        <v/>
      </c>
      <c r="BP132" s="62" t="str">
        <f>IF(D132="","",VLOOKUP(D132,'Hilfswerte Benchmark'!$A$4:$H$58,8,0))</f>
        <v/>
      </c>
      <c r="BQ132" s="62" t="str">
        <f t="shared" si="138"/>
        <v/>
      </c>
      <c r="BR132" s="62" t="str">
        <f t="shared" si="139"/>
        <v/>
      </c>
      <c r="BS132" s="72" t="str">
        <f>IF('EINGABE Gebäude'!V138="","",'EINGABE Gebäude'!V138)</f>
        <v/>
      </c>
      <c r="BT132" s="52" t="str">
        <f t="shared" si="152"/>
        <v/>
      </c>
      <c r="BU132" s="52" t="str">
        <f t="shared" si="140"/>
        <v/>
      </c>
      <c r="BV132" s="120" t="str">
        <f t="shared" si="141"/>
        <v/>
      </c>
      <c r="BW132" s="35" t="str">
        <f t="shared" si="153"/>
        <v/>
      </c>
      <c r="BX132" s="62">
        <f>'Hilfswerte Energiepreise'!$C$20</f>
        <v>7.72</v>
      </c>
      <c r="BY132" s="62">
        <f>'Hilfswerte Energiepreise'!$D$20</f>
        <v>5.6</v>
      </c>
      <c r="BZ132" s="62">
        <f>'Hilfswerte Energiepreise'!$E$20</f>
        <v>3.61</v>
      </c>
      <c r="CA132" t="str">
        <f t="shared" si="142"/>
        <v/>
      </c>
      <c r="CB132" t="str">
        <f t="shared" si="143"/>
        <v/>
      </c>
      <c r="CC132" s="35"/>
    </row>
    <row r="133" spans="1:81" x14ac:dyDescent="0.2">
      <c r="A133">
        <v>129</v>
      </c>
      <c r="B133" s="47" t="str">
        <f>IF('EINGABE Gebäude'!C139 = "", "", 'EINGABE Gebäude'!C139)</f>
        <v/>
      </c>
      <c r="C133" s="47" t="str">
        <f>IF(OR('EINGABE Gebäude'!D139 = "",'EINGABE Gebäude'!D139 = 0), "",'EINGABE Gebäude'!D139)</f>
        <v/>
      </c>
      <c r="D133" t="str">
        <f>IF(OR('EINGABE Gebäude'!E139 = "",'EINGABE Gebäude'!E139 = 0), "",'EINGABE Gebäude'!E139 )</f>
        <v/>
      </c>
      <c r="E133" t="str">
        <f>IF('EINGABE Gebäude'!F139 = "", "",'EINGABE Gebäude'!F139)</f>
        <v/>
      </c>
      <c r="F133" s="34" t="str">
        <f>IF('EINGABE Gebäude'!H139= "", "",'EINGABE Gebäude'!H139)</f>
        <v/>
      </c>
      <c r="G133" s="34" t="str">
        <f>IF('EINGABE Gebäude'!I139 = "","",'EINGABE Gebäude'!I139)</f>
        <v/>
      </c>
      <c r="H133" s="34" t="str">
        <f>IF('EINGABE Gebäude'!J139="","",'EINGABE Gebäude'!J139)</f>
        <v/>
      </c>
      <c r="I133" s="35" t="str">
        <f t="shared" si="144"/>
        <v/>
      </c>
      <c r="J133" s="35" t="str">
        <f t="shared" si="145"/>
        <v/>
      </c>
      <c r="K133" s="35" t="str">
        <f t="shared" si="146"/>
        <v/>
      </c>
      <c r="L133" s="35" t="str">
        <f ca="1">IF(OR(I133="",K133=""),"",SUM(OFFSET('Hilfswerte Witterung'!$B$5,I133,K133,J133-I133)))</f>
        <v/>
      </c>
      <c r="M133" t="str">
        <f>IF('EINGABE Gebäude'!K139="","",'EINGABE Gebäude'!K139)</f>
        <v/>
      </c>
      <c r="N133" t="str">
        <f ca="1">IFERROR(IF(OR(L133=0, M133="",E133=""),"",(('Hilfswerte Witterung'!$I$1/L133)*M133)),"")</f>
        <v/>
      </c>
      <c r="O133" t="str">
        <f t="shared" ca="1" si="113"/>
        <v/>
      </c>
      <c r="P133" s="62" t="str">
        <f ca="1">IFERROR(IF(OR(L133=0, M133="",E133=""),"",(('Hilfswerte Witterung'!$I$1/L133)*M133)/E133),"")</f>
        <v/>
      </c>
      <c r="Q133" s="62" t="e">
        <f t="shared" ca="1" si="114"/>
        <v>#N/A</v>
      </c>
      <c r="R133" s="52" t="str">
        <f>IF(D133="","",VLOOKUP(D133,'Hilfswerte Benchmark'!$A$4:$H$59,3,0))</f>
        <v/>
      </c>
      <c r="S133" s="52" t="str">
        <f>IF(D133="","",VLOOKUP(D133,'Hilfswerte Benchmark'!$A$4:$H$59,4,0))</f>
        <v/>
      </c>
      <c r="T133" s="52" t="str">
        <f t="shared" si="115"/>
        <v/>
      </c>
      <c r="U133" s="44" t="str">
        <f t="shared" ca="1" si="116"/>
        <v/>
      </c>
      <c r="V133" t="str">
        <f>IF('EINGABE Gebäude'!L139="","",'EINGABE Gebäude'!L139)</f>
        <v/>
      </c>
      <c r="W133" s="62" t="str">
        <f t="shared" si="147"/>
        <v/>
      </c>
      <c r="X133" s="62" t="str">
        <f>IF(H133="","",VLOOKUP(H133,'Hilfswerte Energiepreise'!$B$4:$F$17,2,FALSE))</f>
        <v/>
      </c>
      <c r="Y133" s="62" t="str">
        <f>IF(H133="","",VLOOKUP(H133,'Hilfswerte Energiepreise'!$B$4:$F$17,3,FALSE))</f>
        <v/>
      </c>
      <c r="Z133" s="62" t="str">
        <f>IF(H133="","",VLOOKUP(H133,'Hilfswerte Energiepreise'!$B$4:$F$17,4,FALSE))</f>
        <v/>
      </c>
      <c r="AA133" t="str">
        <f t="shared" si="117"/>
        <v/>
      </c>
      <c r="AB133" t="str">
        <f t="shared" si="118"/>
        <v/>
      </c>
      <c r="AC133" s="35" t="str">
        <f ca="1">IFERROR(IF(OR(C133="",C133=0,L133=0,L133="",V133="",V133=0),"",(HLOOKUP(C133,'Hilfswerte Witterung'!$C$4:$AQ$5,2,FALSE)/L133)*V133),"")</f>
        <v/>
      </c>
      <c r="AD133" s="35" t="str">
        <f t="shared" ca="1" si="119"/>
        <v/>
      </c>
      <c r="AE133" s="35" t="str">
        <f>IFERROR(VLOOKUP(H133,'Hilfswerte Energiepreise'!$B$4:$F$17,5,FALSE),"")</f>
        <v/>
      </c>
      <c r="AF133" s="35" t="str">
        <f t="shared" ca="1" si="120"/>
        <v/>
      </c>
      <c r="AG133" s="35" t="str">
        <f t="shared" ca="1" si="121"/>
        <v/>
      </c>
      <c r="AH133" s="42" t="str">
        <f>IF('EINGABE Gebäude'!N139="","",'EINGABE Gebäude'!N139)</f>
        <v/>
      </c>
      <c r="AI133" s="42" t="str">
        <f>IF('EINGABE Gebäude'!O139="","",'EINGABE Gebäude'!O139)</f>
        <v/>
      </c>
      <c r="AJ133" t="str">
        <f t="shared" si="148"/>
        <v/>
      </c>
      <c r="AK133" t="str">
        <f>IF('EINGABE Gebäude'!P139="","",'EINGABE Gebäude'!P139)</f>
        <v/>
      </c>
      <c r="AL133" s="37" t="str">
        <f t="shared" si="122"/>
        <v/>
      </c>
      <c r="AM133" s="120" t="str">
        <f t="shared" si="123"/>
        <v/>
      </c>
      <c r="AN133" s="62" t="str">
        <f t="shared" si="124"/>
        <v/>
      </c>
      <c r="AO133" s="62" t="e">
        <f t="shared" si="125"/>
        <v>#N/A</v>
      </c>
      <c r="AP133" s="62" t="str">
        <f>IF(D133="","",VLOOKUP(D133,'Hilfswerte Benchmark'!$A$4:$H$58,6,0))</f>
        <v/>
      </c>
      <c r="AQ133" s="62" t="str">
        <f>IF(D133="","",VLOOKUP(D133,'Hilfswerte Benchmark'!$A$4:$H$58,7,0))</f>
        <v/>
      </c>
      <c r="AR133" s="62" t="str">
        <f t="shared" si="126"/>
        <v/>
      </c>
      <c r="AS133" s="62" t="str">
        <f t="shared" si="127"/>
        <v/>
      </c>
      <c r="AT133" t="str">
        <f>IF('EINGABE Gebäude'!Q139="","",'EINGABE Gebäude'!Q139)</f>
        <v/>
      </c>
      <c r="AU133" t="str">
        <f t="shared" si="128"/>
        <v/>
      </c>
      <c r="AV133" s="120" t="str">
        <f t="shared" si="129"/>
        <v/>
      </c>
      <c r="AW133" s="35" t="str">
        <f t="shared" si="149"/>
        <v/>
      </c>
      <c r="AX133" s="62" t="str">
        <f t="shared" si="150"/>
        <v/>
      </c>
      <c r="AY133" s="52" t="str">
        <f t="shared" si="130"/>
        <v/>
      </c>
      <c r="AZ133" s="62">
        <f>'Hilfswerte Energiepreise'!$C$4</f>
        <v>29.29</v>
      </c>
      <c r="BA133" s="62">
        <f>'Hilfswerte Energiepreise'!$D$4</f>
        <v>24.42</v>
      </c>
      <c r="BB133" s="62">
        <f>'Hilfswerte Energiepreise'!$E$4</f>
        <v>17.170000000000002</v>
      </c>
      <c r="BC133" t="str">
        <f t="shared" si="131"/>
        <v/>
      </c>
      <c r="BD133" t="str">
        <f t="shared" si="132"/>
        <v/>
      </c>
      <c r="BE133" s="37">
        <f>'Hilfswerte Energiepreise'!$F$4</f>
        <v>560</v>
      </c>
      <c r="BF133" t="str">
        <f t="shared" si="133"/>
        <v/>
      </c>
      <c r="BG133" s="42" t="str">
        <f>IF('EINGABE Gebäude'!S139="","",'EINGABE Gebäude'!S139)</f>
        <v/>
      </c>
      <c r="BH133" s="42" t="str">
        <f>IF('EINGABE Gebäude'!T139="","",'EINGABE Gebäude'!T139)</f>
        <v/>
      </c>
      <c r="BI133" s="37" t="str">
        <f t="shared" si="151"/>
        <v/>
      </c>
      <c r="BJ133" t="str">
        <f>IF('EINGABE Gebäude'!U139="","",'EINGABE Gebäude'!U139)</f>
        <v/>
      </c>
      <c r="BK133" s="37" t="str">
        <f t="shared" si="134"/>
        <v/>
      </c>
      <c r="BL133" s="120" t="str">
        <f t="shared" si="135"/>
        <v/>
      </c>
      <c r="BM133" s="62" t="str">
        <f t="shared" si="136"/>
        <v/>
      </c>
      <c r="BN133" s="62" t="e">
        <f t="shared" si="137"/>
        <v>#N/A</v>
      </c>
      <c r="BO133" s="62" t="str">
        <f>IF(D133="","",VLOOKUP(D133,'Hilfswerte Benchmark'!$A$4:$H$58,7,0))</f>
        <v/>
      </c>
      <c r="BP133" s="62" t="str">
        <f>IF(D133="","",VLOOKUP(D133,'Hilfswerte Benchmark'!$A$4:$H$58,8,0))</f>
        <v/>
      </c>
      <c r="BQ133" s="62" t="str">
        <f t="shared" si="138"/>
        <v/>
      </c>
      <c r="BR133" s="62" t="str">
        <f t="shared" si="139"/>
        <v/>
      </c>
      <c r="BS133" s="72" t="str">
        <f>IF('EINGABE Gebäude'!V139="","",'EINGABE Gebäude'!V139)</f>
        <v/>
      </c>
      <c r="BT133" s="52" t="str">
        <f t="shared" si="152"/>
        <v/>
      </c>
      <c r="BU133" s="52" t="str">
        <f t="shared" si="140"/>
        <v/>
      </c>
      <c r="BV133" s="120" t="str">
        <f t="shared" si="141"/>
        <v/>
      </c>
      <c r="BW133" s="35" t="str">
        <f t="shared" si="153"/>
        <v/>
      </c>
      <c r="BX133" s="62">
        <f>'Hilfswerte Energiepreise'!$C$20</f>
        <v>7.72</v>
      </c>
      <c r="BY133" s="62">
        <f>'Hilfswerte Energiepreise'!$D$20</f>
        <v>5.6</v>
      </c>
      <c r="BZ133" s="62">
        <f>'Hilfswerte Energiepreise'!$E$20</f>
        <v>3.61</v>
      </c>
      <c r="CA133" t="str">
        <f t="shared" si="142"/>
        <v/>
      </c>
      <c r="CB133" t="str">
        <f t="shared" si="143"/>
        <v/>
      </c>
      <c r="CC133" s="35"/>
    </row>
    <row r="134" spans="1:81" x14ac:dyDescent="0.2">
      <c r="A134" s="72">
        <v>130</v>
      </c>
      <c r="B134" s="47" t="str">
        <f>IF('EINGABE Gebäude'!C140 = "", "", 'EINGABE Gebäude'!C140)</f>
        <v/>
      </c>
      <c r="C134" s="47" t="str">
        <f>IF(OR('EINGABE Gebäude'!D140 = "",'EINGABE Gebäude'!D140 = 0), "",'EINGABE Gebäude'!D140)</f>
        <v/>
      </c>
      <c r="D134" t="str">
        <f>IF(OR('EINGABE Gebäude'!E140 = "",'EINGABE Gebäude'!E140 = 0), "",'EINGABE Gebäude'!E140 )</f>
        <v/>
      </c>
      <c r="E134" t="str">
        <f>IF('EINGABE Gebäude'!F140 = "", "",'EINGABE Gebäude'!F140)</f>
        <v/>
      </c>
      <c r="F134" s="34" t="str">
        <f>IF('EINGABE Gebäude'!H140= "", "",'EINGABE Gebäude'!H140)</f>
        <v/>
      </c>
      <c r="G134" s="34" t="str">
        <f>IF('EINGABE Gebäude'!I140 = "","",'EINGABE Gebäude'!I140)</f>
        <v/>
      </c>
      <c r="H134" s="34" t="str">
        <f>IF('EINGABE Gebäude'!J140="","",'EINGABE Gebäude'!J140)</f>
        <v/>
      </c>
      <c r="I134" s="35" t="str">
        <f t="shared" si="144"/>
        <v/>
      </c>
      <c r="J134" s="35" t="str">
        <f t="shared" si="145"/>
        <v/>
      </c>
      <c r="K134" s="35" t="str">
        <f t="shared" si="146"/>
        <v/>
      </c>
      <c r="L134" s="35" t="str">
        <f ca="1">IF(OR(I134="",K134=""),"",SUM(OFFSET('Hilfswerte Witterung'!$B$5,I134,K134,J134-I134)))</f>
        <v/>
      </c>
      <c r="M134" t="str">
        <f>IF('EINGABE Gebäude'!K140="","",'EINGABE Gebäude'!K140)</f>
        <v/>
      </c>
      <c r="N134" t="str">
        <f ca="1">IFERROR(IF(OR(L134=0, M134="",E134=""),"",(('Hilfswerte Witterung'!$I$1/L134)*M134)),"")</f>
        <v/>
      </c>
      <c r="O134" t="str">
        <f t="shared" ref="O134:O154" ca="1" si="154">IFERROR(N134/SUM($N$5:$N$154),"")</f>
        <v/>
      </c>
      <c r="P134" s="62" t="str">
        <f ca="1">IFERROR(IF(OR(L134=0, M134="",E134=""),"",(('Hilfswerte Witterung'!$I$1/L134)*M134)/E134),"")</f>
        <v/>
      </c>
      <c r="Q134" s="62" t="e">
        <f t="shared" ref="Q134:Q154" ca="1" si="155">IF(P134="",NA(),P134)</f>
        <v>#N/A</v>
      </c>
      <c r="R134" s="52" t="str">
        <f>IF(D134="","",VLOOKUP(D134,'Hilfswerte Benchmark'!$A$4:$H$59,3,0))</f>
        <v/>
      </c>
      <c r="S134" s="52" t="str">
        <f>IF(D134="","",VLOOKUP(D134,'Hilfswerte Benchmark'!$A$4:$H$59,4,0))</f>
        <v/>
      </c>
      <c r="T134" s="52" t="str">
        <f t="shared" ref="T134:T154" si="156">IFERROR(FIXED(R134,0) &amp; " | " &amp; FIXED(S134,0) &amp; " kWh/m²","")</f>
        <v/>
      </c>
      <c r="U134" s="44" t="str">
        <f t="shared" ref="U134:U154" ca="1" si="157">IFERROR(IF(OR(P134="",S134=""),"",IF(P134&lt;R134,"gut",IF(AND(P134&gt;R134,P134&lt;S134),"mittel","schlecht"))),"")</f>
        <v/>
      </c>
      <c r="V134" t="str">
        <f>IF('EINGABE Gebäude'!L140="","",'EINGABE Gebäude'!L140)</f>
        <v/>
      </c>
      <c r="W134" s="62" t="str">
        <f t="shared" si="147"/>
        <v/>
      </c>
      <c r="X134" s="62" t="str">
        <f>IF(H134="","",VLOOKUP(H134,'Hilfswerte Energiepreise'!$B$4:$F$17,2,FALSE))</f>
        <v/>
      </c>
      <c r="Y134" s="62" t="str">
        <f>IF(H134="","",VLOOKUP(H134,'Hilfswerte Energiepreise'!$B$4:$F$17,3,FALSE))</f>
        <v/>
      </c>
      <c r="Z134" s="62" t="str">
        <f>IF(H134="","",VLOOKUP(H134,'Hilfswerte Energiepreise'!$B$4:$F$17,4,FALSE))</f>
        <v/>
      </c>
      <c r="AA134" t="str">
        <f t="shared" ref="AA134:AA154" si="158">IFERROR(IF(OR(W134="",Z134=0),"",FIXED(Z134,1) &amp; " | " &amp; FIXED(Y134,1) &amp; " | " &amp; FIXED(X134,1) &amp; " ct/kWh"),"")</f>
        <v/>
      </c>
      <c r="AB134" t="str">
        <f t="shared" ref="AB134:AB154" si="159">IFERROR(IF(OR(W134="",AA134=""),"",IF(W134&lt;Z134,"gut",IF(AND(W134&gt;Z134,W134&lt;Y134),"gut",IF(AND(W134&gt;Y134,W134&lt;X134),"mittel",IF(W134&gt;X134,"schlecht"))))),"")</f>
        <v/>
      </c>
      <c r="AC134" s="35" t="str">
        <f ca="1">IFERROR(IF(OR(C134="",C134=0,L134=0,L134="",V134="",V134=0),"",(HLOOKUP(C134,'Hilfswerte Witterung'!$C$4:$AQ$5,2,FALSE)/L134)*V134),"")</f>
        <v/>
      </c>
      <c r="AD134" s="35" t="str">
        <f t="shared" ref="AD134:AD154" ca="1" si="160">IFERROR(AC134/SUM($AC$5:$AC$154),"")</f>
        <v/>
      </c>
      <c r="AE134" s="35" t="str">
        <f>IFERROR(VLOOKUP(H134,'Hilfswerte Energiepreise'!$B$4:$F$17,5,FALSE),"")</f>
        <v/>
      </c>
      <c r="AF134" s="35" t="str">
        <f t="shared" ref="AF134:AF154" ca="1" si="161">IFERROR(AE134*N134/1000000,"")</f>
        <v/>
      </c>
      <c r="AG134" s="35" t="str">
        <f t="shared" ref="AG134:AG154" ca="1" si="162">IFERROR(AF134*$AG$3,"")</f>
        <v/>
      </c>
      <c r="AH134" s="42" t="str">
        <f>IF('EINGABE Gebäude'!N140="","",'EINGABE Gebäude'!N140)</f>
        <v/>
      </c>
      <c r="AI134" s="42" t="str">
        <f>IF('EINGABE Gebäude'!O140="","",'EINGABE Gebäude'!O140)</f>
        <v/>
      </c>
      <c r="AJ134" t="str">
        <f t="shared" si="148"/>
        <v/>
      </c>
      <c r="AK134" t="str">
        <f>IF('EINGABE Gebäude'!P140="","",'EINGABE Gebäude'!P140)</f>
        <v/>
      </c>
      <c r="AL134" s="37" t="str">
        <f t="shared" ref="AL134:AL154" si="163">IFERROR(IF(AK134="","",AK134*(365/AJ134)),"")</f>
        <v/>
      </c>
      <c r="AM134" s="120" t="str">
        <f t="shared" ref="AM134:AM154" si="164">IFERROR(AL134/SUM($AL$5:$AL$154),"")</f>
        <v/>
      </c>
      <c r="AN134" s="62" t="str">
        <f t="shared" ref="AN134:AN154" si="165">IFERROR(IF(AL134="","",AL134/E134),"")</f>
        <v/>
      </c>
      <c r="AO134" s="62" t="e">
        <f t="shared" ref="AO134:AO154" si="166">IF(AN134="",NA(),AN134)</f>
        <v>#N/A</v>
      </c>
      <c r="AP134" s="62" t="str">
        <f>IF(D134="","",VLOOKUP(D134,'Hilfswerte Benchmark'!$A$4:$H$58,6,0))</f>
        <v/>
      </c>
      <c r="AQ134" s="62" t="str">
        <f>IF(D134="","",VLOOKUP(D134,'Hilfswerte Benchmark'!$A$4:$H$58,7,0))</f>
        <v/>
      </c>
      <c r="AR134" s="62" t="str">
        <f t="shared" ref="AR134:AR154" si="167">IFERROR(FIXED(AP134,0) &amp; " | " &amp; FIXED(AQ134,0) &amp; " kWh/m²","")</f>
        <v/>
      </c>
      <c r="AS134" s="62" t="str">
        <f t="shared" ref="AS134:AS154" si="168">IFERROR(IF(OR(AN134="",AQ134=""),"",IF(AN134&lt;AP134,"gut",IF(AND(AN134&gt;AP134,AN134&lt;AQ134),"mittel","schlecht"))),"")</f>
        <v/>
      </c>
      <c r="AT134" t="str">
        <f>IF('EINGABE Gebäude'!Q140="","",'EINGABE Gebäude'!Q140)</f>
        <v/>
      </c>
      <c r="AU134" t="str">
        <f t="shared" ref="AU134:AU154" si="169">IFERROR(IF(AT134="","",AT134*(365/AJ134)),"")</f>
        <v/>
      </c>
      <c r="AV134" s="120" t="str">
        <f t="shared" ref="AV134:AV154" si="170">IFERROR(AU134/SUM($AU$5:$AU$154),"")</f>
        <v/>
      </c>
      <c r="AW134" s="35" t="str">
        <f t="shared" si="149"/>
        <v/>
      </c>
      <c r="AX134" s="62" t="str">
        <f t="shared" si="150"/>
        <v/>
      </c>
      <c r="AY134" s="52" t="str">
        <f t="shared" ref="AY134:AY154" si="171">AU134</f>
        <v/>
      </c>
      <c r="AZ134" s="62">
        <f>'Hilfswerte Energiepreise'!$C$4</f>
        <v>29.29</v>
      </c>
      <c r="BA134" s="62">
        <f>'Hilfswerte Energiepreise'!$D$4</f>
        <v>24.42</v>
      </c>
      <c r="BB134" s="62">
        <f>'Hilfswerte Energiepreise'!$E$4</f>
        <v>17.170000000000002</v>
      </c>
      <c r="BC134" t="str">
        <f t="shared" ref="BC134:BC154" si="172">IFERROR(IF(AY134="","",FIXED(BB134,1) &amp; " | " &amp; FIXED(BA134,1) &amp; " | " &amp; FIXED(AZ134,1) &amp; " ct/kWh"),"")</f>
        <v/>
      </c>
      <c r="BD134" t="str">
        <f t="shared" ref="BD134:BD154" si="173">IFERROR(IF(AX134="","",IF(AX134&lt;BB134,"gut",IF(AND(AX134&gt;BB134,AX134&lt;BA134),"gut",IF(AND(AX134&gt;BA134,AX134&lt;AZ134),"mittel",IF(AX134&gt;AZ134,"schlecht"))))),"")</f>
        <v/>
      </c>
      <c r="BE134" s="37">
        <f>'Hilfswerte Energiepreise'!$F$4</f>
        <v>560</v>
      </c>
      <c r="BF134" t="str">
        <f t="shared" ref="BF134:BF154" si="174">IFERROR(BE134*AL134/1000000,"")</f>
        <v/>
      </c>
      <c r="BG134" s="42" t="str">
        <f>IF('EINGABE Gebäude'!S140="","",'EINGABE Gebäude'!S140)</f>
        <v/>
      </c>
      <c r="BH134" s="42" t="str">
        <f>IF('EINGABE Gebäude'!T140="","",'EINGABE Gebäude'!T140)</f>
        <v/>
      </c>
      <c r="BI134" s="37" t="str">
        <f t="shared" si="151"/>
        <v/>
      </c>
      <c r="BJ134" t="str">
        <f>IF('EINGABE Gebäude'!U140="","",'EINGABE Gebäude'!U140)</f>
        <v/>
      </c>
      <c r="BK134" s="37" t="str">
        <f t="shared" ref="BK134:BK154" si="175">IFERROR(IF(BJ134="","",BJ134*(365/BI134)),"")</f>
        <v/>
      </c>
      <c r="BL134" s="120" t="str">
        <f t="shared" ref="BL134:BL154" si="176">IFERROR(BK134/SUM($BK$5:$BK$154),"")</f>
        <v/>
      </c>
      <c r="BM134" s="62" t="str">
        <f t="shared" ref="BM134:BM154" si="177">IFERROR(IF(BK134="","",BK134/E134),"")</f>
        <v/>
      </c>
      <c r="BN134" s="62" t="e">
        <f t="shared" ref="BN134:BN154" si="178">IF(BM134="",NA(),BM134)</f>
        <v>#N/A</v>
      </c>
      <c r="BO134" s="62" t="str">
        <f>IF(D134="","",VLOOKUP(D134,'Hilfswerte Benchmark'!$A$4:$H$58,7,0))</f>
        <v/>
      </c>
      <c r="BP134" s="62" t="str">
        <f>IF(D134="","",VLOOKUP(D134,'Hilfswerte Benchmark'!$A$4:$H$58,8,0))</f>
        <v/>
      </c>
      <c r="BQ134" s="62" t="str">
        <f t="shared" ref="BQ134:BQ154" si="179">IFERROR(FIXED(BO134,0) &amp; " | " &amp; FIXED(BP134,0) &amp; " l/m²","")</f>
        <v/>
      </c>
      <c r="BR134" s="62" t="str">
        <f t="shared" ref="BR134:BR154" si="180">IFERROR(IF(OR(BM134="",BP134=""),"",IF(BM134&lt;BO134,"gut",IF(AND(BM134&gt;BO134,BM134&lt;BP134),"mittel","schlecht"))),"")</f>
        <v/>
      </c>
      <c r="BS134" s="72" t="str">
        <f>IF('EINGABE Gebäude'!V140="","",'EINGABE Gebäude'!V140)</f>
        <v/>
      </c>
      <c r="BT134" s="52" t="str">
        <f t="shared" si="152"/>
        <v/>
      </c>
      <c r="BU134" s="52" t="str">
        <f t="shared" ref="BU134:BU154" si="181">IFERROR(IF(BS134="","",BS134*(365/BI134)),"")</f>
        <v/>
      </c>
      <c r="BV134" s="120" t="str">
        <f t="shared" ref="BV134:BV154" si="182">IFERROR(BU134/SUM($BU$5:$BU$154),"")</f>
        <v/>
      </c>
      <c r="BW134" s="35" t="str">
        <f t="shared" si="153"/>
        <v/>
      </c>
      <c r="BX134" s="62">
        <f>'Hilfswerte Energiepreise'!$C$20</f>
        <v>7.72</v>
      </c>
      <c r="BY134" s="62">
        <f>'Hilfswerte Energiepreise'!$D$20</f>
        <v>5.6</v>
      </c>
      <c r="BZ134" s="62">
        <f>'Hilfswerte Energiepreise'!$E$20</f>
        <v>3.61</v>
      </c>
      <c r="CA134" t="str">
        <f t="shared" ref="CA134:CA154" si="183">IFERROR(IF(BW134="","",FIXED(BZ134,1) &amp; " | " &amp; FIXED(BY134,1) &amp; " | " &amp; FIXED(BX134,1) &amp; " Euro/m³"),"")</f>
        <v/>
      </c>
      <c r="CB134" t="str">
        <f t="shared" ref="CB134:CB154" si="184">IFERROR(IF(BW134="","",IF(BW134&lt;BZ134,"gut",IF(AND(BW134&gt;BZ134,BW134&lt;BY134),"gut",IF(AND(BW134&gt;BY134,BW134&lt;BX134),"mittel",IF(BW134&gt;BX134,"schlecht"))))),"")</f>
        <v/>
      </c>
      <c r="CC134" s="35"/>
    </row>
    <row r="135" spans="1:81" x14ac:dyDescent="0.2">
      <c r="A135">
        <v>131</v>
      </c>
      <c r="B135" s="47" t="str">
        <f>IF('EINGABE Gebäude'!C141 = "", "", 'EINGABE Gebäude'!C141)</f>
        <v/>
      </c>
      <c r="C135" s="47" t="str">
        <f>IF(OR('EINGABE Gebäude'!D141 = "",'EINGABE Gebäude'!D141 = 0), "",'EINGABE Gebäude'!D141)</f>
        <v/>
      </c>
      <c r="D135" t="str">
        <f>IF(OR('EINGABE Gebäude'!E141 = "",'EINGABE Gebäude'!E141 = 0), "",'EINGABE Gebäude'!E141 )</f>
        <v/>
      </c>
      <c r="E135" t="str">
        <f>IF('EINGABE Gebäude'!F141 = "", "",'EINGABE Gebäude'!F141)</f>
        <v/>
      </c>
      <c r="F135" s="34" t="str">
        <f>IF('EINGABE Gebäude'!H141= "", "",'EINGABE Gebäude'!H141)</f>
        <v/>
      </c>
      <c r="G135" s="34" t="str">
        <f>IF('EINGABE Gebäude'!I141 = "","",'EINGABE Gebäude'!I141)</f>
        <v/>
      </c>
      <c r="H135" s="34" t="str">
        <f>IF('EINGABE Gebäude'!J141="","",'EINGABE Gebäude'!J141)</f>
        <v/>
      </c>
      <c r="I135" s="35" t="str">
        <f t="shared" ref="I135:I154" si="185">IF(F135="","",MATCH(F135,Monatsauswahl,0))</f>
        <v/>
      </c>
      <c r="J135" s="35" t="str">
        <f t="shared" ref="J135:J154" si="186">IF(G135="","",MATCH(G135,Monatsauswahl,0)+1)</f>
        <v/>
      </c>
      <c r="K135" s="35" t="str">
        <f t="shared" ref="K135:K154" si="187">IF(C135="","",MATCH(C135,Wetterstationen,0))</f>
        <v/>
      </c>
      <c r="L135" s="35" t="str">
        <f ca="1">IF(OR(I135="",K135=""),"",SUM(OFFSET('Hilfswerte Witterung'!$B$5,I135,K135,J135-I135)))</f>
        <v/>
      </c>
      <c r="M135" t="str">
        <f>IF('EINGABE Gebäude'!K141="","",'EINGABE Gebäude'!K141)</f>
        <v/>
      </c>
      <c r="N135" t="str">
        <f ca="1">IFERROR(IF(OR(L135=0, M135="",E135=""),"",(('Hilfswerte Witterung'!$I$1/L135)*M135)),"")</f>
        <v/>
      </c>
      <c r="O135" t="str">
        <f t="shared" ca="1" si="154"/>
        <v/>
      </c>
      <c r="P135" s="62" t="str">
        <f ca="1">IFERROR(IF(OR(L135=0, M135="",E135=""),"",(('Hilfswerte Witterung'!$I$1/L135)*M135)/E135),"")</f>
        <v/>
      </c>
      <c r="Q135" s="62" t="e">
        <f t="shared" ca="1" si="155"/>
        <v>#N/A</v>
      </c>
      <c r="R135" s="52" t="str">
        <f>IF(D135="","",VLOOKUP(D135,'Hilfswerte Benchmark'!$A$4:$H$59,3,0))</f>
        <v/>
      </c>
      <c r="S135" s="52" t="str">
        <f>IF(D135="","",VLOOKUP(D135,'Hilfswerte Benchmark'!$A$4:$H$59,4,0))</f>
        <v/>
      </c>
      <c r="T135" s="52" t="str">
        <f t="shared" si="156"/>
        <v/>
      </c>
      <c r="U135" s="44" t="str">
        <f t="shared" ca="1" si="157"/>
        <v/>
      </c>
      <c r="V135" t="str">
        <f>IF('EINGABE Gebäude'!L141="","",'EINGABE Gebäude'!L141)</f>
        <v/>
      </c>
      <c r="W135" s="62" t="str">
        <f t="shared" ref="W135:W154" si="188">IF(OR(M135="",V135=""),"",V135*100/M135)</f>
        <v/>
      </c>
      <c r="X135" s="62" t="str">
        <f>IF(H135="","",VLOOKUP(H135,'Hilfswerte Energiepreise'!$B$4:$F$17,2,FALSE))</f>
        <v/>
      </c>
      <c r="Y135" s="62" t="str">
        <f>IF(H135="","",VLOOKUP(H135,'Hilfswerte Energiepreise'!$B$4:$F$17,3,FALSE))</f>
        <v/>
      </c>
      <c r="Z135" s="62" t="str">
        <f>IF(H135="","",VLOOKUP(H135,'Hilfswerte Energiepreise'!$B$4:$F$17,4,FALSE))</f>
        <v/>
      </c>
      <c r="AA135" t="str">
        <f t="shared" si="158"/>
        <v/>
      </c>
      <c r="AB135" t="str">
        <f t="shared" si="159"/>
        <v/>
      </c>
      <c r="AC135" s="35" t="str">
        <f ca="1">IFERROR(IF(OR(C135="",C135=0,L135=0,L135="",V135="",V135=0),"",(HLOOKUP(C135,'Hilfswerte Witterung'!$C$4:$AQ$5,2,FALSE)/L135)*V135),"")</f>
        <v/>
      </c>
      <c r="AD135" s="35" t="str">
        <f t="shared" ca="1" si="160"/>
        <v/>
      </c>
      <c r="AE135" s="35" t="str">
        <f>IFERROR(VLOOKUP(H135,'Hilfswerte Energiepreise'!$B$4:$F$17,5,FALSE),"")</f>
        <v/>
      </c>
      <c r="AF135" s="35" t="str">
        <f t="shared" ca="1" si="161"/>
        <v/>
      </c>
      <c r="AG135" s="35" t="str">
        <f t="shared" ca="1" si="162"/>
        <v/>
      </c>
      <c r="AH135" s="42" t="str">
        <f>IF('EINGABE Gebäude'!N141="","",'EINGABE Gebäude'!N141)</f>
        <v/>
      </c>
      <c r="AI135" s="42" t="str">
        <f>IF('EINGABE Gebäude'!O141="","",'EINGABE Gebäude'!O141)</f>
        <v/>
      </c>
      <c r="AJ135" t="str">
        <f t="shared" ref="AJ135:AJ154" si="189">IF(AH135="","",DATEDIF(AH135,AI135,"d")+1)</f>
        <v/>
      </c>
      <c r="AK135" t="str">
        <f>IF('EINGABE Gebäude'!P141="","",'EINGABE Gebäude'!P141)</f>
        <v/>
      </c>
      <c r="AL135" s="37" t="str">
        <f t="shared" si="163"/>
        <v/>
      </c>
      <c r="AM135" s="120" t="str">
        <f t="shared" si="164"/>
        <v/>
      </c>
      <c r="AN135" s="62" t="str">
        <f t="shared" si="165"/>
        <v/>
      </c>
      <c r="AO135" s="62" t="e">
        <f t="shared" si="166"/>
        <v>#N/A</v>
      </c>
      <c r="AP135" s="62" t="str">
        <f>IF(D135="","",VLOOKUP(D135,'Hilfswerte Benchmark'!$A$4:$H$58,6,0))</f>
        <v/>
      </c>
      <c r="AQ135" s="62" t="str">
        <f>IF(D135="","",VLOOKUP(D135,'Hilfswerte Benchmark'!$A$4:$H$58,7,0))</f>
        <v/>
      </c>
      <c r="AR135" s="62" t="str">
        <f t="shared" si="167"/>
        <v/>
      </c>
      <c r="AS135" s="62" t="str">
        <f t="shared" si="168"/>
        <v/>
      </c>
      <c r="AT135" t="str">
        <f>IF('EINGABE Gebäude'!Q141="","",'EINGABE Gebäude'!Q141)</f>
        <v/>
      </c>
      <c r="AU135" t="str">
        <f t="shared" si="169"/>
        <v/>
      </c>
      <c r="AV135" s="120" t="str">
        <f t="shared" si="170"/>
        <v/>
      </c>
      <c r="AW135" s="35" t="str">
        <f t="shared" ref="AW135:AW154" si="190">IF(OR(AT135="",AK135=""),"",AT135/AK135)</f>
        <v/>
      </c>
      <c r="AX135" s="62" t="str">
        <f t="shared" ref="AX135:AX154" si="191">IF(AW135="","",AW135*100)</f>
        <v/>
      </c>
      <c r="AY135" s="52" t="str">
        <f t="shared" si="171"/>
        <v/>
      </c>
      <c r="AZ135" s="62">
        <f>'Hilfswerte Energiepreise'!$C$4</f>
        <v>29.29</v>
      </c>
      <c r="BA135" s="62">
        <f>'Hilfswerte Energiepreise'!$D$4</f>
        <v>24.42</v>
      </c>
      <c r="BB135" s="62">
        <f>'Hilfswerte Energiepreise'!$E$4</f>
        <v>17.170000000000002</v>
      </c>
      <c r="BC135" t="str">
        <f t="shared" si="172"/>
        <v/>
      </c>
      <c r="BD135" t="str">
        <f t="shared" si="173"/>
        <v/>
      </c>
      <c r="BE135" s="37">
        <f>'Hilfswerte Energiepreise'!$F$4</f>
        <v>560</v>
      </c>
      <c r="BF135" t="str">
        <f t="shared" si="174"/>
        <v/>
      </c>
      <c r="BG135" s="42" t="str">
        <f>IF('EINGABE Gebäude'!S141="","",'EINGABE Gebäude'!S141)</f>
        <v/>
      </c>
      <c r="BH135" s="42" t="str">
        <f>IF('EINGABE Gebäude'!T141="","",'EINGABE Gebäude'!T141)</f>
        <v/>
      </c>
      <c r="BI135" s="37" t="str">
        <f t="shared" ref="BI135:BI154" si="192">IF(BG135="","",DATEDIF(BG135,BH135,"d")+1)</f>
        <v/>
      </c>
      <c r="BJ135" t="str">
        <f>IF('EINGABE Gebäude'!U141="","",'EINGABE Gebäude'!U141)</f>
        <v/>
      </c>
      <c r="BK135" s="37" t="str">
        <f t="shared" si="175"/>
        <v/>
      </c>
      <c r="BL135" s="120" t="str">
        <f t="shared" si="176"/>
        <v/>
      </c>
      <c r="BM135" s="62" t="str">
        <f t="shared" si="177"/>
        <v/>
      </c>
      <c r="BN135" s="62" t="e">
        <f t="shared" si="178"/>
        <v>#N/A</v>
      </c>
      <c r="BO135" s="62" t="str">
        <f>IF(D135="","",VLOOKUP(D135,'Hilfswerte Benchmark'!$A$4:$H$58,7,0))</f>
        <v/>
      </c>
      <c r="BP135" s="62" t="str">
        <f>IF(D135="","",VLOOKUP(D135,'Hilfswerte Benchmark'!$A$4:$H$58,8,0))</f>
        <v/>
      </c>
      <c r="BQ135" s="62" t="str">
        <f t="shared" si="179"/>
        <v/>
      </c>
      <c r="BR135" s="62" t="str">
        <f t="shared" si="180"/>
        <v/>
      </c>
      <c r="BS135" s="72" t="str">
        <f>IF('EINGABE Gebäude'!V141="","",'EINGABE Gebäude'!V141)</f>
        <v/>
      </c>
      <c r="BT135" s="52" t="str">
        <f t="shared" ref="BT135:BT154" si="193">IF(OR(BS135="",BJ135=""),"",BS135/BJ135)</f>
        <v/>
      </c>
      <c r="BU135" s="52" t="str">
        <f t="shared" si="181"/>
        <v/>
      </c>
      <c r="BV135" s="120" t="str">
        <f t="shared" si="182"/>
        <v/>
      </c>
      <c r="BW135" s="35" t="str">
        <f t="shared" ref="BW135:BW154" si="194">IF(BT135="","",BT135*1000)</f>
        <v/>
      </c>
      <c r="BX135" s="62">
        <f>'Hilfswerte Energiepreise'!$C$20</f>
        <v>7.72</v>
      </c>
      <c r="BY135" s="62">
        <f>'Hilfswerte Energiepreise'!$D$20</f>
        <v>5.6</v>
      </c>
      <c r="BZ135" s="62">
        <f>'Hilfswerte Energiepreise'!$E$20</f>
        <v>3.61</v>
      </c>
      <c r="CA135" t="str">
        <f t="shared" si="183"/>
        <v/>
      </c>
      <c r="CB135" t="str">
        <f t="shared" si="184"/>
        <v/>
      </c>
      <c r="CC135" s="35"/>
    </row>
    <row r="136" spans="1:81" x14ac:dyDescent="0.2">
      <c r="A136" s="72">
        <v>132</v>
      </c>
      <c r="B136" s="47" t="str">
        <f>IF('EINGABE Gebäude'!C142 = "", "", 'EINGABE Gebäude'!C142)</f>
        <v/>
      </c>
      <c r="C136" s="47" t="str">
        <f>IF(OR('EINGABE Gebäude'!D142 = "",'EINGABE Gebäude'!D142 = 0), "",'EINGABE Gebäude'!D142)</f>
        <v/>
      </c>
      <c r="D136" t="str">
        <f>IF(OR('EINGABE Gebäude'!E142 = "",'EINGABE Gebäude'!E142 = 0), "",'EINGABE Gebäude'!E142 )</f>
        <v/>
      </c>
      <c r="E136" t="str">
        <f>IF('EINGABE Gebäude'!F142 = "", "",'EINGABE Gebäude'!F142)</f>
        <v/>
      </c>
      <c r="F136" s="34" t="str">
        <f>IF('EINGABE Gebäude'!H142= "", "",'EINGABE Gebäude'!H142)</f>
        <v/>
      </c>
      <c r="G136" s="34" t="str">
        <f>IF('EINGABE Gebäude'!I142 = "","",'EINGABE Gebäude'!I142)</f>
        <v/>
      </c>
      <c r="H136" s="34" t="str">
        <f>IF('EINGABE Gebäude'!J142="","",'EINGABE Gebäude'!J142)</f>
        <v/>
      </c>
      <c r="I136" s="35" t="str">
        <f t="shared" si="185"/>
        <v/>
      </c>
      <c r="J136" s="35" t="str">
        <f t="shared" si="186"/>
        <v/>
      </c>
      <c r="K136" s="35" t="str">
        <f t="shared" si="187"/>
        <v/>
      </c>
      <c r="L136" s="35" t="str">
        <f ca="1">IF(OR(I136="",K136=""),"",SUM(OFFSET('Hilfswerte Witterung'!$B$5,I136,K136,J136-I136)))</f>
        <v/>
      </c>
      <c r="M136" t="str">
        <f>IF('EINGABE Gebäude'!K142="","",'EINGABE Gebäude'!K142)</f>
        <v/>
      </c>
      <c r="N136" t="str">
        <f ca="1">IFERROR(IF(OR(L136=0, M136="",E136=""),"",(('Hilfswerte Witterung'!$I$1/L136)*M136)),"")</f>
        <v/>
      </c>
      <c r="O136" t="str">
        <f t="shared" ca="1" si="154"/>
        <v/>
      </c>
      <c r="P136" s="62" t="str">
        <f ca="1">IFERROR(IF(OR(L136=0, M136="",E136=""),"",(('Hilfswerte Witterung'!$I$1/L136)*M136)/E136),"")</f>
        <v/>
      </c>
      <c r="Q136" s="62" t="e">
        <f t="shared" ca="1" si="155"/>
        <v>#N/A</v>
      </c>
      <c r="R136" s="52" t="str">
        <f>IF(D136="","",VLOOKUP(D136,'Hilfswerte Benchmark'!$A$4:$H$59,3,0))</f>
        <v/>
      </c>
      <c r="S136" s="52" t="str">
        <f>IF(D136="","",VLOOKUP(D136,'Hilfswerte Benchmark'!$A$4:$H$59,4,0))</f>
        <v/>
      </c>
      <c r="T136" s="52" t="str">
        <f t="shared" si="156"/>
        <v/>
      </c>
      <c r="U136" s="44" t="str">
        <f t="shared" ca="1" si="157"/>
        <v/>
      </c>
      <c r="V136" t="str">
        <f>IF('EINGABE Gebäude'!L142="","",'EINGABE Gebäude'!L142)</f>
        <v/>
      </c>
      <c r="W136" s="62" t="str">
        <f t="shared" si="188"/>
        <v/>
      </c>
      <c r="X136" s="62" t="str">
        <f>IF(H136="","",VLOOKUP(H136,'Hilfswerte Energiepreise'!$B$4:$F$17,2,FALSE))</f>
        <v/>
      </c>
      <c r="Y136" s="62" t="str">
        <f>IF(H136="","",VLOOKUP(H136,'Hilfswerte Energiepreise'!$B$4:$F$17,3,FALSE))</f>
        <v/>
      </c>
      <c r="Z136" s="62" t="str">
        <f>IF(H136="","",VLOOKUP(H136,'Hilfswerte Energiepreise'!$B$4:$F$17,4,FALSE))</f>
        <v/>
      </c>
      <c r="AA136" t="str">
        <f t="shared" si="158"/>
        <v/>
      </c>
      <c r="AB136" t="str">
        <f t="shared" si="159"/>
        <v/>
      </c>
      <c r="AC136" s="35" t="str">
        <f ca="1">IFERROR(IF(OR(C136="",C136=0,L136=0,L136="",V136="",V136=0),"",(HLOOKUP(C136,'Hilfswerte Witterung'!$C$4:$AQ$5,2,FALSE)/L136)*V136),"")</f>
        <v/>
      </c>
      <c r="AD136" s="35" t="str">
        <f t="shared" ca="1" si="160"/>
        <v/>
      </c>
      <c r="AE136" s="35" t="str">
        <f>IFERROR(VLOOKUP(H136,'Hilfswerte Energiepreise'!$B$4:$F$17,5,FALSE),"")</f>
        <v/>
      </c>
      <c r="AF136" s="35" t="str">
        <f t="shared" ca="1" si="161"/>
        <v/>
      </c>
      <c r="AG136" s="35" t="str">
        <f t="shared" ca="1" si="162"/>
        <v/>
      </c>
      <c r="AH136" s="42" t="str">
        <f>IF('EINGABE Gebäude'!N142="","",'EINGABE Gebäude'!N142)</f>
        <v/>
      </c>
      <c r="AI136" s="42" t="str">
        <f>IF('EINGABE Gebäude'!O142="","",'EINGABE Gebäude'!O142)</f>
        <v/>
      </c>
      <c r="AJ136" t="str">
        <f t="shared" si="189"/>
        <v/>
      </c>
      <c r="AK136" t="str">
        <f>IF('EINGABE Gebäude'!P142="","",'EINGABE Gebäude'!P142)</f>
        <v/>
      </c>
      <c r="AL136" s="37" t="str">
        <f t="shared" si="163"/>
        <v/>
      </c>
      <c r="AM136" s="120" t="str">
        <f t="shared" si="164"/>
        <v/>
      </c>
      <c r="AN136" s="62" t="str">
        <f t="shared" si="165"/>
        <v/>
      </c>
      <c r="AO136" s="62" t="e">
        <f t="shared" si="166"/>
        <v>#N/A</v>
      </c>
      <c r="AP136" s="62" t="str">
        <f>IF(D136="","",VLOOKUP(D136,'Hilfswerte Benchmark'!$A$4:$H$58,6,0))</f>
        <v/>
      </c>
      <c r="AQ136" s="62" t="str">
        <f>IF(D136="","",VLOOKUP(D136,'Hilfswerte Benchmark'!$A$4:$H$58,7,0))</f>
        <v/>
      </c>
      <c r="AR136" s="62" t="str">
        <f t="shared" si="167"/>
        <v/>
      </c>
      <c r="AS136" s="62" t="str">
        <f t="shared" si="168"/>
        <v/>
      </c>
      <c r="AT136" t="str">
        <f>IF('EINGABE Gebäude'!Q142="","",'EINGABE Gebäude'!Q142)</f>
        <v/>
      </c>
      <c r="AU136" t="str">
        <f t="shared" si="169"/>
        <v/>
      </c>
      <c r="AV136" s="120" t="str">
        <f t="shared" si="170"/>
        <v/>
      </c>
      <c r="AW136" s="35" t="str">
        <f t="shared" si="190"/>
        <v/>
      </c>
      <c r="AX136" s="62" t="str">
        <f t="shared" si="191"/>
        <v/>
      </c>
      <c r="AY136" s="52" t="str">
        <f t="shared" si="171"/>
        <v/>
      </c>
      <c r="AZ136" s="62">
        <f>'Hilfswerte Energiepreise'!$C$4</f>
        <v>29.29</v>
      </c>
      <c r="BA136" s="62">
        <f>'Hilfswerte Energiepreise'!$D$4</f>
        <v>24.42</v>
      </c>
      <c r="BB136" s="62">
        <f>'Hilfswerte Energiepreise'!$E$4</f>
        <v>17.170000000000002</v>
      </c>
      <c r="BC136" t="str">
        <f t="shared" si="172"/>
        <v/>
      </c>
      <c r="BD136" t="str">
        <f t="shared" si="173"/>
        <v/>
      </c>
      <c r="BE136" s="37">
        <f>'Hilfswerte Energiepreise'!$F$4</f>
        <v>560</v>
      </c>
      <c r="BF136" t="str">
        <f t="shared" si="174"/>
        <v/>
      </c>
      <c r="BG136" s="42" t="str">
        <f>IF('EINGABE Gebäude'!S142="","",'EINGABE Gebäude'!S142)</f>
        <v/>
      </c>
      <c r="BH136" s="42" t="str">
        <f>IF('EINGABE Gebäude'!T142="","",'EINGABE Gebäude'!T142)</f>
        <v/>
      </c>
      <c r="BI136" s="37" t="str">
        <f t="shared" si="192"/>
        <v/>
      </c>
      <c r="BJ136" t="str">
        <f>IF('EINGABE Gebäude'!U142="","",'EINGABE Gebäude'!U142)</f>
        <v/>
      </c>
      <c r="BK136" s="37" t="str">
        <f t="shared" si="175"/>
        <v/>
      </c>
      <c r="BL136" s="120" t="str">
        <f t="shared" si="176"/>
        <v/>
      </c>
      <c r="BM136" s="62" t="str">
        <f t="shared" si="177"/>
        <v/>
      </c>
      <c r="BN136" s="62" t="e">
        <f t="shared" si="178"/>
        <v>#N/A</v>
      </c>
      <c r="BO136" s="62" t="str">
        <f>IF(D136="","",VLOOKUP(D136,'Hilfswerte Benchmark'!$A$4:$H$58,7,0))</f>
        <v/>
      </c>
      <c r="BP136" s="62" t="str">
        <f>IF(D136="","",VLOOKUP(D136,'Hilfswerte Benchmark'!$A$4:$H$58,8,0))</f>
        <v/>
      </c>
      <c r="BQ136" s="62" t="str">
        <f t="shared" si="179"/>
        <v/>
      </c>
      <c r="BR136" s="62" t="str">
        <f t="shared" si="180"/>
        <v/>
      </c>
      <c r="BS136" s="72" t="str">
        <f>IF('EINGABE Gebäude'!V142="","",'EINGABE Gebäude'!V142)</f>
        <v/>
      </c>
      <c r="BT136" s="52" t="str">
        <f t="shared" si="193"/>
        <v/>
      </c>
      <c r="BU136" s="52" t="str">
        <f t="shared" si="181"/>
        <v/>
      </c>
      <c r="BV136" s="120" t="str">
        <f t="shared" si="182"/>
        <v/>
      </c>
      <c r="BW136" s="35" t="str">
        <f t="shared" si="194"/>
        <v/>
      </c>
      <c r="BX136" s="62">
        <f>'Hilfswerte Energiepreise'!$C$20</f>
        <v>7.72</v>
      </c>
      <c r="BY136" s="62">
        <f>'Hilfswerte Energiepreise'!$D$20</f>
        <v>5.6</v>
      </c>
      <c r="BZ136" s="62">
        <f>'Hilfswerte Energiepreise'!$E$20</f>
        <v>3.61</v>
      </c>
      <c r="CA136" t="str">
        <f t="shared" si="183"/>
        <v/>
      </c>
      <c r="CB136" t="str">
        <f t="shared" si="184"/>
        <v/>
      </c>
      <c r="CC136" s="35"/>
    </row>
    <row r="137" spans="1:81" x14ac:dyDescent="0.2">
      <c r="A137">
        <v>133</v>
      </c>
      <c r="B137" s="47" t="str">
        <f>IF('EINGABE Gebäude'!C143 = "", "", 'EINGABE Gebäude'!C143)</f>
        <v/>
      </c>
      <c r="C137" s="47" t="str">
        <f>IF(OR('EINGABE Gebäude'!D143 = "",'EINGABE Gebäude'!D143 = 0), "",'EINGABE Gebäude'!D143)</f>
        <v/>
      </c>
      <c r="D137" t="str">
        <f>IF(OR('EINGABE Gebäude'!E143 = "",'EINGABE Gebäude'!E143 = 0), "",'EINGABE Gebäude'!E143 )</f>
        <v/>
      </c>
      <c r="E137" t="str">
        <f>IF('EINGABE Gebäude'!F143 = "", "",'EINGABE Gebäude'!F143)</f>
        <v/>
      </c>
      <c r="F137" s="34" t="str">
        <f>IF('EINGABE Gebäude'!H143= "", "",'EINGABE Gebäude'!H143)</f>
        <v/>
      </c>
      <c r="G137" s="34" t="str">
        <f>IF('EINGABE Gebäude'!I143 = "","",'EINGABE Gebäude'!I143)</f>
        <v/>
      </c>
      <c r="H137" s="34" t="str">
        <f>IF('EINGABE Gebäude'!J143="","",'EINGABE Gebäude'!J143)</f>
        <v/>
      </c>
      <c r="I137" s="35" t="str">
        <f t="shared" si="185"/>
        <v/>
      </c>
      <c r="J137" s="35" t="str">
        <f t="shared" si="186"/>
        <v/>
      </c>
      <c r="K137" s="35" t="str">
        <f t="shared" si="187"/>
        <v/>
      </c>
      <c r="L137" s="35" t="str">
        <f ca="1">IF(OR(I137="",K137=""),"",SUM(OFFSET('Hilfswerte Witterung'!$B$5,I137,K137,J137-I137)))</f>
        <v/>
      </c>
      <c r="M137" t="str">
        <f>IF('EINGABE Gebäude'!K143="","",'EINGABE Gebäude'!K143)</f>
        <v/>
      </c>
      <c r="N137" t="str">
        <f ca="1">IFERROR(IF(OR(L137=0, M137="",E137=""),"",(('Hilfswerte Witterung'!$I$1/L137)*M137)),"")</f>
        <v/>
      </c>
      <c r="O137" t="str">
        <f t="shared" ca="1" si="154"/>
        <v/>
      </c>
      <c r="P137" s="62" t="str">
        <f ca="1">IFERROR(IF(OR(L137=0, M137="",E137=""),"",(('Hilfswerte Witterung'!$I$1/L137)*M137)/E137),"")</f>
        <v/>
      </c>
      <c r="Q137" s="62" t="e">
        <f t="shared" ca="1" si="155"/>
        <v>#N/A</v>
      </c>
      <c r="R137" s="52" t="str">
        <f>IF(D137="","",VLOOKUP(D137,'Hilfswerte Benchmark'!$A$4:$H$59,3,0))</f>
        <v/>
      </c>
      <c r="S137" s="52" t="str">
        <f>IF(D137="","",VLOOKUP(D137,'Hilfswerte Benchmark'!$A$4:$H$59,4,0))</f>
        <v/>
      </c>
      <c r="T137" s="52" t="str">
        <f t="shared" si="156"/>
        <v/>
      </c>
      <c r="U137" s="44" t="str">
        <f t="shared" ca="1" si="157"/>
        <v/>
      </c>
      <c r="V137" t="str">
        <f>IF('EINGABE Gebäude'!L143="","",'EINGABE Gebäude'!L143)</f>
        <v/>
      </c>
      <c r="W137" s="62" t="str">
        <f t="shared" si="188"/>
        <v/>
      </c>
      <c r="X137" s="62" t="str">
        <f>IF(H137="","",VLOOKUP(H137,'Hilfswerte Energiepreise'!$B$4:$F$17,2,FALSE))</f>
        <v/>
      </c>
      <c r="Y137" s="62" t="str">
        <f>IF(H137="","",VLOOKUP(H137,'Hilfswerte Energiepreise'!$B$4:$F$17,3,FALSE))</f>
        <v/>
      </c>
      <c r="Z137" s="62" t="str">
        <f>IF(H137="","",VLOOKUP(H137,'Hilfswerte Energiepreise'!$B$4:$F$17,4,FALSE))</f>
        <v/>
      </c>
      <c r="AA137" t="str">
        <f t="shared" si="158"/>
        <v/>
      </c>
      <c r="AB137" t="str">
        <f t="shared" si="159"/>
        <v/>
      </c>
      <c r="AC137" s="35" t="str">
        <f ca="1">IFERROR(IF(OR(C137="",C137=0,L137=0,L137="",V137="",V137=0),"",(HLOOKUP(C137,'Hilfswerte Witterung'!$C$4:$AQ$5,2,FALSE)/L137)*V137),"")</f>
        <v/>
      </c>
      <c r="AD137" s="35" t="str">
        <f t="shared" ca="1" si="160"/>
        <v/>
      </c>
      <c r="AE137" s="35" t="str">
        <f>IFERROR(VLOOKUP(H137,'Hilfswerte Energiepreise'!$B$4:$F$17,5,FALSE),"")</f>
        <v/>
      </c>
      <c r="AF137" s="35" t="str">
        <f t="shared" ca="1" si="161"/>
        <v/>
      </c>
      <c r="AG137" s="35" t="str">
        <f t="shared" ca="1" si="162"/>
        <v/>
      </c>
      <c r="AH137" s="42" t="str">
        <f>IF('EINGABE Gebäude'!N143="","",'EINGABE Gebäude'!N143)</f>
        <v/>
      </c>
      <c r="AI137" s="42" t="str">
        <f>IF('EINGABE Gebäude'!O143="","",'EINGABE Gebäude'!O143)</f>
        <v/>
      </c>
      <c r="AJ137" t="str">
        <f t="shared" si="189"/>
        <v/>
      </c>
      <c r="AK137" t="str">
        <f>IF('EINGABE Gebäude'!P143="","",'EINGABE Gebäude'!P143)</f>
        <v/>
      </c>
      <c r="AL137" s="37" t="str">
        <f t="shared" si="163"/>
        <v/>
      </c>
      <c r="AM137" s="120" t="str">
        <f t="shared" si="164"/>
        <v/>
      </c>
      <c r="AN137" s="62" t="str">
        <f t="shared" si="165"/>
        <v/>
      </c>
      <c r="AO137" s="62" t="e">
        <f t="shared" si="166"/>
        <v>#N/A</v>
      </c>
      <c r="AP137" s="62" t="str">
        <f>IF(D137="","",VLOOKUP(D137,'Hilfswerte Benchmark'!$A$4:$H$58,6,0))</f>
        <v/>
      </c>
      <c r="AQ137" s="62" t="str">
        <f>IF(D137="","",VLOOKUP(D137,'Hilfswerte Benchmark'!$A$4:$H$58,7,0))</f>
        <v/>
      </c>
      <c r="AR137" s="62" t="str">
        <f t="shared" si="167"/>
        <v/>
      </c>
      <c r="AS137" s="62" t="str">
        <f t="shared" si="168"/>
        <v/>
      </c>
      <c r="AT137" t="str">
        <f>IF('EINGABE Gebäude'!Q143="","",'EINGABE Gebäude'!Q143)</f>
        <v/>
      </c>
      <c r="AU137" t="str">
        <f t="shared" si="169"/>
        <v/>
      </c>
      <c r="AV137" s="120" t="str">
        <f t="shared" si="170"/>
        <v/>
      </c>
      <c r="AW137" s="35" t="str">
        <f t="shared" si="190"/>
        <v/>
      </c>
      <c r="AX137" s="62" t="str">
        <f t="shared" si="191"/>
        <v/>
      </c>
      <c r="AY137" s="52" t="str">
        <f t="shared" si="171"/>
        <v/>
      </c>
      <c r="AZ137" s="62">
        <f>'Hilfswerte Energiepreise'!$C$4</f>
        <v>29.29</v>
      </c>
      <c r="BA137" s="62">
        <f>'Hilfswerte Energiepreise'!$D$4</f>
        <v>24.42</v>
      </c>
      <c r="BB137" s="62">
        <f>'Hilfswerte Energiepreise'!$E$4</f>
        <v>17.170000000000002</v>
      </c>
      <c r="BC137" t="str">
        <f t="shared" si="172"/>
        <v/>
      </c>
      <c r="BD137" t="str">
        <f t="shared" si="173"/>
        <v/>
      </c>
      <c r="BE137" s="37">
        <f>'Hilfswerte Energiepreise'!$F$4</f>
        <v>560</v>
      </c>
      <c r="BF137" t="str">
        <f t="shared" si="174"/>
        <v/>
      </c>
      <c r="BG137" s="42" t="str">
        <f>IF('EINGABE Gebäude'!S143="","",'EINGABE Gebäude'!S143)</f>
        <v/>
      </c>
      <c r="BH137" s="42" t="str">
        <f>IF('EINGABE Gebäude'!T143="","",'EINGABE Gebäude'!T143)</f>
        <v/>
      </c>
      <c r="BI137" s="37" t="str">
        <f t="shared" si="192"/>
        <v/>
      </c>
      <c r="BJ137" t="str">
        <f>IF('EINGABE Gebäude'!U143="","",'EINGABE Gebäude'!U143)</f>
        <v/>
      </c>
      <c r="BK137" s="37" t="str">
        <f t="shared" si="175"/>
        <v/>
      </c>
      <c r="BL137" s="120" t="str">
        <f t="shared" si="176"/>
        <v/>
      </c>
      <c r="BM137" s="62" t="str">
        <f t="shared" si="177"/>
        <v/>
      </c>
      <c r="BN137" s="62" t="e">
        <f t="shared" si="178"/>
        <v>#N/A</v>
      </c>
      <c r="BO137" s="62" t="str">
        <f>IF(D137="","",VLOOKUP(D137,'Hilfswerte Benchmark'!$A$4:$H$58,7,0))</f>
        <v/>
      </c>
      <c r="BP137" s="62" t="str">
        <f>IF(D137="","",VLOOKUP(D137,'Hilfswerte Benchmark'!$A$4:$H$58,8,0))</f>
        <v/>
      </c>
      <c r="BQ137" s="62" t="str">
        <f t="shared" si="179"/>
        <v/>
      </c>
      <c r="BR137" s="62" t="str">
        <f t="shared" si="180"/>
        <v/>
      </c>
      <c r="BS137" s="72" t="str">
        <f>IF('EINGABE Gebäude'!V143="","",'EINGABE Gebäude'!V143)</f>
        <v/>
      </c>
      <c r="BT137" s="52" t="str">
        <f t="shared" si="193"/>
        <v/>
      </c>
      <c r="BU137" s="52" t="str">
        <f t="shared" si="181"/>
        <v/>
      </c>
      <c r="BV137" s="120" t="str">
        <f t="shared" si="182"/>
        <v/>
      </c>
      <c r="BW137" s="35" t="str">
        <f t="shared" si="194"/>
        <v/>
      </c>
      <c r="BX137" s="62">
        <f>'Hilfswerte Energiepreise'!$C$20</f>
        <v>7.72</v>
      </c>
      <c r="BY137" s="62">
        <f>'Hilfswerte Energiepreise'!$D$20</f>
        <v>5.6</v>
      </c>
      <c r="BZ137" s="62">
        <f>'Hilfswerte Energiepreise'!$E$20</f>
        <v>3.61</v>
      </c>
      <c r="CA137" t="str">
        <f t="shared" si="183"/>
        <v/>
      </c>
      <c r="CB137" t="str">
        <f t="shared" si="184"/>
        <v/>
      </c>
      <c r="CC137" s="35"/>
    </row>
    <row r="138" spans="1:81" x14ac:dyDescent="0.2">
      <c r="A138" s="72">
        <v>134</v>
      </c>
      <c r="B138" s="47" t="str">
        <f>IF('EINGABE Gebäude'!C144 = "", "", 'EINGABE Gebäude'!C144)</f>
        <v/>
      </c>
      <c r="C138" s="47" t="str">
        <f>IF(OR('EINGABE Gebäude'!D144 = "",'EINGABE Gebäude'!D144 = 0), "",'EINGABE Gebäude'!D144)</f>
        <v/>
      </c>
      <c r="D138" t="str">
        <f>IF(OR('EINGABE Gebäude'!E144 = "",'EINGABE Gebäude'!E144 = 0), "",'EINGABE Gebäude'!E144 )</f>
        <v/>
      </c>
      <c r="E138" t="str">
        <f>IF('EINGABE Gebäude'!F144 = "", "",'EINGABE Gebäude'!F144)</f>
        <v/>
      </c>
      <c r="F138" s="34" t="str">
        <f>IF('EINGABE Gebäude'!H144= "", "",'EINGABE Gebäude'!H144)</f>
        <v/>
      </c>
      <c r="G138" s="34" t="str">
        <f>IF('EINGABE Gebäude'!I144 = "","",'EINGABE Gebäude'!I144)</f>
        <v/>
      </c>
      <c r="H138" s="34" t="str">
        <f>IF('EINGABE Gebäude'!J144="","",'EINGABE Gebäude'!J144)</f>
        <v/>
      </c>
      <c r="I138" s="35" t="str">
        <f t="shared" si="185"/>
        <v/>
      </c>
      <c r="J138" s="35" t="str">
        <f t="shared" si="186"/>
        <v/>
      </c>
      <c r="K138" s="35" t="str">
        <f t="shared" si="187"/>
        <v/>
      </c>
      <c r="L138" s="35" t="str">
        <f ca="1">IF(OR(I138="",K138=""),"",SUM(OFFSET('Hilfswerte Witterung'!$B$5,I138,K138,J138-I138)))</f>
        <v/>
      </c>
      <c r="M138" t="str">
        <f>IF('EINGABE Gebäude'!K144="","",'EINGABE Gebäude'!K144)</f>
        <v/>
      </c>
      <c r="N138" t="str">
        <f ca="1">IFERROR(IF(OR(L138=0, M138="",E138=""),"",(('Hilfswerte Witterung'!$I$1/L138)*M138)),"")</f>
        <v/>
      </c>
      <c r="O138" t="str">
        <f t="shared" ca="1" si="154"/>
        <v/>
      </c>
      <c r="P138" s="62" t="str">
        <f ca="1">IFERROR(IF(OR(L138=0, M138="",E138=""),"",(('Hilfswerte Witterung'!$I$1/L138)*M138)/E138),"")</f>
        <v/>
      </c>
      <c r="Q138" s="62" t="e">
        <f t="shared" ca="1" si="155"/>
        <v>#N/A</v>
      </c>
      <c r="R138" s="52" t="str">
        <f>IF(D138="","",VLOOKUP(D138,'Hilfswerte Benchmark'!$A$4:$H$59,3,0))</f>
        <v/>
      </c>
      <c r="S138" s="52" t="str">
        <f>IF(D138="","",VLOOKUP(D138,'Hilfswerte Benchmark'!$A$4:$H$59,4,0))</f>
        <v/>
      </c>
      <c r="T138" s="52" t="str">
        <f t="shared" si="156"/>
        <v/>
      </c>
      <c r="U138" s="44" t="str">
        <f t="shared" ca="1" si="157"/>
        <v/>
      </c>
      <c r="V138" t="str">
        <f>IF('EINGABE Gebäude'!L144="","",'EINGABE Gebäude'!L144)</f>
        <v/>
      </c>
      <c r="W138" s="62" t="str">
        <f t="shared" si="188"/>
        <v/>
      </c>
      <c r="X138" s="62" t="str">
        <f>IF(H138="","",VLOOKUP(H138,'Hilfswerte Energiepreise'!$B$4:$F$17,2,FALSE))</f>
        <v/>
      </c>
      <c r="Y138" s="62" t="str">
        <f>IF(H138="","",VLOOKUP(H138,'Hilfswerte Energiepreise'!$B$4:$F$17,3,FALSE))</f>
        <v/>
      </c>
      <c r="Z138" s="62" t="str">
        <f>IF(H138="","",VLOOKUP(H138,'Hilfswerte Energiepreise'!$B$4:$F$17,4,FALSE))</f>
        <v/>
      </c>
      <c r="AA138" t="str">
        <f t="shared" si="158"/>
        <v/>
      </c>
      <c r="AB138" t="str">
        <f t="shared" si="159"/>
        <v/>
      </c>
      <c r="AC138" s="35" t="str">
        <f ca="1">IFERROR(IF(OR(C138="",C138=0,L138=0,L138="",V138="",V138=0),"",(HLOOKUP(C138,'Hilfswerte Witterung'!$C$4:$AQ$5,2,FALSE)/L138)*V138),"")</f>
        <v/>
      </c>
      <c r="AD138" s="35" t="str">
        <f t="shared" ca="1" si="160"/>
        <v/>
      </c>
      <c r="AE138" s="35" t="str">
        <f>IFERROR(VLOOKUP(H138,'Hilfswerte Energiepreise'!$B$4:$F$17,5,FALSE),"")</f>
        <v/>
      </c>
      <c r="AF138" s="35" t="str">
        <f t="shared" ca="1" si="161"/>
        <v/>
      </c>
      <c r="AG138" s="35" t="str">
        <f t="shared" ca="1" si="162"/>
        <v/>
      </c>
      <c r="AH138" s="42" t="str">
        <f>IF('EINGABE Gebäude'!N144="","",'EINGABE Gebäude'!N144)</f>
        <v/>
      </c>
      <c r="AI138" s="42" t="str">
        <f>IF('EINGABE Gebäude'!O144="","",'EINGABE Gebäude'!O144)</f>
        <v/>
      </c>
      <c r="AJ138" t="str">
        <f t="shared" si="189"/>
        <v/>
      </c>
      <c r="AK138" t="str">
        <f>IF('EINGABE Gebäude'!P144="","",'EINGABE Gebäude'!P144)</f>
        <v/>
      </c>
      <c r="AL138" s="37" t="str">
        <f t="shared" si="163"/>
        <v/>
      </c>
      <c r="AM138" s="120" t="str">
        <f t="shared" si="164"/>
        <v/>
      </c>
      <c r="AN138" s="62" t="str">
        <f t="shared" si="165"/>
        <v/>
      </c>
      <c r="AO138" s="62" t="e">
        <f t="shared" si="166"/>
        <v>#N/A</v>
      </c>
      <c r="AP138" s="62" t="str">
        <f>IF(D138="","",VLOOKUP(D138,'Hilfswerte Benchmark'!$A$4:$H$58,6,0))</f>
        <v/>
      </c>
      <c r="AQ138" s="62" t="str">
        <f>IF(D138="","",VLOOKUP(D138,'Hilfswerte Benchmark'!$A$4:$H$58,7,0))</f>
        <v/>
      </c>
      <c r="AR138" s="62" t="str">
        <f t="shared" si="167"/>
        <v/>
      </c>
      <c r="AS138" s="62" t="str">
        <f t="shared" si="168"/>
        <v/>
      </c>
      <c r="AT138" t="str">
        <f>IF('EINGABE Gebäude'!Q144="","",'EINGABE Gebäude'!Q144)</f>
        <v/>
      </c>
      <c r="AU138" t="str">
        <f t="shared" si="169"/>
        <v/>
      </c>
      <c r="AV138" s="120" t="str">
        <f t="shared" si="170"/>
        <v/>
      </c>
      <c r="AW138" s="35" t="str">
        <f t="shared" si="190"/>
        <v/>
      </c>
      <c r="AX138" s="62" t="str">
        <f t="shared" si="191"/>
        <v/>
      </c>
      <c r="AY138" s="52" t="str">
        <f t="shared" si="171"/>
        <v/>
      </c>
      <c r="AZ138" s="62">
        <f>'Hilfswerte Energiepreise'!$C$4</f>
        <v>29.29</v>
      </c>
      <c r="BA138" s="62">
        <f>'Hilfswerte Energiepreise'!$D$4</f>
        <v>24.42</v>
      </c>
      <c r="BB138" s="62">
        <f>'Hilfswerte Energiepreise'!$E$4</f>
        <v>17.170000000000002</v>
      </c>
      <c r="BC138" t="str">
        <f t="shared" si="172"/>
        <v/>
      </c>
      <c r="BD138" t="str">
        <f t="shared" si="173"/>
        <v/>
      </c>
      <c r="BE138" s="37">
        <f>'Hilfswerte Energiepreise'!$F$4</f>
        <v>560</v>
      </c>
      <c r="BF138" t="str">
        <f t="shared" si="174"/>
        <v/>
      </c>
      <c r="BG138" s="42" t="str">
        <f>IF('EINGABE Gebäude'!S144="","",'EINGABE Gebäude'!S144)</f>
        <v/>
      </c>
      <c r="BH138" s="42" t="str">
        <f>IF('EINGABE Gebäude'!T144="","",'EINGABE Gebäude'!T144)</f>
        <v/>
      </c>
      <c r="BI138" s="37" t="str">
        <f t="shared" si="192"/>
        <v/>
      </c>
      <c r="BJ138" t="str">
        <f>IF('EINGABE Gebäude'!U144="","",'EINGABE Gebäude'!U144)</f>
        <v/>
      </c>
      <c r="BK138" s="37" t="str">
        <f t="shared" si="175"/>
        <v/>
      </c>
      <c r="BL138" s="120" t="str">
        <f t="shared" si="176"/>
        <v/>
      </c>
      <c r="BM138" s="62" t="str">
        <f t="shared" si="177"/>
        <v/>
      </c>
      <c r="BN138" s="62" t="e">
        <f t="shared" si="178"/>
        <v>#N/A</v>
      </c>
      <c r="BO138" s="62" t="str">
        <f>IF(D138="","",VLOOKUP(D138,'Hilfswerte Benchmark'!$A$4:$H$58,7,0))</f>
        <v/>
      </c>
      <c r="BP138" s="62" t="str">
        <f>IF(D138="","",VLOOKUP(D138,'Hilfswerte Benchmark'!$A$4:$H$58,8,0))</f>
        <v/>
      </c>
      <c r="BQ138" s="62" t="str">
        <f t="shared" si="179"/>
        <v/>
      </c>
      <c r="BR138" s="62" t="str">
        <f t="shared" si="180"/>
        <v/>
      </c>
      <c r="BS138" s="72" t="str">
        <f>IF('EINGABE Gebäude'!V144="","",'EINGABE Gebäude'!V144)</f>
        <v/>
      </c>
      <c r="BT138" s="52" t="str">
        <f t="shared" si="193"/>
        <v/>
      </c>
      <c r="BU138" s="52" t="str">
        <f t="shared" si="181"/>
        <v/>
      </c>
      <c r="BV138" s="120" t="str">
        <f t="shared" si="182"/>
        <v/>
      </c>
      <c r="BW138" s="35" t="str">
        <f t="shared" si="194"/>
        <v/>
      </c>
      <c r="BX138" s="62">
        <f>'Hilfswerte Energiepreise'!$C$20</f>
        <v>7.72</v>
      </c>
      <c r="BY138" s="62">
        <f>'Hilfswerte Energiepreise'!$D$20</f>
        <v>5.6</v>
      </c>
      <c r="BZ138" s="62">
        <f>'Hilfswerte Energiepreise'!$E$20</f>
        <v>3.61</v>
      </c>
      <c r="CA138" t="str">
        <f t="shared" si="183"/>
        <v/>
      </c>
      <c r="CB138" t="str">
        <f t="shared" si="184"/>
        <v/>
      </c>
      <c r="CC138" s="35"/>
    </row>
    <row r="139" spans="1:81" x14ac:dyDescent="0.2">
      <c r="A139">
        <v>135</v>
      </c>
      <c r="B139" s="47" t="str">
        <f>IF('EINGABE Gebäude'!C145 = "", "", 'EINGABE Gebäude'!C145)</f>
        <v/>
      </c>
      <c r="C139" s="47" t="str">
        <f>IF(OR('EINGABE Gebäude'!D145 = "",'EINGABE Gebäude'!D145 = 0), "",'EINGABE Gebäude'!D145)</f>
        <v/>
      </c>
      <c r="D139" t="str">
        <f>IF(OR('EINGABE Gebäude'!E145 = "",'EINGABE Gebäude'!E145 = 0), "",'EINGABE Gebäude'!E145 )</f>
        <v/>
      </c>
      <c r="E139" t="str">
        <f>IF('EINGABE Gebäude'!F145 = "", "",'EINGABE Gebäude'!F145)</f>
        <v/>
      </c>
      <c r="F139" s="34" t="str">
        <f>IF('EINGABE Gebäude'!H145= "", "",'EINGABE Gebäude'!H145)</f>
        <v/>
      </c>
      <c r="G139" s="34" t="str">
        <f>IF('EINGABE Gebäude'!I145 = "","",'EINGABE Gebäude'!I145)</f>
        <v/>
      </c>
      <c r="H139" s="34" t="str">
        <f>IF('EINGABE Gebäude'!J145="","",'EINGABE Gebäude'!J145)</f>
        <v/>
      </c>
      <c r="I139" s="35" t="str">
        <f t="shared" si="185"/>
        <v/>
      </c>
      <c r="J139" s="35" t="str">
        <f t="shared" si="186"/>
        <v/>
      </c>
      <c r="K139" s="35" t="str">
        <f t="shared" si="187"/>
        <v/>
      </c>
      <c r="L139" s="35" t="str">
        <f ca="1">IF(OR(I139="",K139=""),"",SUM(OFFSET('Hilfswerte Witterung'!$B$5,I139,K139,J139-I139)))</f>
        <v/>
      </c>
      <c r="M139" t="str">
        <f>IF('EINGABE Gebäude'!K145="","",'EINGABE Gebäude'!K145)</f>
        <v/>
      </c>
      <c r="N139" t="str">
        <f ca="1">IFERROR(IF(OR(L139=0, M139="",E139=""),"",(('Hilfswerte Witterung'!$I$1/L139)*M139)),"")</f>
        <v/>
      </c>
      <c r="O139" t="str">
        <f t="shared" ca="1" si="154"/>
        <v/>
      </c>
      <c r="P139" s="62" t="str">
        <f ca="1">IFERROR(IF(OR(L139=0, M139="",E139=""),"",(('Hilfswerte Witterung'!$I$1/L139)*M139)/E139),"")</f>
        <v/>
      </c>
      <c r="Q139" s="62" t="e">
        <f t="shared" ca="1" si="155"/>
        <v>#N/A</v>
      </c>
      <c r="R139" s="52" t="str">
        <f>IF(D139="","",VLOOKUP(D139,'Hilfswerte Benchmark'!$A$4:$H$59,3,0))</f>
        <v/>
      </c>
      <c r="S139" s="52" t="str">
        <f>IF(D139="","",VLOOKUP(D139,'Hilfswerte Benchmark'!$A$4:$H$59,4,0))</f>
        <v/>
      </c>
      <c r="T139" s="52" t="str">
        <f t="shared" si="156"/>
        <v/>
      </c>
      <c r="U139" s="44" t="str">
        <f t="shared" ca="1" si="157"/>
        <v/>
      </c>
      <c r="V139" t="str">
        <f>IF('EINGABE Gebäude'!L145="","",'EINGABE Gebäude'!L145)</f>
        <v/>
      </c>
      <c r="W139" s="62" t="str">
        <f t="shared" si="188"/>
        <v/>
      </c>
      <c r="X139" s="62" t="str">
        <f>IF(H139="","",VLOOKUP(H139,'Hilfswerte Energiepreise'!$B$4:$F$17,2,FALSE))</f>
        <v/>
      </c>
      <c r="Y139" s="62" t="str">
        <f>IF(H139="","",VLOOKUP(H139,'Hilfswerte Energiepreise'!$B$4:$F$17,3,FALSE))</f>
        <v/>
      </c>
      <c r="Z139" s="62" t="str">
        <f>IF(H139="","",VLOOKUP(H139,'Hilfswerte Energiepreise'!$B$4:$F$17,4,FALSE))</f>
        <v/>
      </c>
      <c r="AA139" t="str">
        <f t="shared" si="158"/>
        <v/>
      </c>
      <c r="AB139" t="str">
        <f t="shared" si="159"/>
        <v/>
      </c>
      <c r="AC139" s="35" t="str">
        <f ca="1">IFERROR(IF(OR(C139="",C139=0,L139=0,L139="",V139="",V139=0),"",(HLOOKUP(C139,'Hilfswerte Witterung'!$C$4:$AQ$5,2,FALSE)/L139)*V139),"")</f>
        <v/>
      </c>
      <c r="AD139" s="35" t="str">
        <f t="shared" ca="1" si="160"/>
        <v/>
      </c>
      <c r="AE139" s="35" t="str">
        <f>IFERROR(VLOOKUP(H139,'Hilfswerte Energiepreise'!$B$4:$F$17,5,FALSE),"")</f>
        <v/>
      </c>
      <c r="AF139" s="35" t="str">
        <f t="shared" ca="1" si="161"/>
        <v/>
      </c>
      <c r="AG139" s="35" t="str">
        <f t="shared" ca="1" si="162"/>
        <v/>
      </c>
      <c r="AH139" s="42" t="str">
        <f>IF('EINGABE Gebäude'!N145="","",'EINGABE Gebäude'!N145)</f>
        <v/>
      </c>
      <c r="AI139" s="42" t="str">
        <f>IF('EINGABE Gebäude'!O145="","",'EINGABE Gebäude'!O145)</f>
        <v/>
      </c>
      <c r="AJ139" t="str">
        <f t="shared" si="189"/>
        <v/>
      </c>
      <c r="AK139" t="str">
        <f>IF('EINGABE Gebäude'!P145="","",'EINGABE Gebäude'!P145)</f>
        <v/>
      </c>
      <c r="AL139" s="37" t="str">
        <f t="shared" si="163"/>
        <v/>
      </c>
      <c r="AM139" s="120" t="str">
        <f t="shared" si="164"/>
        <v/>
      </c>
      <c r="AN139" s="62" t="str">
        <f t="shared" si="165"/>
        <v/>
      </c>
      <c r="AO139" s="62" t="e">
        <f t="shared" si="166"/>
        <v>#N/A</v>
      </c>
      <c r="AP139" s="62" t="str">
        <f>IF(D139="","",VLOOKUP(D139,'Hilfswerte Benchmark'!$A$4:$H$58,6,0))</f>
        <v/>
      </c>
      <c r="AQ139" s="62" t="str">
        <f>IF(D139="","",VLOOKUP(D139,'Hilfswerte Benchmark'!$A$4:$H$58,7,0))</f>
        <v/>
      </c>
      <c r="AR139" s="62" t="str">
        <f t="shared" si="167"/>
        <v/>
      </c>
      <c r="AS139" s="62" t="str">
        <f t="shared" si="168"/>
        <v/>
      </c>
      <c r="AT139" t="str">
        <f>IF('EINGABE Gebäude'!Q145="","",'EINGABE Gebäude'!Q145)</f>
        <v/>
      </c>
      <c r="AU139" t="str">
        <f t="shared" si="169"/>
        <v/>
      </c>
      <c r="AV139" s="120" t="str">
        <f t="shared" si="170"/>
        <v/>
      </c>
      <c r="AW139" s="35" t="str">
        <f t="shared" si="190"/>
        <v/>
      </c>
      <c r="AX139" s="62" t="str">
        <f t="shared" si="191"/>
        <v/>
      </c>
      <c r="AY139" s="52" t="str">
        <f t="shared" si="171"/>
        <v/>
      </c>
      <c r="AZ139" s="62">
        <f>'Hilfswerte Energiepreise'!$C$4</f>
        <v>29.29</v>
      </c>
      <c r="BA139" s="62">
        <f>'Hilfswerte Energiepreise'!$D$4</f>
        <v>24.42</v>
      </c>
      <c r="BB139" s="62">
        <f>'Hilfswerte Energiepreise'!$E$4</f>
        <v>17.170000000000002</v>
      </c>
      <c r="BC139" t="str">
        <f t="shared" si="172"/>
        <v/>
      </c>
      <c r="BD139" t="str">
        <f t="shared" si="173"/>
        <v/>
      </c>
      <c r="BE139" s="37">
        <f>'Hilfswerte Energiepreise'!$F$4</f>
        <v>560</v>
      </c>
      <c r="BF139" t="str">
        <f t="shared" si="174"/>
        <v/>
      </c>
      <c r="BG139" s="42" t="str">
        <f>IF('EINGABE Gebäude'!S145="","",'EINGABE Gebäude'!S145)</f>
        <v/>
      </c>
      <c r="BH139" s="42" t="str">
        <f>IF('EINGABE Gebäude'!T145="","",'EINGABE Gebäude'!T145)</f>
        <v/>
      </c>
      <c r="BI139" s="37" t="str">
        <f t="shared" si="192"/>
        <v/>
      </c>
      <c r="BJ139" t="str">
        <f>IF('EINGABE Gebäude'!U145="","",'EINGABE Gebäude'!U145)</f>
        <v/>
      </c>
      <c r="BK139" s="37" t="str">
        <f t="shared" si="175"/>
        <v/>
      </c>
      <c r="BL139" s="120" t="str">
        <f t="shared" si="176"/>
        <v/>
      </c>
      <c r="BM139" s="62" t="str">
        <f t="shared" si="177"/>
        <v/>
      </c>
      <c r="BN139" s="62" t="e">
        <f t="shared" si="178"/>
        <v>#N/A</v>
      </c>
      <c r="BO139" s="62" t="str">
        <f>IF(D139="","",VLOOKUP(D139,'Hilfswerte Benchmark'!$A$4:$H$58,7,0))</f>
        <v/>
      </c>
      <c r="BP139" s="62" t="str">
        <f>IF(D139="","",VLOOKUP(D139,'Hilfswerte Benchmark'!$A$4:$H$58,8,0))</f>
        <v/>
      </c>
      <c r="BQ139" s="62" t="str">
        <f t="shared" si="179"/>
        <v/>
      </c>
      <c r="BR139" s="62" t="str">
        <f t="shared" si="180"/>
        <v/>
      </c>
      <c r="BS139" s="72" t="str">
        <f>IF('EINGABE Gebäude'!V145="","",'EINGABE Gebäude'!V145)</f>
        <v/>
      </c>
      <c r="BT139" s="52" t="str">
        <f t="shared" si="193"/>
        <v/>
      </c>
      <c r="BU139" s="52" t="str">
        <f t="shared" si="181"/>
        <v/>
      </c>
      <c r="BV139" s="120" t="str">
        <f t="shared" si="182"/>
        <v/>
      </c>
      <c r="BW139" s="35" t="str">
        <f t="shared" si="194"/>
        <v/>
      </c>
      <c r="BX139" s="62">
        <f>'Hilfswerte Energiepreise'!$C$20</f>
        <v>7.72</v>
      </c>
      <c r="BY139" s="62">
        <f>'Hilfswerte Energiepreise'!$D$20</f>
        <v>5.6</v>
      </c>
      <c r="BZ139" s="62">
        <f>'Hilfswerte Energiepreise'!$E$20</f>
        <v>3.61</v>
      </c>
      <c r="CA139" t="str">
        <f t="shared" si="183"/>
        <v/>
      </c>
      <c r="CB139" t="str">
        <f t="shared" si="184"/>
        <v/>
      </c>
      <c r="CC139" s="35"/>
    </row>
    <row r="140" spans="1:81" x14ac:dyDescent="0.2">
      <c r="A140" s="72">
        <v>136</v>
      </c>
      <c r="B140" s="47" t="str">
        <f>IF('EINGABE Gebäude'!C146 = "", "", 'EINGABE Gebäude'!C146)</f>
        <v/>
      </c>
      <c r="C140" s="47" t="str">
        <f>IF(OR('EINGABE Gebäude'!D146 = "",'EINGABE Gebäude'!D146 = 0), "",'EINGABE Gebäude'!D146)</f>
        <v/>
      </c>
      <c r="D140" t="str">
        <f>IF(OR('EINGABE Gebäude'!E146 = "",'EINGABE Gebäude'!E146 = 0), "",'EINGABE Gebäude'!E146 )</f>
        <v/>
      </c>
      <c r="E140" t="str">
        <f>IF('EINGABE Gebäude'!F146 = "", "",'EINGABE Gebäude'!F146)</f>
        <v/>
      </c>
      <c r="F140" s="34" t="str">
        <f>IF('EINGABE Gebäude'!H146= "", "",'EINGABE Gebäude'!H146)</f>
        <v/>
      </c>
      <c r="G140" s="34" t="str">
        <f>IF('EINGABE Gebäude'!I146 = "","",'EINGABE Gebäude'!I146)</f>
        <v/>
      </c>
      <c r="H140" s="34" t="str">
        <f>IF('EINGABE Gebäude'!J146="","",'EINGABE Gebäude'!J146)</f>
        <v/>
      </c>
      <c r="I140" s="35" t="str">
        <f t="shared" si="185"/>
        <v/>
      </c>
      <c r="J140" s="35" t="str">
        <f t="shared" si="186"/>
        <v/>
      </c>
      <c r="K140" s="35" t="str">
        <f t="shared" si="187"/>
        <v/>
      </c>
      <c r="L140" s="35" t="str">
        <f ca="1">IF(OR(I140="",K140=""),"",SUM(OFFSET('Hilfswerte Witterung'!$B$5,I140,K140,J140-I140)))</f>
        <v/>
      </c>
      <c r="M140" t="str">
        <f>IF('EINGABE Gebäude'!K146="","",'EINGABE Gebäude'!K146)</f>
        <v/>
      </c>
      <c r="N140" t="str">
        <f ca="1">IFERROR(IF(OR(L140=0, M140="",E140=""),"",(('Hilfswerte Witterung'!$I$1/L140)*M140)),"")</f>
        <v/>
      </c>
      <c r="O140" t="str">
        <f t="shared" ca="1" si="154"/>
        <v/>
      </c>
      <c r="P140" s="62" t="str">
        <f ca="1">IFERROR(IF(OR(L140=0, M140="",E140=""),"",(('Hilfswerte Witterung'!$I$1/L140)*M140)/E140),"")</f>
        <v/>
      </c>
      <c r="Q140" s="62" t="e">
        <f t="shared" ca="1" si="155"/>
        <v>#N/A</v>
      </c>
      <c r="R140" s="52" t="str">
        <f>IF(D140="","",VLOOKUP(D140,'Hilfswerte Benchmark'!$A$4:$H$59,3,0))</f>
        <v/>
      </c>
      <c r="S140" s="52" t="str">
        <f>IF(D140="","",VLOOKUP(D140,'Hilfswerte Benchmark'!$A$4:$H$59,4,0))</f>
        <v/>
      </c>
      <c r="T140" s="52" t="str">
        <f t="shared" si="156"/>
        <v/>
      </c>
      <c r="U140" s="44" t="str">
        <f t="shared" ca="1" si="157"/>
        <v/>
      </c>
      <c r="V140" t="str">
        <f>IF('EINGABE Gebäude'!L146="","",'EINGABE Gebäude'!L146)</f>
        <v/>
      </c>
      <c r="W140" s="62" t="str">
        <f t="shared" si="188"/>
        <v/>
      </c>
      <c r="X140" s="62" t="str">
        <f>IF(H140="","",VLOOKUP(H140,'Hilfswerte Energiepreise'!$B$4:$F$17,2,FALSE))</f>
        <v/>
      </c>
      <c r="Y140" s="62" t="str">
        <f>IF(H140="","",VLOOKUP(H140,'Hilfswerte Energiepreise'!$B$4:$F$17,3,FALSE))</f>
        <v/>
      </c>
      <c r="Z140" s="62" t="str">
        <f>IF(H140="","",VLOOKUP(H140,'Hilfswerte Energiepreise'!$B$4:$F$17,4,FALSE))</f>
        <v/>
      </c>
      <c r="AA140" t="str">
        <f t="shared" si="158"/>
        <v/>
      </c>
      <c r="AB140" t="str">
        <f t="shared" si="159"/>
        <v/>
      </c>
      <c r="AC140" s="35" t="str">
        <f ca="1">IFERROR(IF(OR(C140="",C140=0,L140=0,L140="",V140="",V140=0),"",(HLOOKUP(C140,'Hilfswerte Witterung'!$C$4:$AQ$5,2,FALSE)/L140)*V140),"")</f>
        <v/>
      </c>
      <c r="AD140" s="35" t="str">
        <f t="shared" ca="1" si="160"/>
        <v/>
      </c>
      <c r="AE140" s="35" t="str">
        <f>IFERROR(VLOOKUP(H140,'Hilfswerte Energiepreise'!$B$4:$F$17,5,FALSE),"")</f>
        <v/>
      </c>
      <c r="AF140" s="35" t="str">
        <f t="shared" ca="1" si="161"/>
        <v/>
      </c>
      <c r="AG140" s="35" t="str">
        <f t="shared" ca="1" si="162"/>
        <v/>
      </c>
      <c r="AH140" s="42" t="str">
        <f>IF('EINGABE Gebäude'!N146="","",'EINGABE Gebäude'!N146)</f>
        <v/>
      </c>
      <c r="AI140" s="42" t="str">
        <f>IF('EINGABE Gebäude'!O146="","",'EINGABE Gebäude'!O146)</f>
        <v/>
      </c>
      <c r="AJ140" t="str">
        <f t="shared" si="189"/>
        <v/>
      </c>
      <c r="AK140" t="str">
        <f>IF('EINGABE Gebäude'!P146="","",'EINGABE Gebäude'!P146)</f>
        <v/>
      </c>
      <c r="AL140" s="37" t="str">
        <f t="shared" si="163"/>
        <v/>
      </c>
      <c r="AM140" s="120" t="str">
        <f t="shared" si="164"/>
        <v/>
      </c>
      <c r="AN140" s="62" t="str">
        <f t="shared" si="165"/>
        <v/>
      </c>
      <c r="AO140" s="62" t="e">
        <f t="shared" si="166"/>
        <v>#N/A</v>
      </c>
      <c r="AP140" s="62" t="str">
        <f>IF(D140="","",VLOOKUP(D140,'Hilfswerte Benchmark'!$A$4:$H$58,6,0))</f>
        <v/>
      </c>
      <c r="AQ140" s="62" t="str">
        <f>IF(D140="","",VLOOKUP(D140,'Hilfswerte Benchmark'!$A$4:$H$58,7,0))</f>
        <v/>
      </c>
      <c r="AR140" s="62" t="str">
        <f t="shared" si="167"/>
        <v/>
      </c>
      <c r="AS140" s="62" t="str">
        <f t="shared" si="168"/>
        <v/>
      </c>
      <c r="AT140" t="str">
        <f>IF('EINGABE Gebäude'!Q146="","",'EINGABE Gebäude'!Q146)</f>
        <v/>
      </c>
      <c r="AU140" t="str">
        <f t="shared" si="169"/>
        <v/>
      </c>
      <c r="AV140" s="120" t="str">
        <f t="shared" si="170"/>
        <v/>
      </c>
      <c r="AW140" s="35" t="str">
        <f t="shared" si="190"/>
        <v/>
      </c>
      <c r="AX140" s="62" t="str">
        <f t="shared" si="191"/>
        <v/>
      </c>
      <c r="AY140" s="52" t="str">
        <f t="shared" si="171"/>
        <v/>
      </c>
      <c r="AZ140" s="62">
        <f>'Hilfswerte Energiepreise'!$C$4</f>
        <v>29.29</v>
      </c>
      <c r="BA140" s="62">
        <f>'Hilfswerte Energiepreise'!$D$4</f>
        <v>24.42</v>
      </c>
      <c r="BB140" s="62">
        <f>'Hilfswerte Energiepreise'!$E$4</f>
        <v>17.170000000000002</v>
      </c>
      <c r="BC140" t="str">
        <f t="shared" si="172"/>
        <v/>
      </c>
      <c r="BD140" t="str">
        <f t="shared" si="173"/>
        <v/>
      </c>
      <c r="BE140" s="37">
        <f>'Hilfswerte Energiepreise'!$F$4</f>
        <v>560</v>
      </c>
      <c r="BF140" t="str">
        <f t="shared" si="174"/>
        <v/>
      </c>
      <c r="BG140" s="42" t="str">
        <f>IF('EINGABE Gebäude'!S146="","",'EINGABE Gebäude'!S146)</f>
        <v/>
      </c>
      <c r="BH140" s="42" t="str">
        <f>IF('EINGABE Gebäude'!T146="","",'EINGABE Gebäude'!T146)</f>
        <v/>
      </c>
      <c r="BI140" s="37" t="str">
        <f t="shared" si="192"/>
        <v/>
      </c>
      <c r="BJ140" t="str">
        <f>IF('EINGABE Gebäude'!U146="","",'EINGABE Gebäude'!U146)</f>
        <v/>
      </c>
      <c r="BK140" s="37" t="str">
        <f t="shared" si="175"/>
        <v/>
      </c>
      <c r="BL140" s="120" t="str">
        <f t="shared" si="176"/>
        <v/>
      </c>
      <c r="BM140" s="62" t="str">
        <f t="shared" si="177"/>
        <v/>
      </c>
      <c r="BN140" s="62" t="e">
        <f t="shared" si="178"/>
        <v>#N/A</v>
      </c>
      <c r="BO140" s="62" t="str">
        <f>IF(D140="","",VLOOKUP(D140,'Hilfswerte Benchmark'!$A$4:$H$58,7,0))</f>
        <v/>
      </c>
      <c r="BP140" s="62" t="str">
        <f>IF(D140="","",VLOOKUP(D140,'Hilfswerte Benchmark'!$A$4:$H$58,8,0))</f>
        <v/>
      </c>
      <c r="BQ140" s="62" t="str">
        <f t="shared" si="179"/>
        <v/>
      </c>
      <c r="BR140" s="62" t="str">
        <f t="shared" si="180"/>
        <v/>
      </c>
      <c r="BS140" s="72" t="str">
        <f>IF('EINGABE Gebäude'!V146="","",'EINGABE Gebäude'!V146)</f>
        <v/>
      </c>
      <c r="BT140" s="52" t="str">
        <f t="shared" si="193"/>
        <v/>
      </c>
      <c r="BU140" s="52" t="str">
        <f t="shared" si="181"/>
        <v/>
      </c>
      <c r="BV140" s="120" t="str">
        <f t="shared" si="182"/>
        <v/>
      </c>
      <c r="BW140" s="35" t="str">
        <f t="shared" si="194"/>
        <v/>
      </c>
      <c r="BX140" s="62">
        <f>'Hilfswerte Energiepreise'!$C$20</f>
        <v>7.72</v>
      </c>
      <c r="BY140" s="62">
        <f>'Hilfswerte Energiepreise'!$D$20</f>
        <v>5.6</v>
      </c>
      <c r="BZ140" s="62">
        <f>'Hilfswerte Energiepreise'!$E$20</f>
        <v>3.61</v>
      </c>
      <c r="CA140" t="str">
        <f t="shared" si="183"/>
        <v/>
      </c>
      <c r="CB140" t="str">
        <f t="shared" si="184"/>
        <v/>
      </c>
      <c r="CC140" s="35"/>
    </row>
    <row r="141" spans="1:81" x14ac:dyDescent="0.2">
      <c r="A141">
        <v>137</v>
      </c>
      <c r="B141" s="47" t="str">
        <f>IF('EINGABE Gebäude'!C147 = "", "", 'EINGABE Gebäude'!C147)</f>
        <v/>
      </c>
      <c r="C141" s="47" t="str">
        <f>IF(OR('EINGABE Gebäude'!D147 = "",'EINGABE Gebäude'!D147 = 0), "",'EINGABE Gebäude'!D147)</f>
        <v/>
      </c>
      <c r="D141" t="str">
        <f>IF(OR('EINGABE Gebäude'!E147 = "",'EINGABE Gebäude'!E147 = 0), "",'EINGABE Gebäude'!E147 )</f>
        <v/>
      </c>
      <c r="E141" t="str">
        <f>IF('EINGABE Gebäude'!F147 = "", "",'EINGABE Gebäude'!F147)</f>
        <v/>
      </c>
      <c r="F141" s="34" t="str">
        <f>IF('EINGABE Gebäude'!H147= "", "",'EINGABE Gebäude'!H147)</f>
        <v/>
      </c>
      <c r="G141" s="34" t="str">
        <f>IF('EINGABE Gebäude'!I147 = "","",'EINGABE Gebäude'!I147)</f>
        <v/>
      </c>
      <c r="H141" s="34" t="str">
        <f>IF('EINGABE Gebäude'!J147="","",'EINGABE Gebäude'!J147)</f>
        <v/>
      </c>
      <c r="I141" s="35" t="str">
        <f t="shared" si="185"/>
        <v/>
      </c>
      <c r="J141" s="35" t="str">
        <f t="shared" si="186"/>
        <v/>
      </c>
      <c r="K141" s="35" t="str">
        <f t="shared" si="187"/>
        <v/>
      </c>
      <c r="L141" s="35" t="str">
        <f ca="1">IF(OR(I141="",K141=""),"",SUM(OFFSET('Hilfswerte Witterung'!$B$5,I141,K141,J141-I141)))</f>
        <v/>
      </c>
      <c r="M141" t="str">
        <f>IF('EINGABE Gebäude'!K147="","",'EINGABE Gebäude'!K147)</f>
        <v/>
      </c>
      <c r="N141" t="str">
        <f ca="1">IFERROR(IF(OR(L141=0, M141="",E141=""),"",(('Hilfswerte Witterung'!$I$1/L141)*M141)),"")</f>
        <v/>
      </c>
      <c r="O141" t="str">
        <f t="shared" ca="1" si="154"/>
        <v/>
      </c>
      <c r="P141" s="62" t="str">
        <f ca="1">IFERROR(IF(OR(L141=0, M141="",E141=""),"",(('Hilfswerte Witterung'!$I$1/L141)*M141)/E141),"")</f>
        <v/>
      </c>
      <c r="Q141" s="62" t="e">
        <f t="shared" ca="1" si="155"/>
        <v>#N/A</v>
      </c>
      <c r="R141" s="52" t="str">
        <f>IF(D141="","",VLOOKUP(D141,'Hilfswerte Benchmark'!$A$4:$H$59,3,0))</f>
        <v/>
      </c>
      <c r="S141" s="52" t="str">
        <f>IF(D141="","",VLOOKUP(D141,'Hilfswerte Benchmark'!$A$4:$H$59,4,0))</f>
        <v/>
      </c>
      <c r="T141" s="52" t="str">
        <f t="shared" si="156"/>
        <v/>
      </c>
      <c r="U141" s="44" t="str">
        <f t="shared" ca="1" si="157"/>
        <v/>
      </c>
      <c r="V141" t="str">
        <f>IF('EINGABE Gebäude'!L147="","",'EINGABE Gebäude'!L147)</f>
        <v/>
      </c>
      <c r="W141" s="62" t="str">
        <f t="shared" si="188"/>
        <v/>
      </c>
      <c r="X141" s="62" t="str">
        <f>IF(H141="","",VLOOKUP(H141,'Hilfswerte Energiepreise'!$B$4:$F$17,2,FALSE))</f>
        <v/>
      </c>
      <c r="Y141" s="62" t="str">
        <f>IF(H141="","",VLOOKUP(H141,'Hilfswerte Energiepreise'!$B$4:$F$17,3,FALSE))</f>
        <v/>
      </c>
      <c r="Z141" s="62" t="str">
        <f>IF(H141="","",VLOOKUP(H141,'Hilfswerte Energiepreise'!$B$4:$F$17,4,FALSE))</f>
        <v/>
      </c>
      <c r="AA141" t="str">
        <f t="shared" si="158"/>
        <v/>
      </c>
      <c r="AB141" t="str">
        <f t="shared" si="159"/>
        <v/>
      </c>
      <c r="AC141" s="35" t="str">
        <f ca="1">IFERROR(IF(OR(C141="",C141=0,L141=0,L141="",V141="",V141=0),"",(HLOOKUP(C141,'Hilfswerte Witterung'!$C$4:$AQ$5,2,FALSE)/L141)*V141),"")</f>
        <v/>
      </c>
      <c r="AD141" s="35" t="str">
        <f t="shared" ca="1" si="160"/>
        <v/>
      </c>
      <c r="AE141" s="35" t="str">
        <f>IFERROR(VLOOKUP(H141,'Hilfswerte Energiepreise'!$B$4:$F$17,5,FALSE),"")</f>
        <v/>
      </c>
      <c r="AF141" s="35" t="str">
        <f t="shared" ca="1" si="161"/>
        <v/>
      </c>
      <c r="AG141" s="35" t="str">
        <f t="shared" ca="1" si="162"/>
        <v/>
      </c>
      <c r="AH141" s="42" t="str">
        <f>IF('EINGABE Gebäude'!N147="","",'EINGABE Gebäude'!N147)</f>
        <v/>
      </c>
      <c r="AI141" s="42" t="str">
        <f>IF('EINGABE Gebäude'!O147="","",'EINGABE Gebäude'!O147)</f>
        <v/>
      </c>
      <c r="AJ141" t="str">
        <f t="shared" si="189"/>
        <v/>
      </c>
      <c r="AK141" t="str">
        <f>IF('EINGABE Gebäude'!P147="","",'EINGABE Gebäude'!P147)</f>
        <v/>
      </c>
      <c r="AL141" s="37" t="str">
        <f t="shared" si="163"/>
        <v/>
      </c>
      <c r="AM141" s="120" t="str">
        <f t="shared" si="164"/>
        <v/>
      </c>
      <c r="AN141" s="62" t="str">
        <f t="shared" si="165"/>
        <v/>
      </c>
      <c r="AO141" s="62" t="e">
        <f t="shared" si="166"/>
        <v>#N/A</v>
      </c>
      <c r="AP141" s="62" t="str">
        <f>IF(D141="","",VLOOKUP(D141,'Hilfswerte Benchmark'!$A$4:$H$58,6,0))</f>
        <v/>
      </c>
      <c r="AQ141" s="62" t="str">
        <f>IF(D141="","",VLOOKUP(D141,'Hilfswerte Benchmark'!$A$4:$H$58,7,0))</f>
        <v/>
      </c>
      <c r="AR141" s="62" t="str">
        <f t="shared" si="167"/>
        <v/>
      </c>
      <c r="AS141" s="62" t="str">
        <f t="shared" si="168"/>
        <v/>
      </c>
      <c r="AT141" t="str">
        <f>IF('EINGABE Gebäude'!Q147="","",'EINGABE Gebäude'!Q147)</f>
        <v/>
      </c>
      <c r="AU141" t="str">
        <f t="shared" si="169"/>
        <v/>
      </c>
      <c r="AV141" s="120" t="str">
        <f t="shared" si="170"/>
        <v/>
      </c>
      <c r="AW141" s="35" t="str">
        <f t="shared" si="190"/>
        <v/>
      </c>
      <c r="AX141" s="62" t="str">
        <f t="shared" si="191"/>
        <v/>
      </c>
      <c r="AY141" s="52" t="str">
        <f t="shared" si="171"/>
        <v/>
      </c>
      <c r="AZ141" s="62">
        <f>'Hilfswerte Energiepreise'!$C$4</f>
        <v>29.29</v>
      </c>
      <c r="BA141" s="62">
        <f>'Hilfswerte Energiepreise'!$D$4</f>
        <v>24.42</v>
      </c>
      <c r="BB141" s="62">
        <f>'Hilfswerte Energiepreise'!$E$4</f>
        <v>17.170000000000002</v>
      </c>
      <c r="BC141" t="str">
        <f t="shared" si="172"/>
        <v/>
      </c>
      <c r="BD141" t="str">
        <f t="shared" si="173"/>
        <v/>
      </c>
      <c r="BE141" s="37">
        <f>'Hilfswerte Energiepreise'!$F$4</f>
        <v>560</v>
      </c>
      <c r="BF141" t="str">
        <f t="shared" si="174"/>
        <v/>
      </c>
      <c r="BG141" s="42" t="str">
        <f>IF('EINGABE Gebäude'!S147="","",'EINGABE Gebäude'!S147)</f>
        <v/>
      </c>
      <c r="BH141" s="42" t="str">
        <f>IF('EINGABE Gebäude'!T147="","",'EINGABE Gebäude'!T147)</f>
        <v/>
      </c>
      <c r="BI141" s="37" t="str">
        <f t="shared" si="192"/>
        <v/>
      </c>
      <c r="BJ141" t="str">
        <f>IF('EINGABE Gebäude'!U147="","",'EINGABE Gebäude'!U147)</f>
        <v/>
      </c>
      <c r="BK141" s="37" t="str">
        <f t="shared" si="175"/>
        <v/>
      </c>
      <c r="BL141" s="120" t="str">
        <f t="shared" si="176"/>
        <v/>
      </c>
      <c r="BM141" s="62" t="str">
        <f t="shared" si="177"/>
        <v/>
      </c>
      <c r="BN141" s="62" t="e">
        <f t="shared" si="178"/>
        <v>#N/A</v>
      </c>
      <c r="BO141" s="62" t="str">
        <f>IF(D141="","",VLOOKUP(D141,'Hilfswerte Benchmark'!$A$4:$H$58,7,0))</f>
        <v/>
      </c>
      <c r="BP141" s="62" t="str">
        <f>IF(D141="","",VLOOKUP(D141,'Hilfswerte Benchmark'!$A$4:$H$58,8,0))</f>
        <v/>
      </c>
      <c r="BQ141" s="62" t="str">
        <f t="shared" si="179"/>
        <v/>
      </c>
      <c r="BR141" s="62" t="str">
        <f t="shared" si="180"/>
        <v/>
      </c>
      <c r="BS141" s="72" t="str">
        <f>IF('EINGABE Gebäude'!V147="","",'EINGABE Gebäude'!V147)</f>
        <v/>
      </c>
      <c r="BT141" s="52" t="str">
        <f t="shared" si="193"/>
        <v/>
      </c>
      <c r="BU141" s="52" t="str">
        <f t="shared" si="181"/>
        <v/>
      </c>
      <c r="BV141" s="120" t="str">
        <f t="shared" si="182"/>
        <v/>
      </c>
      <c r="BW141" s="35" t="str">
        <f t="shared" si="194"/>
        <v/>
      </c>
      <c r="BX141" s="62">
        <f>'Hilfswerte Energiepreise'!$C$20</f>
        <v>7.72</v>
      </c>
      <c r="BY141" s="62">
        <f>'Hilfswerte Energiepreise'!$D$20</f>
        <v>5.6</v>
      </c>
      <c r="BZ141" s="62">
        <f>'Hilfswerte Energiepreise'!$E$20</f>
        <v>3.61</v>
      </c>
      <c r="CA141" t="str">
        <f t="shared" si="183"/>
        <v/>
      </c>
      <c r="CB141" t="str">
        <f t="shared" si="184"/>
        <v/>
      </c>
      <c r="CC141" s="35"/>
    </row>
    <row r="142" spans="1:81" x14ac:dyDescent="0.2">
      <c r="A142" s="72">
        <v>138</v>
      </c>
      <c r="B142" s="47" t="str">
        <f>IF('EINGABE Gebäude'!C148 = "", "", 'EINGABE Gebäude'!C148)</f>
        <v/>
      </c>
      <c r="C142" s="47" t="str">
        <f>IF(OR('EINGABE Gebäude'!D148 = "",'EINGABE Gebäude'!D148 = 0), "",'EINGABE Gebäude'!D148)</f>
        <v/>
      </c>
      <c r="D142" t="str">
        <f>IF(OR('EINGABE Gebäude'!E148 = "",'EINGABE Gebäude'!E148 = 0), "",'EINGABE Gebäude'!E148 )</f>
        <v/>
      </c>
      <c r="E142" t="str">
        <f>IF('EINGABE Gebäude'!F148 = "", "",'EINGABE Gebäude'!F148)</f>
        <v/>
      </c>
      <c r="F142" s="34" t="str">
        <f>IF('EINGABE Gebäude'!H148= "", "",'EINGABE Gebäude'!H148)</f>
        <v/>
      </c>
      <c r="G142" s="34" t="str">
        <f>IF('EINGABE Gebäude'!I148 = "","",'EINGABE Gebäude'!I148)</f>
        <v/>
      </c>
      <c r="H142" s="34" t="str">
        <f>IF('EINGABE Gebäude'!J148="","",'EINGABE Gebäude'!J148)</f>
        <v/>
      </c>
      <c r="I142" s="35" t="str">
        <f t="shared" si="185"/>
        <v/>
      </c>
      <c r="J142" s="35" t="str">
        <f t="shared" si="186"/>
        <v/>
      </c>
      <c r="K142" s="35" t="str">
        <f t="shared" si="187"/>
        <v/>
      </c>
      <c r="L142" s="35" t="str">
        <f ca="1">IF(OR(I142="",K142=""),"",SUM(OFFSET('Hilfswerte Witterung'!$B$5,I142,K142,J142-I142)))</f>
        <v/>
      </c>
      <c r="M142" t="str">
        <f>IF('EINGABE Gebäude'!K148="","",'EINGABE Gebäude'!K148)</f>
        <v/>
      </c>
      <c r="N142" t="str">
        <f ca="1">IFERROR(IF(OR(L142=0, M142="",E142=""),"",(('Hilfswerte Witterung'!$I$1/L142)*M142)),"")</f>
        <v/>
      </c>
      <c r="O142" t="str">
        <f t="shared" ca="1" si="154"/>
        <v/>
      </c>
      <c r="P142" s="62" t="str">
        <f ca="1">IFERROR(IF(OR(L142=0, M142="",E142=""),"",(('Hilfswerte Witterung'!$I$1/L142)*M142)/E142),"")</f>
        <v/>
      </c>
      <c r="Q142" s="62" t="e">
        <f t="shared" ca="1" si="155"/>
        <v>#N/A</v>
      </c>
      <c r="R142" s="52" t="str">
        <f>IF(D142="","",VLOOKUP(D142,'Hilfswerte Benchmark'!$A$4:$H$59,3,0))</f>
        <v/>
      </c>
      <c r="S142" s="52" t="str">
        <f>IF(D142="","",VLOOKUP(D142,'Hilfswerte Benchmark'!$A$4:$H$59,4,0))</f>
        <v/>
      </c>
      <c r="T142" s="52" t="str">
        <f t="shared" si="156"/>
        <v/>
      </c>
      <c r="U142" s="44" t="str">
        <f t="shared" ca="1" si="157"/>
        <v/>
      </c>
      <c r="V142" t="str">
        <f>IF('EINGABE Gebäude'!L148="","",'EINGABE Gebäude'!L148)</f>
        <v/>
      </c>
      <c r="W142" s="62" t="str">
        <f t="shared" si="188"/>
        <v/>
      </c>
      <c r="X142" s="62" t="str">
        <f>IF(H142="","",VLOOKUP(H142,'Hilfswerte Energiepreise'!$B$4:$F$17,2,FALSE))</f>
        <v/>
      </c>
      <c r="Y142" s="62" t="str">
        <f>IF(H142="","",VLOOKUP(H142,'Hilfswerte Energiepreise'!$B$4:$F$17,3,FALSE))</f>
        <v/>
      </c>
      <c r="Z142" s="62" t="str">
        <f>IF(H142="","",VLOOKUP(H142,'Hilfswerte Energiepreise'!$B$4:$F$17,4,FALSE))</f>
        <v/>
      </c>
      <c r="AA142" t="str">
        <f t="shared" si="158"/>
        <v/>
      </c>
      <c r="AB142" t="str">
        <f t="shared" si="159"/>
        <v/>
      </c>
      <c r="AC142" s="35" t="str">
        <f ca="1">IFERROR(IF(OR(C142="",C142=0,L142=0,L142="",V142="",V142=0),"",(HLOOKUP(C142,'Hilfswerte Witterung'!$C$4:$AQ$5,2,FALSE)/L142)*V142),"")</f>
        <v/>
      </c>
      <c r="AD142" s="35" t="str">
        <f t="shared" ca="1" si="160"/>
        <v/>
      </c>
      <c r="AE142" s="35" t="str">
        <f>IFERROR(VLOOKUP(H142,'Hilfswerte Energiepreise'!$B$4:$F$17,5,FALSE),"")</f>
        <v/>
      </c>
      <c r="AF142" s="35" t="str">
        <f t="shared" ca="1" si="161"/>
        <v/>
      </c>
      <c r="AG142" s="35" t="str">
        <f t="shared" ca="1" si="162"/>
        <v/>
      </c>
      <c r="AH142" s="42" t="str">
        <f>IF('EINGABE Gebäude'!N148="","",'EINGABE Gebäude'!N148)</f>
        <v/>
      </c>
      <c r="AI142" s="42" t="str">
        <f>IF('EINGABE Gebäude'!O148="","",'EINGABE Gebäude'!O148)</f>
        <v/>
      </c>
      <c r="AJ142" t="str">
        <f t="shared" si="189"/>
        <v/>
      </c>
      <c r="AK142" t="str">
        <f>IF('EINGABE Gebäude'!P148="","",'EINGABE Gebäude'!P148)</f>
        <v/>
      </c>
      <c r="AL142" s="37" t="str">
        <f t="shared" si="163"/>
        <v/>
      </c>
      <c r="AM142" s="120" t="str">
        <f t="shared" si="164"/>
        <v/>
      </c>
      <c r="AN142" s="62" t="str">
        <f t="shared" si="165"/>
        <v/>
      </c>
      <c r="AO142" s="62" t="e">
        <f t="shared" si="166"/>
        <v>#N/A</v>
      </c>
      <c r="AP142" s="62" t="str">
        <f>IF(D142="","",VLOOKUP(D142,'Hilfswerte Benchmark'!$A$4:$H$58,6,0))</f>
        <v/>
      </c>
      <c r="AQ142" s="62" t="str">
        <f>IF(D142="","",VLOOKUP(D142,'Hilfswerte Benchmark'!$A$4:$H$58,7,0))</f>
        <v/>
      </c>
      <c r="AR142" s="62" t="str">
        <f t="shared" si="167"/>
        <v/>
      </c>
      <c r="AS142" s="62" t="str">
        <f t="shared" si="168"/>
        <v/>
      </c>
      <c r="AT142" t="str">
        <f>IF('EINGABE Gebäude'!Q148="","",'EINGABE Gebäude'!Q148)</f>
        <v/>
      </c>
      <c r="AU142" t="str">
        <f t="shared" si="169"/>
        <v/>
      </c>
      <c r="AV142" s="120" t="str">
        <f t="shared" si="170"/>
        <v/>
      </c>
      <c r="AW142" s="35" t="str">
        <f t="shared" si="190"/>
        <v/>
      </c>
      <c r="AX142" s="62" t="str">
        <f t="shared" si="191"/>
        <v/>
      </c>
      <c r="AY142" s="52" t="str">
        <f t="shared" si="171"/>
        <v/>
      </c>
      <c r="AZ142" s="62">
        <f>'Hilfswerte Energiepreise'!$C$4</f>
        <v>29.29</v>
      </c>
      <c r="BA142" s="62">
        <f>'Hilfswerte Energiepreise'!$D$4</f>
        <v>24.42</v>
      </c>
      <c r="BB142" s="62">
        <f>'Hilfswerte Energiepreise'!$E$4</f>
        <v>17.170000000000002</v>
      </c>
      <c r="BC142" t="str">
        <f t="shared" si="172"/>
        <v/>
      </c>
      <c r="BD142" t="str">
        <f t="shared" si="173"/>
        <v/>
      </c>
      <c r="BE142" s="37">
        <f>'Hilfswerte Energiepreise'!$F$4</f>
        <v>560</v>
      </c>
      <c r="BF142" t="str">
        <f t="shared" si="174"/>
        <v/>
      </c>
      <c r="BG142" s="42" t="str">
        <f>IF('EINGABE Gebäude'!S148="","",'EINGABE Gebäude'!S148)</f>
        <v/>
      </c>
      <c r="BH142" s="42" t="str">
        <f>IF('EINGABE Gebäude'!T148="","",'EINGABE Gebäude'!T148)</f>
        <v/>
      </c>
      <c r="BI142" s="37" t="str">
        <f t="shared" si="192"/>
        <v/>
      </c>
      <c r="BJ142" t="str">
        <f>IF('EINGABE Gebäude'!U148="","",'EINGABE Gebäude'!U148)</f>
        <v/>
      </c>
      <c r="BK142" s="37" t="str">
        <f t="shared" si="175"/>
        <v/>
      </c>
      <c r="BL142" s="120" t="str">
        <f t="shared" si="176"/>
        <v/>
      </c>
      <c r="BM142" s="62" t="str">
        <f t="shared" si="177"/>
        <v/>
      </c>
      <c r="BN142" s="62" t="e">
        <f t="shared" si="178"/>
        <v>#N/A</v>
      </c>
      <c r="BO142" s="62" t="str">
        <f>IF(D142="","",VLOOKUP(D142,'Hilfswerte Benchmark'!$A$4:$H$58,7,0))</f>
        <v/>
      </c>
      <c r="BP142" s="62" t="str">
        <f>IF(D142="","",VLOOKUP(D142,'Hilfswerte Benchmark'!$A$4:$H$58,8,0))</f>
        <v/>
      </c>
      <c r="BQ142" s="62" t="str">
        <f t="shared" si="179"/>
        <v/>
      </c>
      <c r="BR142" s="62" t="str">
        <f t="shared" si="180"/>
        <v/>
      </c>
      <c r="BS142" s="72" t="str">
        <f>IF('EINGABE Gebäude'!V148="","",'EINGABE Gebäude'!V148)</f>
        <v/>
      </c>
      <c r="BT142" s="52" t="str">
        <f t="shared" si="193"/>
        <v/>
      </c>
      <c r="BU142" s="52" t="str">
        <f t="shared" si="181"/>
        <v/>
      </c>
      <c r="BV142" s="120" t="str">
        <f t="shared" si="182"/>
        <v/>
      </c>
      <c r="BW142" s="35" t="str">
        <f t="shared" si="194"/>
        <v/>
      </c>
      <c r="BX142" s="62">
        <f>'Hilfswerte Energiepreise'!$C$20</f>
        <v>7.72</v>
      </c>
      <c r="BY142" s="62">
        <f>'Hilfswerte Energiepreise'!$D$20</f>
        <v>5.6</v>
      </c>
      <c r="BZ142" s="62">
        <f>'Hilfswerte Energiepreise'!$E$20</f>
        <v>3.61</v>
      </c>
      <c r="CA142" t="str">
        <f t="shared" si="183"/>
        <v/>
      </c>
      <c r="CB142" t="str">
        <f t="shared" si="184"/>
        <v/>
      </c>
      <c r="CC142" s="35"/>
    </row>
    <row r="143" spans="1:81" x14ac:dyDescent="0.2">
      <c r="A143">
        <v>139</v>
      </c>
      <c r="B143" s="47" t="str">
        <f>IF('EINGABE Gebäude'!C149 = "", "", 'EINGABE Gebäude'!C149)</f>
        <v/>
      </c>
      <c r="C143" s="47" t="str">
        <f>IF(OR('EINGABE Gebäude'!D149 = "",'EINGABE Gebäude'!D149 = 0), "",'EINGABE Gebäude'!D149)</f>
        <v/>
      </c>
      <c r="D143" t="str">
        <f>IF(OR('EINGABE Gebäude'!E149 = "",'EINGABE Gebäude'!E149 = 0), "",'EINGABE Gebäude'!E149 )</f>
        <v/>
      </c>
      <c r="E143" t="str">
        <f>IF('EINGABE Gebäude'!F149 = "", "",'EINGABE Gebäude'!F149)</f>
        <v/>
      </c>
      <c r="F143" s="34" t="str">
        <f>IF('EINGABE Gebäude'!H149= "", "",'EINGABE Gebäude'!H149)</f>
        <v/>
      </c>
      <c r="G143" s="34" t="str">
        <f>IF('EINGABE Gebäude'!I149 = "","",'EINGABE Gebäude'!I149)</f>
        <v/>
      </c>
      <c r="H143" s="34" t="str">
        <f>IF('EINGABE Gebäude'!J149="","",'EINGABE Gebäude'!J149)</f>
        <v/>
      </c>
      <c r="I143" s="35" t="str">
        <f t="shared" si="185"/>
        <v/>
      </c>
      <c r="J143" s="35" t="str">
        <f t="shared" si="186"/>
        <v/>
      </c>
      <c r="K143" s="35" t="str">
        <f t="shared" si="187"/>
        <v/>
      </c>
      <c r="L143" s="35" t="str">
        <f ca="1">IF(OR(I143="",K143=""),"",SUM(OFFSET('Hilfswerte Witterung'!$B$5,I143,K143,J143-I143)))</f>
        <v/>
      </c>
      <c r="M143" t="str">
        <f>IF('EINGABE Gebäude'!K149="","",'EINGABE Gebäude'!K149)</f>
        <v/>
      </c>
      <c r="N143" t="str">
        <f ca="1">IFERROR(IF(OR(L143=0, M143="",E143=""),"",(('Hilfswerte Witterung'!$I$1/L143)*M143)),"")</f>
        <v/>
      </c>
      <c r="O143" t="str">
        <f t="shared" ca="1" si="154"/>
        <v/>
      </c>
      <c r="P143" s="62" t="str">
        <f ca="1">IFERROR(IF(OR(L143=0, M143="",E143=""),"",(('Hilfswerte Witterung'!$I$1/L143)*M143)/E143),"")</f>
        <v/>
      </c>
      <c r="Q143" s="62" t="e">
        <f t="shared" ca="1" si="155"/>
        <v>#N/A</v>
      </c>
      <c r="R143" s="52" t="str">
        <f>IF(D143="","",VLOOKUP(D143,'Hilfswerte Benchmark'!$A$4:$H$59,3,0))</f>
        <v/>
      </c>
      <c r="S143" s="52" t="str">
        <f>IF(D143="","",VLOOKUP(D143,'Hilfswerte Benchmark'!$A$4:$H$59,4,0))</f>
        <v/>
      </c>
      <c r="T143" s="52" t="str">
        <f t="shared" si="156"/>
        <v/>
      </c>
      <c r="U143" s="44" t="str">
        <f t="shared" ca="1" si="157"/>
        <v/>
      </c>
      <c r="V143" t="str">
        <f>IF('EINGABE Gebäude'!L149="","",'EINGABE Gebäude'!L149)</f>
        <v/>
      </c>
      <c r="W143" s="62" t="str">
        <f t="shared" si="188"/>
        <v/>
      </c>
      <c r="X143" s="62" t="str">
        <f>IF(H143="","",VLOOKUP(H143,'Hilfswerte Energiepreise'!$B$4:$F$17,2,FALSE))</f>
        <v/>
      </c>
      <c r="Y143" s="62" t="str">
        <f>IF(H143="","",VLOOKUP(H143,'Hilfswerte Energiepreise'!$B$4:$F$17,3,FALSE))</f>
        <v/>
      </c>
      <c r="Z143" s="62" t="str">
        <f>IF(H143="","",VLOOKUP(H143,'Hilfswerte Energiepreise'!$B$4:$F$17,4,FALSE))</f>
        <v/>
      </c>
      <c r="AA143" t="str">
        <f t="shared" si="158"/>
        <v/>
      </c>
      <c r="AB143" t="str">
        <f t="shared" si="159"/>
        <v/>
      </c>
      <c r="AC143" s="35" t="str">
        <f ca="1">IFERROR(IF(OR(C143="",C143=0,L143=0,L143="",V143="",V143=0),"",(HLOOKUP(C143,'Hilfswerte Witterung'!$C$4:$AQ$5,2,FALSE)/L143)*V143),"")</f>
        <v/>
      </c>
      <c r="AD143" s="35" t="str">
        <f t="shared" ca="1" si="160"/>
        <v/>
      </c>
      <c r="AE143" s="35" t="str">
        <f>IFERROR(VLOOKUP(H143,'Hilfswerte Energiepreise'!$B$4:$F$17,5,FALSE),"")</f>
        <v/>
      </c>
      <c r="AF143" s="35" t="str">
        <f t="shared" ca="1" si="161"/>
        <v/>
      </c>
      <c r="AG143" s="35" t="str">
        <f t="shared" ca="1" si="162"/>
        <v/>
      </c>
      <c r="AH143" s="42" t="str">
        <f>IF('EINGABE Gebäude'!N149="","",'EINGABE Gebäude'!N149)</f>
        <v/>
      </c>
      <c r="AI143" s="42" t="str">
        <f>IF('EINGABE Gebäude'!O149="","",'EINGABE Gebäude'!O149)</f>
        <v/>
      </c>
      <c r="AJ143" t="str">
        <f t="shared" si="189"/>
        <v/>
      </c>
      <c r="AK143" t="str">
        <f>IF('EINGABE Gebäude'!P149="","",'EINGABE Gebäude'!P149)</f>
        <v/>
      </c>
      <c r="AL143" s="37" t="str">
        <f t="shared" si="163"/>
        <v/>
      </c>
      <c r="AM143" s="120" t="str">
        <f t="shared" si="164"/>
        <v/>
      </c>
      <c r="AN143" s="62" t="str">
        <f t="shared" si="165"/>
        <v/>
      </c>
      <c r="AO143" s="62" t="e">
        <f t="shared" si="166"/>
        <v>#N/A</v>
      </c>
      <c r="AP143" s="62" t="str">
        <f>IF(D143="","",VLOOKUP(D143,'Hilfswerte Benchmark'!$A$4:$H$58,6,0))</f>
        <v/>
      </c>
      <c r="AQ143" s="62" t="str">
        <f>IF(D143="","",VLOOKUP(D143,'Hilfswerte Benchmark'!$A$4:$H$58,7,0))</f>
        <v/>
      </c>
      <c r="AR143" s="62" t="str">
        <f t="shared" si="167"/>
        <v/>
      </c>
      <c r="AS143" s="62" t="str">
        <f t="shared" si="168"/>
        <v/>
      </c>
      <c r="AT143" t="str">
        <f>IF('EINGABE Gebäude'!Q149="","",'EINGABE Gebäude'!Q149)</f>
        <v/>
      </c>
      <c r="AU143" t="str">
        <f t="shared" si="169"/>
        <v/>
      </c>
      <c r="AV143" s="120" t="str">
        <f t="shared" si="170"/>
        <v/>
      </c>
      <c r="AW143" s="35" t="str">
        <f t="shared" si="190"/>
        <v/>
      </c>
      <c r="AX143" s="62" t="str">
        <f t="shared" si="191"/>
        <v/>
      </c>
      <c r="AY143" s="52" t="str">
        <f t="shared" si="171"/>
        <v/>
      </c>
      <c r="AZ143" s="62">
        <f>'Hilfswerte Energiepreise'!$C$4</f>
        <v>29.29</v>
      </c>
      <c r="BA143" s="62">
        <f>'Hilfswerte Energiepreise'!$D$4</f>
        <v>24.42</v>
      </c>
      <c r="BB143" s="62">
        <f>'Hilfswerte Energiepreise'!$E$4</f>
        <v>17.170000000000002</v>
      </c>
      <c r="BC143" t="str">
        <f t="shared" si="172"/>
        <v/>
      </c>
      <c r="BD143" t="str">
        <f t="shared" si="173"/>
        <v/>
      </c>
      <c r="BE143" s="37">
        <f>'Hilfswerte Energiepreise'!$F$4</f>
        <v>560</v>
      </c>
      <c r="BF143" t="str">
        <f t="shared" si="174"/>
        <v/>
      </c>
      <c r="BG143" s="42" t="str">
        <f>IF('EINGABE Gebäude'!S149="","",'EINGABE Gebäude'!S149)</f>
        <v/>
      </c>
      <c r="BH143" s="42" t="str">
        <f>IF('EINGABE Gebäude'!T149="","",'EINGABE Gebäude'!T149)</f>
        <v/>
      </c>
      <c r="BI143" s="37" t="str">
        <f t="shared" si="192"/>
        <v/>
      </c>
      <c r="BJ143" t="str">
        <f>IF('EINGABE Gebäude'!U149="","",'EINGABE Gebäude'!U149)</f>
        <v/>
      </c>
      <c r="BK143" s="37" t="str">
        <f t="shared" si="175"/>
        <v/>
      </c>
      <c r="BL143" s="120" t="str">
        <f t="shared" si="176"/>
        <v/>
      </c>
      <c r="BM143" s="62" t="str">
        <f t="shared" si="177"/>
        <v/>
      </c>
      <c r="BN143" s="62" t="e">
        <f t="shared" si="178"/>
        <v>#N/A</v>
      </c>
      <c r="BO143" s="62" t="str">
        <f>IF(D143="","",VLOOKUP(D143,'Hilfswerte Benchmark'!$A$4:$H$58,7,0))</f>
        <v/>
      </c>
      <c r="BP143" s="62" t="str">
        <f>IF(D143="","",VLOOKUP(D143,'Hilfswerte Benchmark'!$A$4:$H$58,8,0))</f>
        <v/>
      </c>
      <c r="BQ143" s="62" t="str">
        <f t="shared" si="179"/>
        <v/>
      </c>
      <c r="BR143" s="62" t="str">
        <f t="shared" si="180"/>
        <v/>
      </c>
      <c r="BS143" s="72" t="str">
        <f>IF('EINGABE Gebäude'!V149="","",'EINGABE Gebäude'!V149)</f>
        <v/>
      </c>
      <c r="BT143" s="52" t="str">
        <f t="shared" si="193"/>
        <v/>
      </c>
      <c r="BU143" s="52" t="str">
        <f t="shared" si="181"/>
        <v/>
      </c>
      <c r="BV143" s="120" t="str">
        <f t="shared" si="182"/>
        <v/>
      </c>
      <c r="BW143" s="35" t="str">
        <f t="shared" si="194"/>
        <v/>
      </c>
      <c r="BX143" s="62">
        <f>'Hilfswerte Energiepreise'!$C$20</f>
        <v>7.72</v>
      </c>
      <c r="BY143" s="62">
        <f>'Hilfswerte Energiepreise'!$D$20</f>
        <v>5.6</v>
      </c>
      <c r="BZ143" s="62">
        <f>'Hilfswerte Energiepreise'!$E$20</f>
        <v>3.61</v>
      </c>
      <c r="CA143" t="str">
        <f t="shared" si="183"/>
        <v/>
      </c>
      <c r="CB143" t="str">
        <f t="shared" si="184"/>
        <v/>
      </c>
      <c r="CC143" s="35"/>
    </row>
    <row r="144" spans="1:81" x14ac:dyDescent="0.2">
      <c r="A144" s="72">
        <v>140</v>
      </c>
      <c r="B144" s="47" t="str">
        <f>IF('EINGABE Gebäude'!C150 = "", "", 'EINGABE Gebäude'!C150)</f>
        <v/>
      </c>
      <c r="C144" s="47" t="str">
        <f>IF(OR('EINGABE Gebäude'!D150 = "",'EINGABE Gebäude'!D150 = 0), "",'EINGABE Gebäude'!D150)</f>
        <v/>
      </c>
      <c r="D144" t="str">
        <f>IF(OR('EINGABE Gebäude'!E150 = "",'EINGABE Gebäude'!E150 = 0), "",'EINGABE Gebäude'!E150 )</f>
        <v/>
      </c>
      <c r="E144" t="str">
        <f>IF('EINGABE Gebäude'!F150 = "", "",'EINGABE Gebäude'!F150)</f>
        <v/>
      </c>
      <c r="F144" s="34" t="str">
        <f>IF('EINGABE Gebäude'!H150= "", "",'EINGABE Gebäude'!H150)</f>
        <v/>
      </c>
      <c r="G144" s="34" t="str">
        <f>IF('EINGABE Gebäude'!I150 = "","",'EINGABE Gebäude'!I150)</f>
        <v/>
      </c>
      <c r="H144" s="34" t="str">
        <f>IF('EINGABE Gebäude'!J150="","",'EINGABE Gebäude'!J150)</f>
        <v/>
      </c>
      <c r="I144" s="35" t="str">
        <f t="shared" si="185"/>
        <v/>
      </c>
      <c r="J144" s="35" t="str">
        <f t="shared" si="186"/>
        <v/>
      </c>
      <c r="K144" s="35" t="str">
        <f t="shared" si="187"/>
        <v/>
      </c>
      <c r="L144" s="35" t="str">
        <f ca="1">IF(OR(I144="",K144=""),"",SUM(OFFSET('Hilfswerte Witterung'!$B$5,I144,K144,J144-I144)))</f>
        <v/>
      </c>
      <c r="M144" t="str">
        <f>IF('EINGABE Gebäude'!K150="","",'EINGABE Gebäude'!K150)</f>
        <v/>
      </c>
      <c r="N144" t="str">
        <f ca="1">IFERROR(IF(OR(L144=0, M144="",E144=""),"",(('Hilfswerte Witterung'!$I$1/L144)*M144)),"")</f>
        <v/>
      </c>
      <c r="O144" t="str">
        <f t="shared" ca="1" si="154"/>
        <v/>
      </c>
      <c r="P144" s="62" t="str">
        <f ca="1">IFERROR(IF(OR(L144=0, M144="",E144=""),"",(('Hilfswerte Witterung'!$I$1/L144)*M144)/E144),"")</f>
        <v/>
      </c>
      <c r="Q144" s="62" t="e">
        <f t="shared" ca="1" si="155"/>
        <v>#N/A</v>
      </c>
      <c r="R144" s="52" t="str">
        <f>IF(D144="","",VLOOKUP(D144,'Hilfswerte Benchmark'!$A$4:$H$59,3,0))</f>
        <v/>
      </c>
      <c r="S144" s="52" t="str">
        <f>IF(D144="","",VLOOKUP(D144,'Hilfswerte Benchmark'!$A$4:$H$59,4,0))</f>
        <v/>
      </c>
      <c r="T144" s="52" t="str">
        <f t="shared" si="156"/>
        <v/>
      </c>
      <c r="U144" s="44" t="str">
        <f t="shared" ca="1" si="157"/>
        <v/>
      </c>
      <c r="V144" t="str">
        <f>IF('EINGABE Gebäude'!L150="","",'EINGABE Gebäude'!L150)</f>
        <v/>
      </c>
      <c r="W144" s="62" t="str">
        <f t="shared" si="188"/>
        <v/>
      </c>
      <c r="X144" s="62" t="str">
        <f>IF(H144="","",VLOOKUP(H144,'Hilfswerte Energiepreise'!$B$4:$F$17,2,FALSE))</f>
        <v/>
      </c>
      <c r="Y144" s="62" t="str">
        <f>IF(H144="","",VLOOKUP(H144,'Hilfswerte Energiepreise'!$B$4:$F$17,3,FALSE))</f>
        <v/>
      </c>
      <c r="Z144" s="62" t="str">
        <f>IF(H144="","",VLOOKUP(H144,'Hilfswerte Energiepreise'!$B$4:$F$17,4,FALSE))</f>
        <v/>
      </c>
      <c r="AA144" t="str">
        <f t="shared" si="158"/>
        <v/>
      </c>
      <c r="AB144" t="str">
        <f t="shared" si="159"/>
        <v/>
      </c>
      <c r="AC144" s="35" t="str">
        <f ca="1">IFERROR(IF(OR(C144="",C144=0,L144=0,L144="",V144="",V144=0),"",(HLOOKUP(C144,'Hilfswerte Witterung'!$C$4:$AQ$5,2,FALSE)/L144)*V144),"")</f>
        <v/>
      </c>
      <c r="AD144" s="35" t="str">
        <f t="shared" ca="1" si="160"/>
        <v/>
      </c>
      <c r="AE144" s="35" t="str">
        <f>IFERROR(VLOOKUP(H144,'Hilfswerte Energiepreise'!$B$4:$F$17,5,FALSE),"")</f>
        <v/>
      </c>
      <c r="AF144" s="35" t="str">
        <f t="shared" ca="1" si="161"/>
        <v/>
      </c>
      <c r="AG144" s="35" t="str">
        <f t="shared" ca="1" si="162"/>
        <v/>
      </c>
      <c r="AH144" s="42" t="str">
        <f>IF('EINGABE Gebäude'!N150="","",'EINGABE Gebäude'!N150)</f>
        <v/>
      </c>
      <c r="AI144" s="42" t="str">
        <f>IF('EINGABE Gebäude'!O150="","",'EINGABE Gebäude'!O150)</f>
        <v/>
      </c>
      <c r="AJ144" t="str">
        <f t="shared" si="189"/>
        <v/>
      </c>
      <c r="AK144" t="str">
        <f>IF('EINGABE Gebäude'!P150="","",'EINGABE Gebäude'!P150)</f>
        <v/>
      </c>
      <c r="AL144" s="37" t="str">
        <f t="shared" si="163"/>
        <v/>
      </c>
      <c r="AM144" s="120" t="str">
        <f t="shared" si="164"/>
        <v/>
      </c>
      <c r="AN144" s="62" t="str">
        <f t="shared" si="165"/>
        <v/>
      </c>
      <c r="AO144" s="62" t="e">
        <f t="shared" si="166"/>
        <v>#N/A</v>
      </c>
      <c r="AP144" s="62" t="str">
        <f>IF(D144="","",VLOOKUP(D144,'Hilfswerte Benchmark'!$A$4:$H$58,6,0))</f>
        <v/>
      </c>
      <c r="AQ144" s="62" t="str">
        <f>IF(D144="","",VLOOKUP(D144,'Hilfswerte Benchmark'!$A$4:$H$58,7,0))</f>
        <v/>
      </c>
      <c r="AR144" s="62" t="str">
        <f t="shared" si="167"/>
        <v/>
      </c>
      <c r="AS144" s="62" t="str">
        <f t="shared" si="168"/>
        <v/>
      </c>
      <c r="AT144" t="str">
        <f>IF('EINGABE Gebäude'!Q150="","",'EINGABE Gebäude'!Q150)</f>
        <v/>
      </c>
      <c r="AU144" t="str">
        <f t="shared" si="169"/>
        <v/>
      </c>
      <c r="AV144" s="120" t="str">
        <f t="shared" si="170"/>
        <v/>
      </c>
      <c r="AW144" s="35" t="str">
        <f t="shared" si="190"/>
        <v/>
      </c>
      <c r="AX144" s="62" t="str">
        <f t="shared" si="191"/>
        <v/>
      </c>
      <c r="AY144" s="52" t="str">
        <f t="shared" si="171"/>
        <v/>
      </c>
      <c r="AZ144" s="62">
        <f>'Hilfswerte Energiepreise'!$C$4</f>
        <v>29.29</v>
      </c>
      <c r="BA144" s="62">
        <f>'Hilfswerte Energiepreise'!$D$4</f>
        <v>24.42</v>
      </c>
      <c r="BB144" s="62">
        <f>'Hilfswerte Energiepreise'!$E$4</f>
        <v>17.170000000000002</v>
      </c>
      <c r="BC144" t="str">
        <f t="shared" si="172"/>
        <v/>
      </c>
      <c r="BD144" t="str">
        <f t="shared" si="173"/>
        <v/>
      </c>
      <c r="BE144" s="37">
        <f>'Hilfswerte Energiepreise'!$F$4</f>
        <v>560</v>
      </c>
      <c r="BF144" t="str">
        <f t="shared" si="174"/>
        <v/>
      </c>
      <c r="BG144" s="42" t="str">
        <f>IF('EINGABE Gebäude'!S150="","",'EINGABE Gebäude'!S150)</f>
        <v/>
      </c>
      <c r="BH144" s="42" t="str">
        <f>IF('EINGABE Gebäude'!T150="","",'EINGABE Gebäude'!T150)</f>
        <v/>
      </c>
      <c r="BI144" s="37" t="str">
        <f t="shared" si="192"/>
        <v/>
      </c>
      <c r="BJ144" t="str">
        <f>IF('EINGABE Gebäude'!U150="","",'EINGABE Gebäude'!U150)</f>
        <v/>
      </c>
      <c r="BK144" s="37" t="str">
        <f t="shared" si="175"/>
        <v/>
      </c>
      <c r="BL144" s="120" t="str">
        <f t="shared" si="176"/>
        <v/>
      </c>
      <c r="BM144" s="62" t="str">
        <f t="shared" si="177"/>
        <v/>
      </c>
      <c r="BN144" s="62" t="e">
        <f t="shared" si="178"/>
        <v>#N/A</v>
      </c>
      <c r="BO144" s="62" t="str">
        <f>IF(D144="","",VLOOKUP(D144,'Hilfswerte Benchmark'!$A$4:$H$58,7,0))</f>
        <v/>
      </c>
      <c r="BP144" s="62" t="str">
        <f>IF(D144="","",VLOOKUP(D144,'Hilfswerte Benchmark'!$A$4:$H$58,8,0))</f>
        <v/>
      </c>
      <c r="BQ144" s="62" t="str">
        <f t="shared" si="179"/>
        <v/>
      </c>
      <c r="BR144" s="62" t="str">
        <f t="shared" si="180"/>
        <v/>
      </c>
      <c r="BS144" s="72" t="str">
        <f>IF('EINGABE Gebäude'!V150="","",'EINGABE Gebäude'!V150)</f>
        <v/>
      </c>
      <c r="BT144" s="52" t="str">
        <f t="shared" si="193"/>
        <v/>
      </c>
      <c r="BU144" s="52" t="str">
        <f t="shared" si="181"/>
        <v/>
      </c>
      <c r="BV144" s="120" t="str">
        <f t="shared" si="182"/>
        <v/>
      </c>
      <c r="BW144" s="35" t="str">
        <f t="shared" si="194"/>
        <v/>
      </c>
      <c r="BX144" s="62">
        <f>'Hilfswerte Energiepreise'!$C$20</f>
        <v>7.72</v>
      </c>
      <c r="BY144" s="62">
        <f>'Hilfswerte Energiepreise'!$D$20</f>
        <v>5.6</v>
      </c>
      <c r="BZ144" s="62">
        <f>'Hilfswerte Energiepreise'!$E$20</f>
        <v>3.61</v>
      </c>
      <c r="CA144" t="str">
        <f t="shared" si="183"/>
        <v/>
      </c>
      <c r="CB144" t="str">
        <f t="shared" si="184"/>
        <v/>
      </c>
      <c r="CC144" s="35"/>
    </row>
    <row r="145" spans="1:81" x14ac:dyDescent="0.2">
      <c r="A145">
        <v>141</v>
      </c>
      <c r="B145" s="47" t="str">
        <f>IF('EINGABE Gebäude'!C151 = "", "", 'EINGABE Gebäude'!C151)</f>
        <v/>
      </c>
      <c r="C145" s="47" t="str">
        <f>IF(OR('EINGABE Gebäude'!D151 = "",'EINGABE Gebäude'!D151 = 0), "",'EINGABE Gebäude'!D151)</f>
        <v/>
      </c>
      <c r="D145" t="str">
        <f>IF(OR('EINGABE Gebäude'!E151 = "",'EINGABE Gebäude'!E151 = 0), "",'EINGABE Gebäude'!E151 )</f>
        <v/>
      </c>
      <c r="E145" t="str">
        <f>IF('EINGABE Gebäude'!F151 = "", "",'EINGABE Gebäude'!F151)</f>
        <v/>
      </c>
      <c r="F145" s="34" t="str">
        <f>IF('EINGABE Gebäude'!H151= "", "",'EINGABE Gebäude'!H151)</f>
        <v/>
      </c>
      <c r="G145" s="34" t="str">
        <f>IF('EINGABE Gebäude'!I151 = "","",'EINGABE Gebäude'!I151)</f>
        <v/>
      </c>
      <c r="H145" s="34" t="str">
        <f>IF('EINGABE Gebäude'!J151="","",'EINGABE Gebäude'!J151)</f>
        <v/>
      </c>
      <c r="I145" s="35" t="str">
        <f t="shared" si="185"/>
        <v/>
      </c>
      <c r="J145" s="35" t="str">
        <f t="shared" si="186"/>
        <v/>
      </c>
      <c r="K145" s="35" t="str">
        <f t="shared" si="187"/>
        <v/>
      </c>
      <c r="L145" s="35" t="str">
        <f ca="1">IF(OR(I145="",K145=""),"",SUM(OFFSET('Hilfswerte Witterung'!$B$5,I145,K145,J145-I145)))</f>
        <v/>
      </c>
      <c r="M145" t="str">
        <f>IF('EINGABE Gebäude'!K151="","",'EINGABE Gebäude'!K151)</f>
        <v/>
      </c>
      <c r="N145" t="str">
        <f ca="1">IFERROR(IF(OR(L145=0, M145="",E145=""),"",(('Hilfswerte Witterung'!$I$1/L145)*M145)),"")</f>
        <v/>
      </c>
      <c r="O145" t="str">
        <f t="shared" ca="1" si="154"/>
        <v/>
      </c>
      <c r="P145" s="62" t="str">
        <f ca="1">IFERROR(IF(OR(L145=0, M145="",E145=""),"",(('Hilfswerte Witterung'!$I$1/L145)*M145)/E145),"")</f>
        <v/>
      </c>
      <c r="Q145" s="62" t="e">
        <f t="shared" ca="1" si="155"/>
        <v>#N/A</v>
      </c>
      <c r="R145" s="52" t="str">
        <f>IF(D145="","",VLOOKUP(D145,'Hilfswerte Benchmark'!$A$4:$H$59,3,0))</f>
        <v/>
      </c>
      <c r="S145" s="52" t="str">
        <f>IF(D145="","",VLOOKUP(D145,'Hilfswerte Benchmark'!$A$4:$H$59,4,0))</f>
        <v/>
      </c>
      <c r="T145" s="52" t="str">
        <f t="shared" si="156"/>
        <v/>
      </c>
      <c r="U145" s="44" t="str">
        <f t="shared" ca="1" si="157"/>
        <v/>
      </c>
      <c r="V145" t="str">
        <f>IF('EINGABE Gebäude'!L151="","",'EINGABE Gebäude'!L151)</f>
        <v/>
      </c>
      <c r="W145" s="62" t="str">
        <f t="shared" si="188"/>
        <v/>
      </c>
      <c r="X145" s="62" t="str">
        <f>IF(H145="","",VLOOKUP(H145,'Hilfswerte Energiepreise'!$B$4:$F$17,2,FALSE))</f>
        <v/>
      </c>
      <c r="Y145" s="62" t="str">
        <f>IF(H145="","",VLOOKUP(H145,'Hilfswerte Energiepreise'!$B$4:$F$17,3,FALSE))</f>
        <v/>
      </c>
      <c r="Z145" s="62" t="str">
        <f>IF(H145="","",VLOOKUP(H145,'Hilfswerte Energiepreise'!$B$4:$F$17,4,FALSE))</f>
        <v/>
      </c>
      <c r="AA145" t="str">
        <f t="shared" si="158"/>
        <v/>
      </c>
      <c r="AB145" t="str">
        <f t="shared" si="159"/>
        <v/>
      </c>
      <c r="AC145" s="35" t="str">
        <f ca="1">IFERROR(IF(OR(C145="",C145=0,L145=0,L145="",V145="",V145=0),"",(HLOOKUP(C145,'Hilfswerte Witterung'!$C$4:$AQ$5,2,FALSE)/L145)*V145),"")</f>
        <v/>
      </c>
      <c r="AD145" s="35" t="str">
        <f t="shared" ca="1" si="160"/>
        <v/>
      </c>
      <c r="AE145" s="35" t="str">
        <f>IFERROR(VLOOKUP(H145,'Hilfswerte Energiepreise'!$B$4:$F$17,5,FALSE),"")</f>
        <v/>
      </c>
      <c r="AF145" s="35" t="str">
        <f t="shared" ca="1" si="161"/>
        <v/>
      </c>
      <c r="AG145" s="35" t="str">
        <f t="shared" ca="1" si="162"/>
        <v/>
      </c>
      <c r="AH145" s="42" t="str">
        <f>IF('EINGABE Gebäude'!N151="","",'EINGABE Gebäude'!N151)</f>
        <v/>
      </c>
      <c r="AI145" s="42" t="str">
        <f>IF('EINGABE Gebäude'!O151="","",'EINGABE Gebäude'!O151)</f>
        <v/>
      </c>
      <c r="AJ145" t="str">
        <f t="shared" si="189"/>
        <v/>
      </c>
      <c r="AK145" t="str">
        <f>IF('EINGABE Gebäude'!P151="","",'EINGABE Gebäude'!P151)</f>
        <v/>
      </c>
      <c r="AL145" s="37" t="str">
        <f t="shared" si="163"/>
        <v/>
      </c>
      <c r="AM145" s="120" t="str">
        <f t="shared" si="164"/>
        <v/>
      </c>
      <c r="AN145" s="62" t="str">
        <f t="shared" si="165"/>
        <v/>
      </c>
      <c r="AO145" s="62" t="e">
        <f t="shared" si="166"/>
        <v>#N/A</v>
      </c>
      <c r="AP145" s="62" t="str">
        <f>IF(D145="","",VLOOKUP(D145,'Hilfswerte Benchmark'!$A$4:$H$58,6,0))</f>
        <v/>
      </c>
      <c r="AQ145" s="62" t="str">
        <f>IF(D145="","",VLOOKUP(D145,'Hilfswerte Benchmark'!$A$4:$H$58,7,0))</f>
        <v/>
      </c>
      <c r="AR145" s="62" t="str">
        <f t="shared" si="167"/>
        <v/>
      </c>
      <c r="AS145" s="62" t="str">
        <f t="shared" si="168"/>
        <v/>
      </c>
      <c r="AT145" t="str">
        <f>IF('EINGABE Gebäude'!Q151="","",'EINGABE Gebäude'!Q151)</f>
        <v/>
      </c>
      <c r="AU145" t="str">
        <f t="shared" si="169"/>
        <v/>
      </c>
      <c r="AV145" s="120" t="str">
        <f t="shared" si="170"/>
        <v/>
      </c>
      <c r="AW145" s="35" t="str">
        <f t="shared" si="190"/>
        <v/>
      </c>
      <c r="AX145" s="62" t="str">
        <f t="shared" si="191"/>
        <v/>
      </c>
      <c r="AY145" s="52" t="str">
        <f t="shared" si="171"/>
        <v/>
      </c>
      <c r="AZ145" s="62">
        <f>'Hilfswerte Energiepreise'!$C$4</f>
        <v>29.29</v>
      </c>
      <c r="BA145" s="62">
        <f>'Hilfswerte Energiepreise'!$D$4</f>
        <v>24.42</v>
      </c>
      <c r="BB145" s="62">
        <f>'Hilfswerte Energiepreise'!$E$4</f>
        <v>17.170000000000002</v>
      </c>
      <c r="BC145" t="str">
        <f t="shared" si="172"/>
        <v/>
      </c>
      <c r="BD145" t="str">
        <f t="shared" si="173"/>
        <v/>
      </c>
      <c r="BE145" s="37">
        <f>'Hilfswerte Energiepreise'!$F$4</f>
        <v>560</v>
      </c>
      <c r="BF145" t="str">
        <f t="shared" si="174"/>
        <v/>
      </c>
      <c r="BG145" s="42" t="str">
        <f>IF('EINGABE Gebäude'!S151="","",'EINGABE Gebäude'!S151)</f>
        <v/>
      </c>
      <c r="BH145" s="42" t="str">
        <f>IF('EINGABE Gebäude'!T151="","",'EINGABE Gebäude'!T151)</f>
        <v/>
      </c>
      <c r="BI145" s="37" t="str">
        <f t="shared" si="192"/>
        <v/>
      </c>
      <c r="BJ145" t="str">
        <f>IF('EINGABE Gebäude'!U151="","",'EINGABE Gebäude'!U151)</f>
        <v/>
      </c>
      <c r="BK145" s="37" t="str">
        <f t="shared" si="175"/>
        <v/>
      </c>
      <c r="BL145" s="120" t="str">
        <f t="shared" si="176"/>
        <v/>
      </c>
      <c r="BM145" s="62" t="str">
        <f t="shared" si="177"/>
        <v/>
      </c>
      <c r="BN145" s="62" t="e">
        <f t="shared" si="178"/>
        <v>#N/A</v>
      </c>
      <c r="BO145" s="62" t="str">
        <f>IF(D145="","",VLOOKUP(D145,'Hilfswerte Benchmark'!$A$4:$H$58,7,0))</f>
        <v/>
      </c>
      <c r="BP145" s="62" t="str">
        <f>IF(D145="","",VLOOKUP(D145,'Hilfswerte Benchmark'!$A$4:$H$58,8,0))</f>
        <v/>
      </c>
      <c r="BQ145" s="62" t="str">
        <f t="shared" si="179"/>
        <v/>
      </c>
      <c r="BR145" s="62" t="str">
        <f t="shared" si="180"/>
        <v/>
      </c>
      <c r="BS145" s="72" t="str">
        <f>IF('EINGABE Gebäude'!V151="","",'EINGABE Gebäude'!V151)</f>
        <v/>
      </c>
      <c r="BT145" s="52" t="str">
        <f t="shared" si="193"/>
        <v/>
      </c>
      <c r="BU145" s="52" t="str">
        <f t="shared" si="181"/>
        <v/>
      </c>
      <c r="BV145" s="120" t="str">
        <f t="shared" si="182"/>
        <v/>
      </c>
      <c r="BW145" s="35" t="str">
        <f t="shared" si="194"/>
        <v/>
      </c>
      <c r="BX145" s="62">
        <f>'Hilfswerte Energiepreise'!$C$20</f>
        <v>7.72</v>
      </c>
      <c r="BY145" s="62">
        <f>'Hilfswerte Energiepreise'!$D$20</f>
        <v>5.6</v>
      </c>
      <c r="BZ145" s="62">
        <f>'Hilfswerte Energiepreise'!$E$20</f>
        <v>3.61</v>
      </c>
      <c r="CA145" t="str">
        <f t="shared" si="183"/>
        <v/>
      </c>
      <c r="CB145" t="str">
        <f t="shared" si="184"/>
        <v/>
      </c>
      <c r="CC145" s="35"/>
    </row>
    <row r="146" spans="1:81" x14ac:dyDescent="0.2">
      <c r="A146" s="72">
        <v>142</v>
      </c>
      <c r="B146" s="47" t="str">
        <f>IF('EINGABE Gebäude'!C152 = "", "", 'EINGABE Gebäude'!C152)</f>
        <v/>
      </c>
      <c r="C146" s="47" t="str">
        <f>IF(OR('EINGABE Gebäude'!D152 = "",'EINGABE Gebäude'!D152 = 0), "",'EINGABE Gebäude'!D152)</f>
        <v/>
      </c>
      <c r="D146" t="str">
        <f>IF(OR('EINGABE Gebäude'!E152 = "",'EINGABE Gebäude'!E152 = 0), "",'EINGABE Gebäude'!E152 )</f>
        <v/>
      </c>
      <c r="E146" t="str">
        <f>IF('EINGABE Gebäude'!F152 = "", "",'EINGABE Gebäude'!F152)</f>
        <v/>
      </c>
      <c r="F146" s="34" t="str">
        <f>IF('EINGABE Gebäude'!H152= "", "",'EINGABE Gebäude'!H152)</f>
        <v/>
      </c>
      <c r="G146" s="34" t="str">
        <f>IF('EINGABE Gebäude'!I152 = "","",'EINGABE Gebäude'!I152)</f>
        <v/>
      </c>
      <c r="H146" s="34" t="str">
        <f>IF('EINGABE Gebäude'!J152="","",'EINGABE Gebäude'!J152)</f>
        <v/>
      </c>
      <c r="I146" s="35" t="str">
        <f t="shared" si="185"/>
        <v/>
      </c>
      <c r="J146" s="35" t="str">
        <f t="shared" si="186"/>
        <v/>
      </c>
      <c r="K146" s="35" t="str">
        <f t="shared" si="187"/>
        <v/>
      </c>
      <c r="L146" s="35" t="str">
        <f ca="1">IF(OR(I146="",K146=""),"",SUM(OFFSET('Hilfswerte Witterung'!$B$5,I146,K146,J146-I146)))</f>
        <v/>
      </c>
      <c r="M146" t="str">
        <f>IF('EINGABE Gebäude'!K152="","",'EINGABE Gebäude'!K152)</f>
        <v/>
      </c>
      <c r="N146" t="str">
        <f ca="1">IFERROR(IF(OR(L146=0, M146="",E146=""),"",(('Hilfswerte Witterung'!$I$1/L146)*M146)),"")</f>
        <v/>
      </c>
      <c r="O146" t="str">
        <f t="shared" ca="1" si="154"/>
        <v/>
      </c>
      <c r="P146" s="62" t="str">
        <f ca="1">IFERROR(IF(OR(L146=0, M146="",E146=""),"",(('Hilfswerte Witterung'!$I$1/L146)*M146)/E146),"")</f>
        <v/>
      </c>
      <c r="Q146" s="62" t="e">
        <f t="shared" ca="1" si="155"/>
        <v>#N/A</v>
      </c>
      <c r="R146" s="52" t="str">
        <f>IF(D146="","",VLOOKUP(D146,'Hilfswerte Benchmark'!$A$4:$H$59,3,0))</f>
        <v/>
      </c>
      <c r="S146" s="52" t="str">
        <f>IF(D146="","",VLOOKUP(D146,'Hilfswerte Benchmark'!$A$4:$H$59,4,0))</f>
        <v/>
      </c>
      <c r="T146" s="52" t="str">
        <f t="shared" si="156"/>
        <v/>
      </c>
      <c r="U146" s="44" t="str">
        <f t="shared" ca="1" si="157"/>
        <v/>
      </c>
      <c r="V146" t="str">
        <f>IF('EINGABE Gebäude'!L152="","",'EINGABE Gebäude'!L152)</f>
        <v/>
      </c>
      <c r="W146" s="62" t="str">
        <f t="shared" si="188"/>
        <v/>
      </c>
      <c r="X146" s="62" t="str">
        <f>IF(H146="","",VLOOKUP(H146,'Hilfswerte Energiepreise'!$B$4:$F$17,2,FALSE))</f>
        <v/>
      </c>
      <c r="Y146" s="62" t="str">
        <f>IF(H146="","",VLOOKUP(H146,'Hilfswerte Energiepreise'!$B$4:$F$17,3,FALSE))</f>
        <v/>
      </c>
      <c r="Z146" s="62" t="str">
        <f>IF(H146="","",VLOOKUP(H146,'Hilfswerte Energiepreise'!$B$4:$F$17,4,FALSE))</f>
        <v/>
      </c>
      <c r="AA146" t="str">
        <f t="shared" si="158"/>
        <v/>
      </c>
      <c r="AB146" t="str">
        <f t="shared" si="159"/>
        <v/>
      </c>
      <c r="AC146" s="35" t="str">
        <f ca="1">IFERROR(IF(OR(C146="",C146=0,L146=0,L146="",V146="",V146=0),"",(HLOOKUP(C146,'Hilfswerte Witterung'!$C$4:$AQ$5,2,FALSE)/L146)*V146),"")</f>
        <v/>
      </c>
      <c r="AD146" s="35" t="str">
        <f t="shared" ca="1" si="160"/>
        <v/>
      </c>
      <c r="AE146" s="35" t="str">
        <f>IFERROR(VLOOKUP(H146,'Hilfswerte Energiepreise'!$B$4:$F$17,5,FALSE),"")</f>
        <v/>
      </c>
      <c r="AF146" s="35" t="str">
        <f t="shared" ca="1" si="161"/>
        <v/>
      </c>
      <c r="AG146" s="35" t="str">
        <f t="shared" ca="1" si="162"/>
        <v/>
      </c>
      <c r="AH146" s="42" t="str">
        <f>IF('EINGABE Gebäude'!N152="","",'EINGABE Gebäude'!N152)</f>
        <v/>
      </c>
      <c r="AI146" s="42" t="str">
        <f>IF('EINGABE Gebäude'!O152="","",'EINGABE Gebäude'!O152)</f>
        <v/>
      </c>
      <c r="AJ146" t="str">
        <f t="shared" si="189"/>
        <v/>
      </c>
      <c r="AK146" t="str">
        <f>IF('EINGABE Gebäude'!P152="","",'EINGABE Gebäude'!P152)</f>
        <v/>
      </c>
      <c r="AL146" s="37" t="str">
        <f t="shared" si="163"/>
        <v/>
      </c>
      <c r="AM146" s="120" t="str">
        <f t="shared" si="164"/>
        <v/>
      </c>
      <c r="AN146" s="62" t="str">
        <f t="shared" si="165"/>
        <v/>
      </c>
      <c r="AO146" s="62" t="e">
        <f t="shared" si="166"/>
        <v>#N/A</v>
      </c>
      <c r="AP146" s="62" t="str">
        <f>IF(D146="","",VLOOKUP(D146,'Hilfswerte Benchmark'!$A$4:$H$58,6,0))</f>
        <v/>
      </c>
      <c r="AQ146" s="62" t="str">
        <f>IF(D146="","",VLOOKUP(D146,'Hilfswerte Benchmark'!$A$4:$H$58,7,0))</f>
        <v/>
      </c>
      <c r="AR146" s="62" t="str">
        <f t="shared" si="167"/>
        <v/>
      </c>
      <c r="AS146" s="62" t="str">
        <f t="shared" si="168"/>
        <v/>
      </c>
      <c r="AT146" t="str">
        <f>IF('EINGABE Gebäude'!Q152="","",'EINGABE Gebäude'!Q152)</f>
        <v/>
      </c>
      <c r="AU146" t="str">
        <f t="shared" si="169"/>
        <v/>
      </c>
      <c r="AV146" s="120" t="str">
        <f t="shared" si="170"/>
        <v/>
      </c>
      <c r="AW146" s="35" t="str">
        <f t="shared" si="190"/>
        <v/>
      </c>
      <c r="AX146" s="62" t="str">
        <f t="shared" si="191"/>
        <v/>
      </c>
      <c r="AY146" s="52" t="str">
        <f t="shared" si="171"/>
        <v/>
      </c>
      <c r="AZ146" s="62">
        <f>'Hilfswerte Energiepreise'!$C$4</f>
        <v>29.29</v>
      </c>
      <c r="BA146" s="62">
        <f>'Hilfswerte Energiepreise'!$D$4</f>
        <v>24.42</v>
      </c>
      <c r="BB146" s="62">
        <f>'Hilfswerte Energiepreise'!$E$4</f>
        <v>17.170000000000002</v>
      </c>
      <c r="BC146" t="str">
        <f t="shared" si="172"/>
        <v/>
      </c>
      <c r="BD146" t="str">
        <f t="shared" si="173"/>
        <v/>
      </c>
      <c r="BE146" s="37">
        <f>'Hilfswerte Energiepreise'!$F$4</f>
        <v>560</v>
      </c>
      <c r="BF146" t="str">
        <f t="shared" si="174"/>
        <v/>
      </c>
      <c r="BG146" s="42" t="str">
        <f>IF('EINGABE Gebäude'!S152="","",'EINGABE Gebäude'!S152)</f>
        <v/>
      </c>
      <c r="BH146" s="42" t="str">
        <f>IF('EINGABE Gebäude'!T152="","",'EINGABE Gebäude'!T152)</f>
        <v/>
      </c>
      <c r="BI146" s="37" t="str">
        <f t="shared" si="192"/>
        <v/>
      </c>
      <c r="BJ146" t="str">
        <f>IF('EINGABE Gebäude'!U152="","",'EINGABE Gebäude'!U152)</f>
        <v/>
      </c>
      <c r="BK146" s="37" t="str">
        <f t="shared" si="175"/>
        <v/>
      </c>
      <c r="BL146" s="120" t="str">
        <f t="shared" si="176"/>
        <v/>
      </c>
      <c r="BM146" s="62" t="str">
        <f t="shared" si="177"/>
        <v/>
      </c>
      <c r="BN146" s="62" t="e">
        <f t="shared" si="178"/>
        <v>#N/A</v>
      </c>
      <c r="BO146" s="62" t="str">
        <f>IF(D146="","",VLOOKUP(D146,'Hilfswerte Benchmark'!$A$4:$H$58,7,0))</f>
        <v/>
      </c>
      <c r="BP146" s="62" t="str">
        <f>IF(D146="","",VLOOKUP(D146,'Hilfswerte Benchmark'!$A$4:$H$58,8,0))</f>
        <v/>
      </c>
      <c r="BQ146" s="62" t="str">
        <f t="shared" si="179"/>
        <v/>
      </c>
      <c r="BR146" s="62" t="str">
        <f t="shared" si="180"/>
        <v/>
      </c>
      <c r="BS146" s="72" t="str">
        <f>IF('EINGABE Gebäude'!V152="","",'EINGABE Gebäude'!V152)</f>
        <v/>
      </c>
      <c r="BT146" s="52" t="str">
        <f t="shared" si="193"/>
        <v/>
      </c>
      <c r="BU146" s="52" t="str">
        <f t="shared" si="181"/>
        <v/>
      </c>
      <c r="BV146" s="120" t="str">
        <f t="shared" si="182"/>
        <v/>
      </c>
      <c r="BW146" s="35" t="str">
        <f t="shared" si="194"/>
        <v/>
      </c>
      <c r="BX146" s="62">
        <f>'Hilfswerte Energiepreise'!$C$20</f>
        <v>7.72</v>
      </c>
      <c r="BY146" s="62">
        <f>'Hilfswerte Energiepreise'!$D$20</f>
        <v>5.6</v>
      </c>
      <c r="BZ146" s="62">
        <f>'Hilfswerte Energiepreise'!$E$20</f>
        <v>3.61</v>
      </c>
      <c r="CA146" t="str">
        <f t="shared" si="183"/>
        <v/>
      </c>
      <c r="CB146" t="str">
        <f t="shared" si="184"/>
        <v/>
      </c>
      <c r="CC146" s="35"/>
    </row>
    <row r="147" spans="1:81" x14ac:dyDescent="0.2">
      <c r="A147">
        <v>143</v>
      </c>
      <c r="B147" s="47" t="str">
        <f>IF('EINGABE Gebäude'!C153 = "", "", 'EINGABE Gebäude'!C153)</f>
        <v/>
      </c>
      <c r="C147" s="47" t="str">
        <f>IF(OR('EINGABE Gebäude'!D153 = "",'EINGABE Gebäude'!D153 = 0), "",'EINGABE Gebäude'!D153)</f>
        <v/>
      </c>
      <c r="D147" t="str">
        <f>IF(OR('EINGABE Gebäude'!E153 = "",'EINGABE Gebäude'!E153 = 0), "",'EINGABE Gebäude'!E153 )</f>
        <v/>
      </c>
      <c r="E147" t="str">
        <f>IF('EINGABE Gebäude'!F153 = "", "",'EINGABE Gebäude'!F153)</f>
        <v/>
      </c>
      <c r="F147" s="34" t="str">
        <f>IF('EINGABE Gebäude'!H153= "", "",'EINGABE Gebäude'!H153)</f>
        <v/>
      </c>
      <c r="G147" s="34" t="str">
        <f>IF('EINGABE Gebäude'!I153 = "","",'EINGABE Gebäude'!I153)</f>
        <v/>
      </c>
      <c r="H147" s="34" t="str">
        <f>IF('EINGABE Gebäude'!J153="","",'EINGABE Gebäude'!J153)</f>
        <v/>
      </c>
      <c r="I147" s="35" t="str">
        <f t="shared" si="185"/>
        <v/>
      </c>
      <c r="J147" s="35" t="str">
        <f t="shared" si="186"/>
        <v/>
      </c>
      <c r="K147" s="35" t="str">
        <f t="shared" si="187"/>
        <v/>
      </c>
      <c r="L147" s="35" t="str">
        <f ca="1">IF(OR(I147="",K147=""),"",SUM(OFFSET('Hilfswerte Witterung'!$B$5,I147,K147,J147-I147)))</f>
        <v/>
      </c>
      <c r="M147" t="str">
        <f>IF('EINGABE Gebäude'!K153="","",'EINGABE Gebäude'!K153)</f>
        <v/>
      </c>
      <c r="N147" t="str">
        <f ca="1">IFERROR(IF(OR(L147=0, M147="",E147=""),"",(('Hilfswerte Witterung'!$I$1/L147)*M147)),"")</f>
        <v/>
      </c>
      <c r="O147" t="str">
        <f t="shared" ca="1" si="154"/>
        <v/>
      </c>
      <c r="P147" s="62" t="str">
        <f ca="1">IFERROR(IF(OR(L147=0, M147="",E147=""),"",(('Hilfswerte Witterung'!$I$1/L147)*M147)/E147),"")</f>
        <v/>
      </c>
      <c r="Q147" s="62" t="e">
        <f t="shared" ca="1" si="155"/>
        <v>#N/A</v>
      </c>
      <c r="R147" s="52" t="str">
        <f>IF(D147="","",VLOOKUP(D147,'Hilfswerte Benchmark'!$A$4:$H$59,3,0))</f>
        <v/>
      </c>
      <c r="S147" s="52" t="str">
        <f>IF(D147="","",VLOOKUP(D147,'Hilfswerte Benchmark'!$A$4:$H$59,4,0))</f>
        <v/>
      </c>
      <c r="T147" s="52" t="str">
        <f t="shared" si="156"/>
        <v/>
      </c>
      <c r="U147" s="44" t="str">
        <f t="shared" ca="1" si="157"/>
        <v/>
      </c>
      <c r="V147" t="str">
        <f>IF('EINGABE Gebäude'!L153="","",'EINGABE Gebäude'!L153)</f>
        <v/>
      </c>
      <c r="W147" s="62" t="str">
        <f t="shared" si="188"/>
        <v/>
      </c>
      <c r="X147" s="62" t="str">
        <f>IF(H147="","",VLOOKUP(H147,'Hilfswerte Energiepreise'!$B$4:$F$17,2,FALSE))</f>
        <v/>
      </c>
      <c r="Y147" s="62" t="str">
        <f>IF(H147="","",VLOOKUP(H147,'Hilfswerte Energiepreise'!$B$4:$F$17,3,FALSE))</f>
        <v/>
      </c>
      <c r="Z147" s="62" t="str">
        <f>IF(H147="","",VLOOKUP(H147,'Hilfswerte Energiepreise'!$B$4:$F$17,4,FALSE))</f>
        <v/>
      </c>
      <c r="AA147" t="str">
        <f t="shared" si="158"/>
        <v/>
      </c>
      <c r="AB147" t="str">
        <f t="shared" si="159"/>
        <v/>
      </c>
      <c r="AC147" s="35" t="str">
        <f ca="1">IFERROR(IF(OR(C147="",C147=0,L147=0,L147="",V147="",V147=0),"",(HLOOKUP(C147,'Hilfswerte Witterung'!$C$4:$AQ$5,2,FALSE)/L147)*V147),"")</f>
        <v/>
      </c>
      <c r="AD147" s="35" t="str">
        <f t="shared" ca="1" si="160"/>
        <v/>
      </c>
      <c r="AE147" s="35" t="str">
        <f>IFERROR(VLOOKUP(H147,'Hilfswerte Energiepreise'!$B$4:$F$17,5,FALSE),"")</f>
        <v/>
      </c>
      <c r="AF147" s="35" t="str">
        <f t="shared" ca="1" si="161"/>
        <v/>
      </c>
      <c r="AG147" s="35" t="str">
        <f t="shared" ca="1" si="162"/>
        <v/>
      </c>
      <c r="AH147" s="42" t="str">
        <f>IF('EINGABE Gebäude'!N153="","",'EINGABE Gebäude'!N153)</f>
        <v/>
      </c>
      <c r="AI147" s="42" t="str">
        <f>IF('EINGABE Gebäude'!O153="","",'EINGABE Gebäude'!O153)</f>
        <v/>
      </c>
      <c r="AJ147" t="str">
        <f t="shared" si="189"/>
        <v/>
      </c>
      <c r="AK147" t="str">
        <f>IF('EINGABE Gebäude'!P153="","",'EINGABE Gebäude'!P153)</f>
        <v/>
      </c>
      <c r="AL147" s="37" t="str">
        <f t="shared" si="163"/>
        <v/>
      </c>
      <c r="AM147" s="120" t="str">
        <f t="shared" si="164"/>
        <v/>
      </c>
      <c r="AN147" s="62" t="str">
        <f t="shared" si="165"/>
        <v/>
      </c>
      <c r="AO147" s="62" t="e">
        <f t="shared" si="166"/>
        <v>#N/A</v>
      </c>
      <c r="AP147" s="62" t="str">
        <f>IF(D147="","",VLOOKUP(D147,'Hilfswerte Benchmark'!$A$4:$H$58,6,0))</f>
        <v/>
      </c>
      <c r="AQ147" s="62" t="str">
        <f>IF(D147="","",VLOOKUP(D147,'Hilfswerte Benchmark'!$A$4:$H$58,7,0))</f>
        <v/>
      </c>
      <c r="AR147" s="62" t="str">
        <f t="shared" si="167"/>
        <v/>
      </c>
      <c r="AS147" s="62" t="str">
        <f t="shared" si="168"/>
        <v/>
      </c>
      <c r="AT147" t="str">
        <f>IF('EINGABE Gebäude'!Q153="","",'EINGABE Gebäude'!Q153)</f>
        <v/>
      </c>
      <c r="AU147" t="str">
        <f t="shared" si="169"/>
        <v/>
      </c>
      <c r="AV147" s="120" t="str">
        <f t="shared" si="170"/>
        <v/>
      </c>
      <c r="AW147" s="35" t="str">
        <f t="shared" si="190"/>
        <v/>
      </c>
      <c r="AX147" s="62" t="str">
        <f t="shared" si="191"/>
        <v/>
      </c>
      <c r="AY147" s="52" t="str">
        <f t="shared" si="171"/>
        <v/>
      </c>
      <c r="AZ147" s="62">
        <f>'Hilfswerte Energiepreise'!$C$4</f>
        <v>29.29</v>
      </c>
      <c r="BA147" s="62">
        <f>'Hilfswerte Energiepreise'!$D$4</f>
        <v>24.42</v>
      </c>
      <c r="BB147" s="62">
        <f>'Hilfswerte Energiepreise'!$E$4</f>
        <v>17.170000000000002</v>
      </c>
      <c r="BC147" t="str">
        <f t="shared" si="172"/>
        <v/>
      </c>
      <c r="BD147" t="str">
        <f t="shared" si="173"/>
        <v/>
      </c>
      <c r="BE147" s="37">
        <f>'Hilfswerte Energiepreise'!$F$4</f>
        <v>560</v>
      </c>
      <c r="BF147" t="str">
        <f t="shared" si="174"/>
        <v/>
      </c>
      <c r="BG147" s="42" t="str">
        <f>IF('EINGABE Gebäude'!S153="","",'EINGABE Gebäude'!S153)</f>
        <v/>
      </c>
      <c r="BH147" s="42" t="str">
        <f>IF('EINGABE Gebäude'!T153="","",'EINGABE Gebäude'!T153)</f>
        <v/>
      </c>
      <c r="BI147" s="37" t="str">
        <f t="shared" si="192"/>
        <v/>
      </c>
      <c r="BJ147" t="str">
        <f>IF('EINGABE Gebäude'!U153="","",'EINGABE Gebäude'!U153)</f>
        <v/>
      </c>
      <c r="BK147" s="37" t="str">
        <f t="shared" si="175"/>
        <v/>
      </c>
      <c r="BL147" s="120" t="str">
        <f t="shared" si="176"/>
        <v/>
      </c>
      <c r="BM147" s="62" t="str">
        <f t="shared" si="177"/>
        <v/>
      </c>
      <c r="BN147" s="62" t="e">
        <f t="shared" si="178"/>
        <v>#N/A</v>
      </c>
      <c r="BO147" s="62" t="str">
        <f>IF(D147="","",VLOOKUP(D147,'Hilfswerte Benchmark'!$A$4:$H$58,7,0))</f>
        <v/>
      </c>
      <c r="BP147" s="62" t="str">
        <f>IF(D147="","",VLOOKUP(D147,'Hilfswerte Benchmark'!$A$4:$H$58,8,0))</f>
        <v/>
      </c>
      <c r="BQ147" s="62" t="str">
        <f t="shared" si="179"/>
        <v/>
      </c>
      <c r="BR147" s="62" t="str">
        <f t="shared" si="180"/>
        <v/>
      </c>
      <c r="BS147" s="72" t="str">
        <f>IF('EINGABE Gebäude'!V153="","",'EINGABE Gebäude'!V153)</f>
        <v/>
      </c>
      <c r="BT147" s="52" t="str">
        <f t="shared" si="193"/>
        <v/>
      </c>
      <c r="BU147" s="52" t="str">
        <f t="shared" si="181"/>
        <v/>
      </c>
      <c r="BV147" s="120" t="str">
        <f t="shared" si="182"/>
        <v/>
      </c>
      <c r="BW147" s="35" t="str">
        <f t="shared" si="194"/>
        <v/>
      </c>
      <c r="BX147" s="62">
        <f>'Hilfswerte Energiepreise'!$C$20</f>
        <v>7.72</v>
      </c>
      <c r="BY147" s="62">
        <f>'Hilfswerte Energiepreise'!$D$20</f>
        <v>5.6</v>
      </c>
      <c r="BZ147" s="62">
        <f>'Hilfswerte Energiepreise'!$E$20</f>
        <v>3.61</v>
      </c>
      <c r="CA147" t="str">
        <f t="shared" si="183"/>
        <v/>
      </c>
      <c r="CB147" t="str">
        <f t="shared" si="184"/>
        <v/>
      </c>
      <c r="CC147" s="35"/>
    </row>
    <row r="148" spans="1:81" x14ac:dyDescent="0.2">
      <c r="A148" s="72">
        <v>144</v>
      </c>
      <c r="B148" s="47" t="str">
        <f>IF('EINGABE Gebäude'!C154 = "", "", 'EINGABE Gebäude'!C154)</f>
        <v/>
      </c>
      <c r="C148" s="47" t="str">
        <f>IF(OR('EINGABE Gebäude'!D154 = "",'EINGABE Gebäude'!D154 = 0), "",'EINGABE Gebäude'!D154)</f>
        <v/>
      </c>
      <c r="D148" t="str">
        <f>IF(OR('EINGABE Gebäude'!E154 = "",'EINGABE Gebäude'!E154 = 0), "",'EINGABE Gebäude'!E154 )</f>
        <v/>
      </c>
      <c r="E148" t="str">
        <f>IF('EINGABE Gebäude'!F154 = "", "",'EINGABE Gebäude'!F154)</f>
        <v/>
      </c>
      <c r="F148" s="34" t="str">
        <f>IF('EINGABE Gebäude'!H154= "", "",'EINGABE Gebäude'!H154)</f>
        <v/>
      </c>
      <c r="G148" s="34" t="str">
        <f>IF('EINGABE Gebäude'!I154 = "","",'EINGABE Gebäude'!I154)</f>
        <v/>
      </c>
      <c r="H148" s="34" t="str">
        <f>IF('EINGABE Gebäude'!J154="","",'EINGABE Gebäude'!J154)</f>
        <v/>
      </c>
      <c r="I148" s="35" t="str">
        <f t="shared" si="185"/>
        <v/>
      </c>
      <c r="J148" s="35" t="str">
        <f t="shared" si="186"/>
        <v/>
      </c>
      <c r="K148" s="35" t="str">
        <f t="shared" si="187"/>
        <v/>
      </c>
      <c r="L148" s="35" t="str">
        <f ca="1">IF(OR(I148="",K148=""),"",SUM(OFFSET('Hilfswerte Witterung'!$B$5,I148,K148,J148-I148)))</f>
        <v/>
      </c>
      <c r="M148" t="str">
        <f>IF('EINGABE Gebäude'!K154="","",'EINGABE Gebäude'!K154)</f>
        <v/>
      </c>
      <c r="N148" t="str">
        <f ca="1">IFERROR(IF(OR(L148=0, M148="",E148=""),"",(('Hilfswerte Witterung'!$I$1/L148)*M148)),"")</f>
        <v/>
      </c>
      <c r="O148" t="str">
        <f t="shared" ca="1" si="154"/>
        <v/>
      </c>
      <c r="P148" s="62" t="str">
        <f ca="1">IFERROR(IF(OR(L148=0, M148="",E148=""),"",(('Hilfswerte Witterung'!$I$1/L148)*M148)/E148),"")</f>
        <v/>
      </c>
      <c r="Q148" s="62" t="e">
        <f t="shared" ca="1" si="155"/>
        <v>#N/A</v>
      </c>
      <c r="R148" s="52" t="str">
        <f>IF(D148="","",VLOOKUP(D148,'Hilfswerte Benchmark'!$A$4:$H$59,3,0))</f>
        <v/>
      </c>
      <c r="S148" s="52" t="str">
        <f>IF(D148="","",VLOOKUP(D148,'Hilfswerte Benchmark'!$A$4:$H$59,4,0))</f>
        <v/>
      </c>
      <c r="T148" s="52" t="str">
        <f t="shared" si="156"/>
        <v/>
      </c>
      <c r="U148" s="44" t="str">
        <f t="shared" ca="1" si="157"/>
        <v/>
      </c>
      <c r="V148" t="str">
        <f>IF('EINGABE Gebäude'!L154="","",'EINGABE Gebäude'!L154)</f>
        <v/>
      </c>
      <c r="W148" s="62" t="str">
        <f t="shared" si="188"/>
        <v/>
      </c>
      <c r="X148" s="62" t="str">
        <f>IF(H148="","",VLOOKUP(H148,'Hilfswerte Energiepreise'!$B$4:$F$17,2,FALSE))</f>
        <v/>
      </c>
      <c r="Y148" s="62" t="str">
        <f>IF(H148="","",VLOOKUP(H148,'Hilfswerte Energiepreise'!$B$4:$F$17,3,FALSE))</f>
        <v/>
      </c>
      <c r="Z148" s="62" t="str">
        <f>IF(H148="","",VLOOKUP(H148,'Hilfswerte Energiepreise'!$B$4:$F$17,4,FALSE))</f>
        <v/>
      </c>
      <c r="AA148" t="str">
        <f t="shared" si="158"/>
        <v/>
      </c>
      <c r="AB148" t="str">
        <f t="shared" si="159"/>
        <v/>
      </c>
      <c r="AC148" s="35" t="str">
        <f ca="1">IFERROR(IF(OR(C148="",C148=0,L148=0,L148="",V148="",V148=0),"",(HLOOKUP(C148,'Hilfswerte Witterung'!$C$4:$AQ$5,2,FALSE)/L148)*V148),"")</f>
        <v/>
      </c>
      <c r="AD148" s="35" t="str">
        <f t="shared" ca="1" si="160"/>
        <v/>
      </c>
      <c r="AE148" s="35" t="str">
        <f>IFERROR(VLOOKUP(H148,'Hilfswerte Energiepreise'!$B$4:$F$17,5,FALSE),"")</f>
        <v/>
      </c>
      <c r="AF148" s="35" t="str">
        <f t="shared" ca="1" si="161"/>
        <v/>
      </c>
      <c r="AG148" s="35" t="str">
        <f t="shared" ca="1" si="162"/>
        <v/>
      </c>
      <c r="AH148" s="42" t="str">
        <f>IF('EINGABE Gebäude'!N154="","",'EINGABE Gebäude'!N154)</f>
        <v/>
      </c>
      <c r="AI148" s="42" t="str">
        <f>IF('EINGABE Gebäude'!O154="","",'EINGABE Gebäude'!O154)</f>
        <v/>
      </c>
      <c r="AJ148" t="str">
        <f t="shared" si="189"/>
        <v/>
      </c>
      <c r="AK148" t="str">
        <f>IF('EINGABE Gebäude'!P154="","",'EINGABE Gebäude'!P154)</f>
        <v/>
      </c>
      <c r="AL148" s="37" t="str">
        <f t="shared" si="163"/>
        <v/>
      </c>
      <c r="AM148" s="120" t="str">
        <f t="shared" si="164"/>
        <v/>
      </c>
      <c r="AN148" s="62" t="str">
        <f t="shared" si="165"/>
        <v/>
      </c>
      <c r="AO148" s="62" t="e">
        <f t="shared" si="166"/>
        <v>#N/A</v>
      </c>
      <c r="AP148" s="62" t="str">
        <f>IF(D148="","",VLOOKUP(D148,'Hilfswerte Benchmark'!$A$4:$H$58,6,0))</f>
        <v/>
      </c>
      <c r="AQ148" s="62" t="str">
        <f>IF(D148="","",VLOOKUP(D148,'Hilfswerte Benchmark'!$A$4:$H$58,7,0))</f>
        <v/>
      </c>
      <c r="AR148" s="62" t="str">
        <f t="shared" si="167"/>
        <v/>
      </c>
      <c r="AS148" s="62" t="str">
        <f t="shared" si="168"/>
        <v/>
      </c>
      <c r="AT148" t="str">
        <f>IF('EINGABE Gebäude'!Q154="","",'EINGABE Gebäude'!Q154)</f>
        <v/>
      </c>
      <c r="AU148" t="str">
        <f t="shared" si="169"/>
        <v/>
      </c>
      <c r="AV148" s="120" t="str">
        <f t="shared" si="170"/>
        <v/>
      </c>
      <c r="AW148" s="35" t="str">
        <f t="shared" si="190"/>
        <v/>
      </c>
      <c r="AX148" s="62" t="str">
        <f t="shared" si="191"/>
        <v/>
      </c>
      <c r="AY148" s="52" t="str">
        <f t="shared" si="171"/>
        <v/>
      </c>
      <c r="AZ148" s="62">
        <f>'Hilfswerte Energiepreise'!$C$4</f>
        <v>29.29</v>
      </c>
      <c r="BA148" s="62">
        <f>'Hilfswerte Energiepreise'!$D$4</f>
        <v>24.42</v>
      </c>
      <c r="BB148" s="62">
        <f>'Hilfswerte Energiepreise'!$E$4</f>
        <v>17.170000000000002</v>
      </c>
      <c r="BC148" t="str">
        <f t="shared" si="172"/>
        <v/>
      </c>
      <c r="BD148" t="str">
        <f t="shared" si="173"/>
        <v/>
      </c>
      <c r="BE148" s="37">
        <f>'Hilfswerte Energiepreise'!$F$4</f>
        <v>560</v>
      </c>
      <c r="BF148" t="str">
        <f t="shared" si="174"/>
        <v/>
      </c>
      <c r="BG148" s="42" t="str">
        <f>IF('EINGABE Gebäude'!S154="","",'EINGABE Gebäude'!S154)</f>
        <v/>
      </c>
      <c r="BH148" s="42" t="str">
        <f>IF('EINGABE Gebäude'!T154="","",'EINGABE Gebäude'!T154)</f>
        <v/>
      </c>
      <c r="BI148" s="37" t="str">
        <f t="shared" si="192"/>
        <v/>
      </c>
      <c r="BJ148" t="str">
        <f>IF('EINGABE Gebäude'!U154="","",'EINGABE Gebäude'!U154)</f>
        <v/>
      </c>
      <c r="BK148" s="37" t="str">
        <f t="shared" si="175"/>
        <v/>
      </c>
      <c r="BL148" s="120" t="str">
        <f t="shared" si="176"/>
        <v/>
      </c>
      <c r="BM148" s="62" t="str">
        <f t="shared" si="177"/>
        <v/>
      </c>
      <c r="BN148" s="62" t="e">
        <f t="shared" si="178"/>
        <v>#N/A</v>
      </c>
      <c r="BO148" s="62" t="str">
        <f>IF(D148="","",VLOOKUP(D148,'Hilfswerte Benchmark'!$A$4:$H$58,7,0))</f>
        <v/>
      </c>
      <c r="BP148" s="62" t="str">
        <f>IF(D148="","",VLOOKUP(D148,'Hilfswerte Benchmark'!$A$4:$H$58,8,0))</f>
        <v/>
      </c>
      <c r="BQ148" s="62" t="str">
        <f t="shared" si="179"/>
        <v/>
      </c>
      <c r="BR148" s="62" t="str">
        <f t="shared" si="180"/>
        <v/>
      </c>
      <c r="BS148" s="72" t="str">
        <f>IF('EINGABE Gebäude'!V154="","",'EINGABE Gebäude'!V154)</f>
        <v/>
      </c>
      <c r="BT148" s="52" t="str">
        <f t="shared" si="193"/>
        <v/>
      </c>
      <c r="BU148" s="52" t="str">
        <f t="shared" si="181"/>
        <v/>
      </c>
      <c r="BV148" s="120" t="str">
        <f t="shared" si="182"/>
        <v/>
      </c>
      <c r="BW148" s="35" t="str">
        <f t="shared" si="194"/>
        <v/>
      </c>
      <c r="BX148" s="62">
        <f>'Hilfswerte Energiepreise'!$C$20</f>
        <v>7.72</v>
      </c>
      <c r="BY148" s="62">
        <f>'Hilfswerte Energiepreise'!$D$20</f>
        <v>5.6</v>
      </c>
      <c r="BZ148" s="62">
        <f>'Hilfswerte Energiepreise'!$E$20</f>
        <v>3.61</v>
      </c>
      <c r="CA148" t="str">
        <f t="shared" si="183"/>
        <v/>
      </c>
      <c r="CB148" t="str">
        <f t="shared" si="184"/>
        <v/>
      </c>
      <c r="CC148" s="35"/>
    </row>
    <row r="149" spans="1:81" x14ac:dyDescent="0.2">
      <c r="A149">
        <v>145</v>
      </c>
      <c r="B149" s="47" t="str">
        <f>IF('EINGABE Gebäude'!C155 = "", "", 'EINGABE Gebäude'!C155)</f>
        <v/>
      </c>
      <c r="C149" s="47" t="str">
        <f>IF(OR('EINGABE Gebäude'!D155 = "",'EINGABE Gebäude'!D155 = 0), "",'EINGABE Gebäude'!D155)</f>
        <v/>
      </c>
      <c r="D149" t="str">
        <f>IF(OR('EINGABE Gebäude'!E155 = "",'EINGABE Gebäude'!E155 = 0), "",'EINGABE Gebäude'!E155 )</f>
        <v/>
      </c>
      <c r="E149" t="str">
        <f>IF('EINGABE Gebäude'!F155 = "", "",'EINGABE Gebäude'!F155)</f>
        <v/>
      </c>
      <c r="F149" s="34" t="str">
        <f>IF('EINGABE Gebäude'!H155= "", "",'EINGABE Gebäude'!H155)</f>
        <v/>
      </c>
      <c r="G149" s="34" t="str">
        <f>IF('EINGABE Gebäude'!I155 = "","",'EINGABE Gebäude'!I155)</f>
        <v/>
      </c>
      <c r="H149" s="34" t="str">
        <f>IF('EINGABE Gebäude'!J155="","",'EINGABE Gebäude'!J155)</f>
        <v/>
      </c>
      <c r="I149" s="35" t="str">
        <f t="shared" si="185"/>
        <v/>
      </c>
      <c r="J149" s="35" t="str">
        <f t="shared" si="186"/>
        <v/>
      </c>
      <c r="K149" s="35" t="str">
        <f t="shared" si="187"/>
        <v/>
      </c>
      <c r="L149" s="35" t="str">
        <f ca="1">IF(OR(I149="",K149=""),"",SUM(OFFSET('Hilfswerte Witterung'!$B$5,I149,K149,J149-I149)))</f>
        <v/>
      </c>
      <c r="M149" t="str">
        <f>IF('EINGABE Gebäude'!K155="","",'EINGABE Gebäude'!K155)</f>
        <v/>
      </c>
      <c r="N149" t="str">
        <f ca="1">IFERROR(IF(OR(L149=0, M149="",E149=""),"",(('Hilfswerte Witterung'!$I$1/L149)*M149)),"")</f>
        <v/>
      </c>
      <c r="O149" t="str">
        <f t="shared" ca="1" si="154"/>
        <v/>
      </c>
      <c r="P149" s="62" t="str">
        <f ca="1">IFERROR(IF(OR(L149=0, M149="",E149=""),"",(('Hilfswerte Witterung'!$I$1/L149)*M149)/E149),"")</f>
        <v/>
      </c>
      <c r="Q149" s="62" t="e">
        <f t="shared" ca="1" si="155"/>
        <v>#N/A</v>
      </c>
      <c r="R149" s="52" t="str">
        <f>IF(D149="","",VLOOKUP(D149,'Hilfswerte Benchmark'!$A$4:$H$59,3,0))</f>
        <v/>
      </c>
      <c r="S149" s="52" t="str">
        <f>IF(D149="","",VLOOKUP(D149,'Hilfswerte Benchmark'!$A$4:$H$59,4,0))</f>
        <v/>
      </c>
      <c r="T149" s="52" t="str">
        <f t="shared" si="156"/>
        <v/>
      </c>
      <c r="U149" s="44" t="str">
        <f t="shared" ca="1" si="157"/>
        <v/>
      </c>
      <c r="V149" t="str">
        <f>IF('EINGABE Gebäude'!L155="","",'EINGABE Gebäude'!L155)</f>
        <v/>
      </c>
      <c r="W149" s="62" t="str">
        <f t="shared" si="188"/>
        <v/>
      </c>
      <c r="X149" s="62" t="str">
        <f>IF(H149="","",VLOOKUP(H149,'Hilfswerte Energiepreise'!$B$4:$F$17,2,FALSE))</f>
        <v/>
      </c>
      <c r="Y149" s="62" t="str">
        <f>IF(H149="","",VLOOKUP(H149,'Hilfswerte Energiepreise'!$B$4:$F$17,3,FALSE))</f>
        <v/>
      </c>
      <c r="Z149" s="62" t="str">
        <f>IF(H149="","",VLOOKUP(H149,'Hilfswerte Energiepreise'!$B$4:$F$17,4,FALSE))</f>
        <v/>
      </c>
      <c r="AA149" t="str">
        <f t="shared" si="158"/>
        <v/>
      </c>
      <c r="AB149" t="str">
        <f t="shared" si="159"/>
        <v/>
      </c>
      <c r="AC149" s="35" t="str">
        <f ca="1">IFERROR(IF(OR(C149="",C149=0,L149=0,L149="",V149="",V149=0),"",(HLOOKUP(C149,'Hilfswerte Witterung'!$C$4:$AQ$5,2,FALSE)/L149)*V149),"")</f>
        <v/>
      </c>
      <c r="AD149" s="35" t="str">
        <f t="shared" ca="1" si="160"/>
        <v/>
      </c>
      <c r="AE149" s="35" t="str">
        <f>IFERROR(VLOOKUP(H149,'Hilfswerte Energiepreise'!$B$4:$F$17,5,FALSE),"")</f>
        <v/>
      </c>
      <c r="AF149" s="35" t="str">
        <f t="shared" ca="1" si="161"/>
        <v/>
      </c>
      <c r="AG149" s="35" t="str">
        <f t="shared" ca="1" si="162"/>
        <v/>
      </c>
      <c r="AH149" s="42" t="str">
        <f>IF('EINGABE Gebäude'!N155="","",'EINGABE Gebäude'!N155)</f>
        <v/>
      </c>
      <c r="AI149" s="42" t="str">
        <f>IF('EINGABE Gebäude'!O155="","",'EINGABE Gebäude'!O155)</f>
        <v/>
      </c>
      <c r="AJ149" t="str">
        <f t="shared" si="189"/>
        <v/>
      </c>
      <c r="AK149" t="str">
        <f>IF('EINGABE Gebäude'!P155="","",'EINGABE Gebäude'!P155)</f>
        <v/>
      </c>
      <c r="AL149" s="37" t="str">
        <f t="shared" si="163"/>
        <v/>
      </c>
      <c r="AM149" s="120" t="str">
        <f t="shared" si="164"/>
        <v/>
      </c>
      <c r="AN149" s="62" t="str">
        <f t="shared" si="165"/>
        <v/>
      </c>
      <c r="AO149" s="62" t="e">
        <f t="shared" si="166"/>
        <v>#N/A</v>
      </c>
      <c r="AP149" s="62" t="str">
        <f>IF(D149="","",VLOOKUP(D149,'Hilfswerte Benchmark'!$A$4:$H$58,6,0))</f>
        <v/>
      </c>
      <c r="AQ149" s="62" t="str">
        <f>IF(D149="","",VLOOKUP(D149,'Hilfswerte Benchmark'!$A$4:$H$58,7,0))</f>
        <v/>
      </c>
      <c r="AR149" s="62" t="str">
        <f t="shared" si="167"/>
        <v/>
      </c>
      <c r="AS149" s="62" t="str">
        <f t="shared" si="168"/>
        <v/>
      </c>
      <c r="AT149" t="str">
        <f>IF('EINGABE Gebäude'!Q155="","",'EINGABE Gebäude'!Q155)</f>
        <v/>
      </c>
      <c r="AU149" t="str">
        <f t="shared" si="169"/>
        <v/>
      </c>
      <c r="AV149" s="120" t="str">
        <f t="shared" si="170"/>
        <v/>
      </c>
      <c r="AW149" s="35" t="str">
        <f t="shared" si="190"/>
        <v/>
      </c>
      <c r="AX149" s="62" t="str">
        <f t="shared" si="191"/>
        <v/>
      </c>
      <c r="AY149" s="52" t="str">
        <f t="shared" si="171"/>
        <v/>
      </c>
      <c r="AZ149" s="62">
        <f>'Hilfswerte Energiepreise'!$C$4</f>
        <v>29.29</v>
      </c>
      <c r="BA149" s="62">
        <f>'Hilfswerte Energiepreise'!$D$4</f>
        <v>24.42</v>
      </c>
      <c r="BB149" s="62">
        <f>'Hilfswerte Energiepreise'!$E$4</f>
        <v>17.170000000000002</v>
      </c>
      <c r="BC149" t="str">
        <f t="shared" si="172"/>
        <v/>
      </c>
      <c r="BD149" t="str">
        <f t="shared" si="173"/>
        <v/>
      </c>
      <c r="BE149" s="37">
        <f>'Hilfswerte Energiepreise'!$F$4</f>
        <v>560</v>
      </c>
      <c r="BF149" t="str">
        <f t="shared" si="174"/>
        <v/>
      </c>
      <c r="BG149" s="42" t="str">
        <f>IF('EINGABE Gebäude'!S155="","",'EINGABE Gebäude'!S155)</f>
        <v/>
      </c>
      <c r="BH149" s="42" t="str">
        <f>IF('EINGABE Gebäude'!T155="","",'EINGABE Gebäude'!T155)</f>
        <v/>
      </c>
      <c r="BI149" s="37" t="str">
        <f t="shared" si="192"/>
        <v/>
      </c>
      <c r="BJ149" t="str">
        <f>IF('EINGABE Gebäude'!U155="","",'EINGABE Gebäude'!U155)</f>
        <v/>
      </c>
      <c r="BK149" s="37" t="str">
        <f t="shared" si="175"/>
        <v/>
      </c>
      <c r="BL149" s="120" t="str">
        <f t="shared" si="176"/>
        <v/>
      </c>
      <c r="BM149" s="62" t="str">
        <f t="shared" si="177"/>
        <v/>
      </c>
      <c r="BN149" s="62" t="e">
        <f t="shared" si="178"/>
        <v>#N/A</v>
      </c>
      <c r="BO149" s="62" t="str">
        <f>IF(D149="","",VLOOKUP(D149,'Hilfswerte Benchmark'!$A$4:$H$58,7,0))</f>
        <v/>
      </c>
      <c r="BP149" s="62" t="str">
        <f>IF(D149="","",VLOOKUP(D149,'Hilfswerte Benchmark'!$A$4:$H$58,8,0))</f>
        <v/>
      </c>
      <c r="BQ149" s="62" t="str">
        <f t="shared" si="179"/>
        <v/>
      </c>
      <c r="BR149" s="62" t="str">
        <f t="shared" si="180"/>
        <v/>
      </c>
      <c r="BS149" s="72" t="str">
        <f>IF('EINGABE Gebäude'!V155="","",'EINGABE Gebäude'!V155)</f>
        <v/>
      </c>
      <c r="BT149" s="52" t="str">
        <f t="shared" si="193"/>
        <v/>
      </c>
      <c r="BU149" s="52" t="str">
        <f t="shared" si="181"/>
        <v/>
      </c>
      <c r="BV149" s="120" t="str">
        <f t="shared" si="182"/>
        <v/>
      </c>
      <c r="BW149" s="35" t="str">
        <f t="shared" si="194"/>
        <v/>
      </c>
      <c r="BX149" s="62">
        <f>'Hilfswerte Energiepreise'!$C$20</f>
        <v>7.72</v>
      </c>
      <c r="BY149" s="62">
        <f>'Hilfswerte Energiepreise'!$D$20</f>
        <v>5.6</v>
      </c>
      <c r="BZ149" s="62">
        <f>'Hilfswerte Energiepreise'!$E$20</f>
        <v>3.61</v>
      </c>
      <c r="CA149" t="str">
        <f t="shared" si="183"/>
        <v/>
      </c>
      <c r="CB149" t="str">
        <f t="shared" si="184"/>
        <v/>
      </c>
      <c r="CC149" s="35"/>
    </row>
    <row r="150" spans="1:81" x14ac:dyDescent="0.2">
      <c r="A150" s="72">
        <v>146</v>
      </c>
      <c r="B150" s="47" t="str">
        <f>IF('EINGABE Gebäude'!C156 = "", "", 'EINGABE Gebäude'!C156)</f>
        <v/>
      </c>
      <c r="C150" s="47" t="str">
        <f>IF(OR('EINGABE Gebäude'!D156 = "",'EINGABE Gebäude'!D156 = 0), "",'EINGABE Gebäude'!D156)</f>
        <v/>
      </c>
      <c r="D150" t="str">
        <f>IF(OR('EINGABE Gebäude'!E156 = "",'EINGABE Gebäude'!E156 = 0), "",'EINGABE Gebäude'!E156 )</f>
        <v/>
      </c>
      <c r="E150" t="str">
        <f>IF('EINGABE Gebäude'!F156 = "", "",'EINGABE Gebäude'!F156)</f>
        <v/>
      </c>
      <c r="F150" s="34" t="str">
        <f>IF('EINGABE Gebäude'!H156= "", "",'EINGABE Gebäude'!H156)</f>
        <v/>
      </c>
      <c r="G150" s="34" t="str">
        <f>IF('EINGABE Gebäude'!I156 = "","",'EINGABE Gebäude'!I156)</f>
        <v/>
      </c>
      <c r="H150" s="34" t="str">
        <f>IF('EINGABE Gebäude'!J156="","",'EINGABE Gebäude'!J156)</f>
        <v/>
      </c>
      <c r="I150" s="35" t="str">
        <f t="shared" si="185"/>
        <v/>
      </c>
      <c r="J150" s="35" t="str">
        <f t="shared" si="186"/>
        <v/>
      </c>
      <c r="K150" s="35" t="str">
        <f t="shared" si="187"/>
        <v/>
      </c>
      <c r="L150" s="35" t="str">
        <f ca="1">IF(OR(I150="",K150=""),"",SUM(OFFSET('Hilfswerte Witterung'!$B$5,I150,K150,J150-I150)))</f>
        <v/>
      </c>
      <c r="M150" t="str">
        <f>IF('EINGABE Gebäude'!K156="","",'EINGABE Gebäude'!K156)</f>
        <v/>
      </c>
      <c r="N150" t="str">
        <f ca="1">IFERROR(IF(OR(L150=0, M150="",E150=""),"",(('Hilfswerte Witterung'!$I$1/L150)*M150)),"")</f>
        <v/>
      </c>
      <c r="O150" t="str">
        <f t="shared" ca="1" si="154"/>
        <v/>
      </c>
      <c r="P150" s="62" t="str">
        <f ca="1">IFERROR(IF(OR(L150=0, M150="",E150=""),"",(('Hilfswerte Witterung'!$I$1/L150)*M150)/E150),"")</f>
        <v/>
      </c>
      <c r="Q150" s="62" t="e">
        <f t="shared" ca="1" si="155"/>
        <v>#N/A</v>
      </c>
      <c r="R150" s="52" t="str">
        <f>IF(D150="","",VLOOKUP(D150,'Hilfswerte Benchmark'!$A$4:$H$59,3,0))</f>
        <v/>
      </c>
      <c r="S150" s="52" t="str">
        <f>IF(D150="","",VLOOKUP(D150,'Hilfswerte Benchmark'!$A$4:$H$59,4,0))</f>
        <v/>
      </c>
      <c r="T150" s="52" t="str">
        <f t="shared" si="156"/>
        <v/>
      </c>
      <c r="U150" s="44" t="str">
        <f t="shared" ca="1" si="157"/>
        <v/>
      </c>
      <c r="V150" t="str">
        <f>IF('EINGABE Gebäude'!L156="","",'EINGABE Gebäude'!L156)</f>
        <v/>
      </c>
      <c r="W150" s="62" t="str">
        <f t="shared" si="188"/>
        <v/>
      </c>
      <c r="X150" s="62" t="str">
        <f>IF(H150="","",VLOOKUP(H150,'Hilfswerte Energiepreise'!$B$4:$F$17,2,FALSE))</f>
        <v/>
      </c>
      <c r="Y150" s="62" t="str">
        <f>IF(H150="","",VLOOKUP(H150,'Hilfswerte Energiepreise'!$B$4:$F$17,3,FALSE))</f>
        <v/>
      </c>
      <c r="Z150" s="62" t="str">
        <f>IF(H150="","",VLOOKUP(H150,'Hilfswerte Energiepreise'!$B$4:$F$17,4,FALSE))</f>
        <v/>
      </c>
      <c r="AA150" t="str">
        <f t="shared" si="158"/>
        <v/>
      </c>
      <c r="AB150" t="str">
        <f t="shared" si="159"/>
        <v/>
      </c>
      <c r="AC150" s="35" t="str">
        <f ca="1">IFERROR(IF(OR(C150="",C150=0,L150=0,L150="",V150="",V150=0),"",(HLOOKUP(C150,'Hilfswerte Witterung'!$C$4:$AQ$5,2,FALSE)/L150)*V150),"")</f>
        <v/>
      </c>
      <c r="AD150" s="35" t="str">
        <f t="shared" ca="1" si="160"/>
        <v/>
      </c>
      <c r="AE150" s="35" t="str">
        <f>IFERROR(VLOOKUP(H150,'Hilfswerte Energiepreise'!$B$4:$F$17,5,FALSE),"")</f>
        <v/>
      </c>
      <c r="AF150" s="35" t="str">
        <f t="shared" ca="1" si="161"/>
        <v/>
      </c>
      <c r="AG150" s="35" t="str">
        <f t="shared" ca="1" si="162"/>
        <v/>
      </c>
      <c r="AH150" s="42" t="str">
        <f>IF('EINGABE Gebäude'!N156="","",'EINGABE Gebäude'!N156)</f>
        <v/>
      </c>
      <c r="AI150" s="42" t="str">
        <f>IF('EINGABE Gebäude'!O156="","",'EINGABE Gebäude'!O156)</f>
        <v/>
      </c>
      <c r="AJ150" t="str">
        <f t="shared" si="189"/>
        <v/>
      </c>
      <c r="AK150" t="str">
        <f>IF('EINGABE Gebäude'!P156="","",'EINGABE Gebäude'!P156)</f>
        <v/>
      </c>
      <c r="AL150" s="37" t="str">
        <f t="shared" si="163"/>
        <v/>
      </c>
      <c r="AM150" s="120" t="str">
        <f t="shared" si="164"/>
        <v/>
      </c>
      <c r="AN150" s="62" t="str">
        <f t="shared" si="165"/>
        <v/>
      </c>
      <c r="AO150" s="62" t="e">
        <f t="shared" si="166"/>
        <v>#N/A</v>
      </c>
      <c r="AP150" s="62" t="str">
        <f>IF(D150="","",VLOOKUP(D150,'Hilfswerte Benchmark'!$A$4:$H$58,6,0))</f>
        <v/>
      </c>
      <c r="AQ150" s="62" t="str">
        <f>IF(D150="","",VLOOKUP(D150,'Hilfswerte Benchmark'!$A$4:$H$58,7,0))</f>
        <v/>
      </c>
      <c r="AR150" s="62" t="str">
        <f t="shared" si="167"/>
        <v/>
      </c>
      <c r="AS150" s="62" t="str">
        <f t="shared" si="168"/>
        <v/>
      </c>
      <c r="AT150" t="str">
        <f>IF('EINGABE Gebäude'!Q156="","",'EINGABE Gebäude'!Q156)</f>
        <v/>
      </c>
      <c r="AU150" t="str">
        <f t="shared" si="169"/>
        <v/>
      </c>
      <c r="AV150" s="120" t="str">
        <f t="shared" si="170"/>
        <v/>
      </c>
      <c r="AW150" s="35" t="str">
        <f t="shared" si="190"/>
        <v/>
      </c>
      <c r="AX150" s="62" t="str">
        <f t="shared" si="191"/>
        <v/>
      </c>
      <c r="AY150" s="52" t="str">
        <f t="shared" si="171"/>
        <v/>
      </c>
      <c r="AZ150" s="62">
        <f>'Hilfswerte Energiepreise'!$C$4</f>
        <v>29.29</v>
      </c>
      <c r="BA150" s="62">
        <f>'Hilfswerte Energiepreise'!$D$4</f>
        <v>24.42</v>
      </c>
      <c r="BB150" s="62">
        <f>'Hilfswerte Energiepreise'!$E$4</f>
        <v>17.170000000000002</v>
      </c>
      <c r="BC150" t="str">
        <f t="shared" si="172"/>
        <v/>
      </c>
      <c r="BD150" t="str">
        <f t="shared" si="173"/>
        <v/>
      </c>
      <c r="BE150" s="37">
        <f>'Hilfswerte Energiepreise'!$F$4</f>
        <v>560</v>
      </c>
      <c r="BF150" t="str">
        <f t="shared" si="174"/>
        <v/>
      </c>
      <c r="BG150" s="42" t="str">
        <f>IF('EINGABE Gebäude'!S156="","",'EINGABE Gebäude'!S156)</f>
        <v/>
      </c>
      <c r="BH150" s="42" t="str">
        <f>IF('EINGABE Gebäude'!T156="","",'EINGABE Gebäude'!T156)</f>
        <v/>
      </c>
      <c r="BI150" s="37" t="str">
        <f t="shared" si="192"/>
        <v/>
      </c>
      <c r="BJ150" t="str">
        <f>IF('EINGABE Gebäude'!U156="","",'EINGABE Gebäude'!U156)</f>
        <v/>
      </c>
      <c r="BK150" s="37" t="str">
        <f t="shared" si="175"/>
        <v/>
      </c>
      <c r="BL150" s="120" t="str">
        <f t="shared" si="176"/>
        <v/>
      </c>
      <c r="BM150" s="62" t="str">
        <f t="shared" si="177"/>
        <v/>
      </c>
      <c r="BN150" s="62" t="e">
        <f t="shared" si="178"/>
        <v>#N/A</v>
      </c>
      <c r="BO150" s="62" t="str">
        <f>IF(D150="","",VLOOKUP(D150,'Hilfswerte Benchmark'!$A$4:$H$58,7,0))</f>
        <v/>
      </c>
      <c r="BP150" s="62" t="str">
        <f>IF(D150="","",VLOOKUP(D150,'Hilfswerte Benchmark'!$A$4:$H$58,8,0))</f>
        <v/>
      </c>
      <c r="BQ150" s="62" t="str">
        <f t="shared" si="179"/>
        <v/>
      </c>
      <c r="BR150" s="62" t="str">
        <f t="shared" si="180"/>
        <v/>
      </c>
      <c r="BS150" s="72" t="str">
        <f>IF('EINGABE Gebäude'!V156="","",'EINGABE Gebäude'!V156)</f>
        <v/>
      </c>
      <c r="BT150" s="52" t="str">
        <f t="shared" si="193"/>
        <v/>
      </c>
      <c r="BU150" s="52" t="str">
        <f t="shared" si="181"/>
        <v/>
      </c>
      <c r="BV150" s="120" t="str">
        <f t="shared" si="182"/>
        <v/>
      </c>
      <c r="BW150" s="35" t="str">
        <f t="shared" si="194"/>
        <v/>
      </c>
      <c r="BX150" s="62">
        <f>'Hilfswerte Energiepreise'!$C$20</f>
        <v>7.72</v>
      </c>
      <c r="BY150" s="62">
        <f>'Hilfswerte Energiepreise'!$D$20</f>
        <v>5.6</v>
      </c>
      <c r="BZ150" s="62">
        <f>'Hilfswerte Energiepreise'!$E$20</f>
        <v>3.61</v>
      </c>
      <c r="CA150" t="str">
        <f t="shared" si="183"/>
        <v/>
      </c>
      <c r="CB150" t="str">
        <f t="shared" si="184"/>
        <v/>
      </c>
      <c r="CC150" s="35"/>
    </row>
    <row r="151" spans="1:81" x14ac:dyDescent="0.2">
      <c r="A151">
        <v>147</v>
      </c>
      <c r="B151" s="47" t="str">
        <f>IF('EINGABE Gebäude'!C157 = "", "", 'EINGABE Gebäude'!C157)</f>
        <v/>
      </c>
      <c r="C151" s="47" t="str">
        <f>IF(OR('EINGABE Gebäude'!D157 = "",'EINGABE Gebäude'!D157 = 0), "",'EINGABE Gebäude'!D157)</f>
        <v/>
      </c>
      <c r="D151" t="str">
        <f>IF(OR('EINGABE Gebäude'!E157 = "",'EINGABE Gebäude'!E157 = 0), "",'EINGABE Gebäude'!E157 )</f>
        <v/>
      </c>
      <c r="E151" t="str">
        <f>IF('EINGABE Gebäude'!F157 = "", "",'EINGABE Gebäude'!F157)</f>
        <v/>
      </c>
      <c r="F151" s="34" t="str">
        <f>IF('EINGABE Gebäude'!H157= "", "",'EINGABE Gebäude'!H157)</f>
        <v/>
      </c>
      <c r="G151" s="34" t="str">
        <f>IF('EINGABE Gebäude'!I157 = "","",'EINGABE Gebäude'!I157)</f>
        <v/>
      </c>
      <c r="H151" s="34" t="str">
        <f>IF('EINGABE Gebäude'!J157="","",'EINGABE Gebäude'!J157)</f>
        <v/>
      </c>
      <c r="I151" s="35" t="str">
        <f t="shared" si="185"/>
        <v/>
      </c>
      <c r="J151" s="35" t="str">
        <f t="shared" si="186"/>
        <v/>
      </c>
      <c r="K151" s="35" t="str">
        <f t="shared" si="187"/>
        <v/>
      </c>
      <c r="L151" s="35" t="str">
        <f ca="1">IF(OR(I151="",K151=""),"",SUM(OFFSET('Hilfswerte Witterung'!$B$5,I151,K151,J151-I151)))</f>
        <v/>
      </c>
      <c r="M151" t="str">
        <f>IF('EINGABE Gebäude'!K157="","",'EINGABE Gebäude'!K157)</f>
        <v/>
      </c>
      <c r="N151" t="str">
        <f ca="1">IFERROR(IF(OR(L151=0, M151="",E151=""),"",(('Hilfswerte Witterung'!$I$1/L151)*M151)),"")</f>
        <v/>
      </c>
      <c r="O151" t="str">
        <f t="shared" ca="1" si="154"/>
        <v/>
      </c>
      <c r="P151" s="62" t="str">
        <f ca="1">IFERROR(IF(OR(L151=0, M151="",E151=""),"",(('Hilfswerte Witterung'!$I$1/L151)*M151)/E151),"")</f>
        <v/>
      </c>
      <c r="Q151" s="62" t="e">
        <f t="shared" ca="1" si="155"/>
        <v>#N/A</v>
      </c>
      <c r="R151" s="52" t="str">
        <f>IF(D151="","",VLOOKUP(D151,'Hilfswerte Benchmark'!$A$4:$H$59,3,0))</f>
        <v/>
      </c>
      <c r="S151" s="52" t="str">
        <f>IF(D151="","",VLOOKUP(D151,'Hilfswerte Benchmark'!$A$4:$H$59,4,0))</f>
        <v/>
      </c>
      <c r="T151" s="52" t="str">
        <f t="shared" si="156"/>
        <v/>
      </c>
      <c r="U151" s="44" t="str">
        <f t="shared" ca="1" si="157"/>
        <v/>
      </c>
      <c r="V151" t="str">
        <f>IF('EINGABE Gebäude'!L157="","",'EINGABE Gebäude'!L157)</f>
        <v/>
      </c>
      <c r="W151" s="62" t="str">
        <f t="shared" si="188"/>
        <v/>
      </c>
      <c r="X151" s="62" t="str">
        <f>IF(H151="","",VLOOKUP(H151,'Hilfswerte Energiepreise'!$B$4:$F$17,2,FALSE))</f>
        <v/>
      </c>
      <c r="Y151" s="62" t="str">
        <f>IF(H151="","",VLOOKUP(H151,'Hilfswerte Energiepreise'!$B$4:$F$17,3,FALSE))</f>
        <v/>
      </c>
      <c r="Z151" s="62" t="str">
        <f>IF(H151="","",VLOOKUP(H151,'Hilfswerte Energiepreise'!$B$4:$F$17,4,FALSE))</f>
        <v/>
      </c>
      <c r="AA151" t="str">
        <f t="shared" si="158"/>
        <v/>
      </c>
      <c r="AB151" t="str">
        <f t="shared" si="159"/>
        <v/>
      </c>
      <c r="AC151" s="35" t="str">
        <f ca="1">IFERROR(IF(OR(C151="",C151=0,L151=0,L151="",V151="",V151=0),"",(HLOOKUP(C151,'Hilfswerte Witterung'!$C$4:$AQ$5,2,FALSE)/L151)*V151),"")</f>
        <v/>
      </c>
      <c r="AD151" s="35" t="str">
        <f t="shared" ca="1" si="160"/>
        <v/>
      </c>
      <c r="AE151" s="35" t="str">
        <f>IFERROR(VLOOKUP(H151,'Hilfswerte Energiepreise'!$B$4:$F$17,5,FALSE),"")</f>
        <v/>
      </c>
      <c r="AF151" s="35" t="str">
        <f t="shared" ca="1" si="161"/>
        <v/>
      </c>
      <c r="AG151" s="35" t="str">
        <f t="shared" ca="1" si="162"/>
        <v/>
      </c>
      <c r="AH151" s="42" t="str">
        <f>IF('EINGABE Gebäude'!N157="","",'EINGABE Gebäude'!N157)</f>
        <v/>
      </c>
      <c r="AI151" s="42" t="str">
        <f>IF('EINGABE Gebäude'!O157="","",'EINGABE Gebäude'!O157)</f>
        <v/>
      </c>
      <c r="AJ151" t="str">
        <f t="shared" si="189"/>
        <v/>
      </c>
      <c r="AK151" t="str">
        <f>IF('EINGABE Gebäude'!P157="","",'EINGABE Gebäude'!P157)</f>
        <v/>
      </c>
      <c r="AL151" s="37" t="str">
        <f t="shared" si="163"/>
        <v/>
      </c>
      <c r="AM151" s="120" t="str">
        <f t="shared" si="164"/>
        <v/>
      </c>
      <c r="AN151" s="62" t="str">
        <f t="shared" si="165"/>
        <v/>
      </c>
      <c r="AO151" s="62" t="e">
        <f t="shared" si="166"/>
        <v>#N/A</v>
      </c>
      <c r="AP151" s="62" t="str">
        <f>IF(D151="","",VLOOKUP(D151,'Hilfswerte Benchmark'!$A$4:$H$58,6,0))</f>
        <v/>
      </c>
      <c r="AQ151" s="62" t="str">
        <f>IF(D151="","",VLOOKUP(D151,'Hilfswerte Benchmark'!$A$4:$H$58,7,0))</f>
        <v/>
      </c>
      <c r="AR151" s="62" t="str">
        <f t="shared" si="167"/>
        <v/>
      </c>
      <c r="AS151" s="62" t="str">
        <f t="shared" si="168"/>
        <v/>
      </c>
      <c r="AT151" t="str">
        <f>IF('EINGABE Gebäude'!Q157="","",'EINGABE Gebäude'!Q157)</f>
        <v/>
      </c>
      <c r="AU151" t="str">
        <f t="shared" si="169"/>
        <v/>
      </c>
      <c r="AV151" s="120" t="str">
        <f t="shared" si="170"/>
        <v/>
      </c>
      <c r="AW151" s="35" t="str">
        <f t="shared" si="190"/>
        <v/>
      </c>
      <c r="AX151" s="62" t="str">
        <f t="shared" si="191"/>
        <v/>
      </c>
      <c r="AY151" s="52" t="str">
        <f t="shared" si="171"/>
        <v/>
      </c>
      <c r="AZ151" s="62">
        <f>'Hilfswerte Energiepreise'!$C$4</f>
        <v>29.29</v>
      </c>
      <c r="BA151" s="62">
        <f>'Hilfswerte Energiepreise'!$D$4</f>
        <v>24.42</v>
      </c>
      <c r="BB151" s="62">
        <f>'Hilfswerte Energiepreise'!$E$4</f>
        <v>17.170000000000002</v>
      </c>
      <c r="BC151" t="str">
        <f t="shared" si="172"/>
        <v/>
      </c>
      <c r="BD151" t="str">
        <f t="shared" si="173"/>
        <v/>
      </c>
      <c r="BE151" s="37">
        <f>'Hilfswerte Energiepreise'!$F$4</f>
        <v>560</v>
      </c>
      <c r="BF151" t="str">
        <f t="shared" si="174"/>
        <v/>
      </c>
      <c r="BG151" s="42" t="str">
        <f>IF('EINGABE Gebäude'!S157="","",'EINGABE Gebäude'!S157)</f>
        <v/>
      </c>
      <c r="BH151" s="42" t="str">
        <f>IF('EINGABE Gebäude'!T157="","",'EINGABE Gebäude'!T157)</f>
        <v/>
      </c>
      <c r="BI151" s="37" t="str">
        <f t="shared" si="192"/>
        <v/>
      </c>
      <c r="BJ151" t="str">
        <f>IF('EINGABE Gebäude'!U157="","",'EINGABE Gebäude'!U157)</f>
        <v/>
      </c>
      <c r="BK151" s="37" t="str">
        <f t="shared" si="175"/>
        <v/>
      </c>
      <c r="BL151" s="120" t="str">
        <f t="shared" si="176"/>
        <v/>
      </c>
      <c r="BM151" s="62" t="str">
        <f t="shared" si="177"/>
        <v/>
      </c>
      <c r="BN151" s="62" t="e">
        <f t="shared" si="178"/>
        <v>#N/A</v>
      </c>
      <c r="BO151" s="62" t="str">
        <f>IF(D151="","",VLOOKUP(D151,'Hilfswerte Benchmark'!$A$4:$H$58,7,0))</f>
        <v/>
      </c>
      <c r="BP151" s="62" t="str">
        <f>IF(D151="","",VLOOKUP(D151,'Hilfswerte Benchmark'!$A$4:$H$58,8,0))</f>
        <v/>
      </c>
      <c r="BQ151" s="62" t="str">
        <f t="shared" si="179"/>
        <v/>
      </c>
      <c r="BR151" s="62" t="str">
        <f t="shared" si="180"/>
        <v/>
      </c>
      <c r="BS151" s="72" t="str">
        <f>IF('EINGABE Gebäude'!V157="","",'EINGABE Gebäude'!V157)</f>
        <v/>
      </c>
      <c r="BT151" s="52" t="str">
        <f t="shared" si="193"/>
        <v/>
      </c>
      <c r="BU151" s="52" t="str">
        <f t="shared" si="181"/>
        <v/>
      </c>
      <c r="BV151" s="120" t="str">
        <f t="shared" si="182"/>
        <v/>
      </c>
      <c r="BW151" s="35" t="str">
        <f t="shared" si="194"/>
        <v/>
      </c>
      <c r="BX151" s="62">
        <f>'Hilfswerte Energiepreise'!$C$20</f>
        <v>7.72</v>
      </c>
      <c r="BY151" s="62">
        <f>'Hilfswerte Energiepreise'!$D$20</f>
        <v>5.6</v>
      </c>
      <c r="BZ151" s="62">
        <f>'Hilfswerte Energiepreise'!$E$20</f>
        <v>3.61</v>
      </c>
      <c r="CA151" t="str">
        <f t="shared" si="183"/>
        <v/>
      </c>
      <c r="CB151" t="str">
        <f t="shared" si="184"/>
        <v/>
      </c>
      <c r="CC151" s="35"/>
    </row>
    <row r="152" spans="1:81" x14ac:dyDescent="0.2">
      <c r="A152" s="72">
        <v>148</v>
      </c>
      <c r="B152" s="47" t="str">
        <f>IF('EINGABE Gebäude'!C158 = "", "", 'EINGABE Gebäude'!C158)</f>
        <v/>
      </c>
      <c r="C152" s="47" t="str">
        <f>IF(OR('EINGABE Gebäude'!D158 = "",'EINGABE Gebäude'!D158 = 0), "",'EINGABE Gebäude'!D158)</f>
        <v/>
      </c>
      <c r="D152" t="str">
        <f>IF(OR('EINGABE Gebäude'!E158 = "",'EINGABE Gebäude'!E158 = 0), "",'EINGABE Gebäude'!E158 )</f>
        <v/>
      </c>
      <c r="E152" t="str">
        <f>IF('EINGABE Gebäude'!F158 = "", "",'EINGABE Gebäude'!F158)</f>
        <v/>
      </c>
      <c r="F152" s="34" t="str">
        <f>IF('EINGABE Gebäude'!H158= "", "",'EINGABE Gebäude'!H158)</f>
        <v/>
      </c>
      <c r="G152" s="34" t="str">
        <f>IF('EINGABE Gebäude'!I158 = "","",'EINGABE Gebäude'!I158)</f>
        <v/>
      </c>
      <c r="H152" s="34" t="str">
        <f>IF('EINGABE Gebäude'!J158="","",'EINGABE Gebäude'!J158)</f>
        <v/>
      </c>
      <c r="I152" s="35" t="str">
        <f t="shared" si="185"/>
        <v/>
      </c>
      <c r="J152" s="35" t="str">
        <f t="shared" si="186"/>
        <v/>
      </c>
      <c r="K152" s="35" t="str">
        <f t="shared" si="187"/>
        <v/>
      </c>
      <c r="L152" s="35" t="str">
        <f ca="1">IF(OR(I152="",K152=""),"",SUM(OFFSET('Hilfswerte Witterung'!$B$5,I152,K152,J152-I152)))</f>
        <v/>
      </c>
      <c r="M152" t="str">
        <f>IF('EINGABE Gebäude'!K158="","",'EINGABE Gebäude'!K158)</f>
        <v/>
      </c>
      <c r="N152" t="str">
        <f ca="1">IFERROR(IF(OR(L152=0, M152="",E152=""),"",(('Hilfswerte Witterung'!$I$1/L152)*M152)),"")</f>
        <v/>
      </c>
      <c r="O152" t="str">
        <f t="shared" ca="1" si="154"/>
        <v/>
      </c>
      <c r="P152" s="62" t="str">
        <f ca="1">IFERROR(IF(OR(L152=0, M152="",E152=""),"",(('Hilfswerte Witterung'!$I$1/L152)*M152)/E152),"")</f>
        <v/>
      </c>
      <c r="Q152" s="62" t="e">
        <f t="shared" ca="1" si="155"/>
        <v>#N/A</v>
      </c>
      <c r="R152" s="52" t="str">
        <f>IF(D152="","",VLOOKUP(D152,'Hilfswerte Benchmark'!$A$4:$H$59,3,0))</f>
        <v/>
      </c>
      <c r="S152" s="52" t="str">
        <f>IF(D152="","",VLOOKUP(D152,'Hilfswerte Benchmark'!$A$4:$H$59,4,0))</f>
        <v/>
      </c>
      <c r="T152" s="52" t="str">
        <f t="shared" si="156"/>
        <v/>
      </c>
      <c r="U152" s="44" t="str">
        <f t="shared" ca="1" si="157"/>
        <v/>
      </c>
      <c r="V152" t="str">
        <f>IF('EINGABE Gebäude'!L158="","",'EINGABE Gebäude'!L158)</f>
        <v/>
      </c>
      <c r="W152" s="62" t="str">
        <f t="shared" si="188"/>
        <v/>
      </c>
      <c r="X152" s="62" t="str">
        <f>IF(H152="","",VLOOKUP(H152,'Hilfswerte Energiepreise'!$B$4:$F$17,2,FALSE))</f>
        <v/>
      </c>
      <c r="Y152" s="62" t="str">
        <f>IF(H152="","",VLOOKUP(H152,'Hilfswerte Energiepreise'!$B$4:$F$17,3,FALSE))</f>
        <v/>
      </c>
      <c r="Z152" s="62" t="str">
        <f>IF(H152="","",VLOOKUP(H152,'Hilfswerte Energiepreise'!$B$4:$F$17,4,FALSE))</f>
        <v/>
      </c>
      <c r="AA152" t="str">
        <f t="shared" si="158"/>
        <v/>
      </c>
      <c r="AB152" t="str">
        <f t="shared" si="159"/>
        <v/>
      </c>
      <c r="AC152" s="35" t="str">
        <f ca="1">IFERROR(IF(OR(C152="",C152=0,L152=0,L152="",V152="",V152=0),"",(HLOOKUP(C152,'Hilfswerte Witterung'!$C$4:$AQ$5,2,FALSE)/L152)*V152),"")</f>
        <v/>
      </c>
      <c r="AD152" s="35" t="str">
        <f t="shared" ca="1" si="160"/>
        <v/>
      </c>
      <c r="AE152" s="35" t="str">
        <f>IFERROR(VLOOKUP(H152,'Hilfswerte Energiepreise'!$B$4:$F$17,5,FALSE),"")</f>
        <v/>
      </c>
      <c r="AF152" s="35" t="str">
        <f t="shared" ca="1" si="161"/>
        <v/>
      </c>
      <c r="AG152" s="35" t="str">
        <f t="shared" ca="1" si="162"/>
        <v/>
      </c>
      <c r="AH152" s="42" t="str">
        <f>IF('EINGABE Gebäude'!N158="","",'EINGABE Gebäude'!N158)</f>
        <v/>
      </c>
      <c r="AI152" s="42" t="str">
        <f>IF('EINGABE Gebäude'!O158="","",'EINGABE Gebäude'!O158)</f>
        <v/>
      </c>
      <c r="AJ152" t="str">
        <f t="shared" si="189"/>
        <v/>
      </c>
      <c r="AK152" t="str">
        <f>IF('EINGABE Gebäude'!P158="","",'EINGABE Gebäude'!P158)</f>
        <v/>
      </c>
      <c r="AL152" s="37" t="str">
        <f t="shared" si="163"/>
        <v/>
      </c>
      <c r="AM152" s="120" t="str">
        <f t="shared" si="164"/>
        <v/>
      </c>
      <c r="AN152" s="62" t="str">
        <f t="shared" si="165"/>
        <v/>
      </c>
      <c r="AO152" s="62" t="e">
        <f t="shared" si="166"/>
        <v>#N/A</v>
      </c>
      <c r="AP152" s="62" t="str">
        <f>IF(D152="","",VLOOKUP(D152,'Hilfswerte Benchmark'!$A$4:$H$58,6,0))</f>
        <v/>
      </c>
      <c r="AQ152" s="62" t="str">
        <f>IF(D152="","",VLOOKUP(D152,'Hilfswerte Benchmark'!$A$4:$H$58,7,0))</f>
        <v/>
      </c>
      <c r="AR152" s="62" t="str">
        <f t="shared" si="167"/>
        <v/>
      </c>
      <c r="AS152" s="62" t="str">
        <f t="shared" si="168"/>
        <v/>
      </c>
      <c r="AT152" t="str">
        <f>IF('EINGABE Gebäude'!Q158="","",'EINGABE Gebäude'!Q158)</f>
        <v/>
      </c>
      <c r="AU152" t="str">
        <f t="shared" si="169"/>
        <v/>
      </c>
      <c r="AV152" s="120" t="str">
        <f t="shared" si="170"/>
        <v/>
      </c>
      <c r="AW152" s="35" t="str">
        <f t="shared" si="190"/>
        <v/>
      </c>
      <c r="AX152" s="62" t="str">
        <f t="shared" si="191"/>
        <v/>
      </c>
      <c r="AY152" s="52" t="str">
        <f t="shared" si="171"/>
        <v/>
      </c>
      <c r="AZ152" s="62">
        <f>'Hilfswerte Energiepreise'!$C$4</f>
        <v>29.29</v>
      </c>
      <c r="BA152" s="62">
        <f>'Hilfswerte Energiepreise'!$D$4</f>
        <v>24.42</v>
      </c>
      <c r="BB152" s="62">
        <f>'Hilfswerte Energiepreise'!$E$4</f>
        <v>17.170000000000002</v>
      </c>
      <c r="BC152" t="str">
        <f t="shared" si="172"/>
        <v/>
      </c>
      <c r="BD152" t="str">
        <f t="shared" si="173"/>
        <v/>
      </c>
      <c r="BE152" s="37">
        <f>'Hilfswerte Energiepreise'!$F$4</f>
        <v>560</v>
      </c>
      <c r="BF152" t="str">
        <f t="shared" si="174"/>
        <v/>
      </c>
      <c r="BG152" s="42" t="str">
        <f>IF('EINGABE Gebäude'!S158="","",'EINGABE Gebäude'!S158)</f>
        <v/>
      </c>
      <c r="BH152" s="42" t="str">
        <f>IF('EINGABE Gebäude'!T158="","",'EINGABE Gebäude'!T158)</f>
        <v/>
      </c>
      <c r="BI152" s="37" t="str">
        <f t="shared" si="192"/>
        <v/>
      </c>
      <c r="BJ152" t="str">
        <f>IF('EINGABE Gebäude'!U158="","",'EINGABE Gebäude'!U158)</f>
        <v/>
      </c>
      <c r="BK152" s="37" t="str">
        <f t="shared" si="175"/>
        <v/>
      </c>
      <c r="BL152" s="120" t="str">
        <f t="shared" si="176"/>
        <v/>
      </c>
      <c r="BM152" s="62" t="str">
        <f t="shared" si="177"/>
        <v/>
      </c>
      <c r="BN152" s="62" t="e">
        <f t="shared" si="178"/>
        <v>#N/A</v>
      </c>
      <c r="BO152" s="62" t="str">
        <f>IF(D152="","",VLOOKUP(D152,'Hilfswerte Benchmark'!$A$4:$H$58,7,0))</f>
        <v/>
      </c>
      <c r="BP152" s="62" t="str">
        <f>IF(D152="","",VLOOKUP(D152,'Hilfswerte Benchmark'!$A$4:$H$58,8,0))</f>
        <v/>
      </c>
      <c r="BQ152" s="62" t="str">
        <f t="shared" si="179"/>
        <v/>
      </c>
      <c r="BR152" s="62" t="str">
        <f t="shared" si="180"/>
        <v/>
      </c>
      <c r="BS152" s="72" t="str">
        <f>IF('EINGABE Gebäude'!V158="","",'EINGABE Gebäude'!V158)</f>
        <v/>
      </c>
      <c r="BT152" s="52" t="str">
        <f t="shared" si="193"/>
        <v/>
      </c>
      <c r="BU152" s="52" t="str">
        <f t="shared" si="181"/>
        <v/>
      </c>
      <c r="BV152" s="120" t="str">
        <f t="shared" si="182"/>
        <v/>
      </c>
      <c r="BW152" s="35" t="str">
        <f t="shared" si="194"/>
        <v/>
      </c>
      <c r="BX152" s="62">
        <f>'Hilfswerte Energiepreise'!$C$20</f>
        <v>7.72</v>
      </c>
      <c r="BY152" s="62">
        <f>'Hilfswerte Energiepreise'!$D$20</f>
        <v>5.6</v>
      </c>
      <c r="BZ152" s="62">
        <f>'Hilfswerte Energiepreise'!$E$20</f>
        <v>3.61</v>
      </c>
      <c r="CA152" t="str">
        <f t="shared" si="183"/>
        <v/>
      </c>
      <c r="CB152" t="str">
        <f t="shared" si="184"/>
        <v/>
      </c>
      <c r="CC152" s="35"/>
    </row>
    <row r="153" spans="1:81" x14ac:dyDescent="0.2">
      <c r="A153">
        <v>149</v>
      </c>
      <c r="B153" s="47" t="str">
        <f>IF('EINGABE Gebäude'!C159 = "", "", 'EINGABE Gebäude'!C159)</f>
        <v/>
      </c>
      <c r="C153" s="47" t="str">
        <f>IF(OR('EINGABE Gebäude'!D159 = "",'EINGABE Gebäude'!D159 = 0), "",'EINGABE Gebäude'!D159)</f>
        <v/>
      </c>
      <c r="D153" t="str">
        <f>IF(OR('EINGABE Gebäude'!E159 = "",'EINGABE Gebäude'!E159 = 0), "",'EINGABE Gebäude'!E159 )</f>
        <v/>
      </c>
      <c r="E153" t="str">
        <f>IF('EINGABE Gebäude'!F159 = "", "",'EINGABE Gebäude'!F159)</f>
        <v/>
      </c>
      <c r="F153" s="34" t="str">
        <f>IF('EINGABE Gebäude'!H159= "", "",'EINGABE Gebäude'!H159)</f>
        <v/>
      </c>
      <c r="G153" s="34" t="str">
        <f>IF('EINGABE Gebäude'!I159 = "","",'EINGABE Gebäude'!I159)</f>
        <v/>
      </c>
      <c r="H153" s="34" t="str">
        <f>IF('EINGABE Gebäude'!J159="","",'EINGABE Gebäude'!J159)</f>
        <v/>
      </c>
      <c r="I153" s="35" t="str">
        <f t="shared" si="185"/>
        <v/>
      </c>
      <c r="J153" s="35" t="str">
        <f t="shared" si="186"/>
        <v/>
      </c>
      <c r="K153" s="35" t="str">
        <f t="shared" si="187"/>
        <v/>
      </c>
      <c r="L153" s="35" t="str">
        <f ca="1">IF(OR(I153="",K153=""),"",SUM(OFFSET('Hilfswerte Witterung'!$B$5,I153,K153,J153-I153)))</f>
        <v/>
      </c>
      <c r="M153" t="str">
        <f>IF('EINGABE Gebäude'!K159="","",'EINGABE Gebäude'!K159)</f>
        <v/>
      </c>
      <c r="N153" t="str">
        <f ca="1">IFERROR(IF(OR(L153=0, M153="",E153=""),"",(('Hilfswerte Witterung'!$I$1/L153)*M153)),"")</f>
        <v/>
      </c>
      <c r="O153" t="str">
        <f t="shared" ca="1" si="154"/>
        <v/>
      </c>
      <c r="P153" s="62" t="str">
        <f ca="1">IFERROR(IF(OR(L153=0, M153="",E153=""),"",(('Hilfswerte Witterung'!$I$1/L153)*M153)/E153),"")</f>
        <v/>
      </c>
      <c r="Q153" s="62" t="e">
        <f t="shared" ca="1" si="155"/>
        <v>#N/A</v>
      </c>
      <c r="R153" s="52" t="str">
        <f>IF(D153="","",VLOOKUP(D153,'Hilfswerte Benchmark'!$A$4:$H$59,3,0))</f>
        <v/>
      </c>
      <c r="S153" s="52" t="str">
        <f>IF(D153="","",VLOOKUP(D153,'Hilfswerte Benchmark'!$A$4:$H$59,4,0))</f>
        <v/>
      </c>
      <c r="T153" s="52" t="str">
        <f t="shared" si="156"/>
        <v/>
      </c>
      <c r="U153" s="44" t="str">
        <f t="shared" ca="1" si="157"/>
        <v/>
      </c>
      <c r="V153" t="str">
        <f>IF('EINGABE Gebäude'!L159="","",'EINGABE Gebäude'!L159)</f>
        <v/>
      </c>
      <c r="W153" s="62" t="str">
        <f t="shared" si="188"/>
        <v/>
      </c>
      <c r="X153" s="62" t="str">
        <f>IF(H153="","",VLOOKUP(H153,'Hilfswerte Energiepreise'!$B$4:$F$17,2,FALSE))</f>
        <v/>
      </c>
      <c r="Y153" s="62" t="str">
        <f>IF(H153="","",VLOOKUP(H153,'Hilfswerte Energiepreise'!$B$4:$F$17,3,FALSE))</f>
        <v/>
      </c>
      <c r="Z153" s="62" t="str">
        <f>IF(H153="","",VLOOKUP(H153,'Hilfswerte Energiepreise'!$B$4:$F$17,4,FALSE))</f>
        <v/>
      </c>
      <c r="AA153" t="str">
        <f t="shared" si="158"/>
        <v/>
      </c>
      <c r="AB153" t="str">
        <f t="shared" si="159"/>
        <v/>
      </c>
      <c r="AC153" s="35" t="str">
        <f ca="1">IFERROR(IF(OR(C153="",C153=0,L153=0,L153="",V153="",V153=0),"",(HLOOKUP(C153,'Hilfswerte Witterung'!$C$4:$AQ$5,2,FALSE)/L153)*V153),"")</f>
        <v/>
      </c>
      <c r="AD153" s="35" t="str">
        <f t="shared" ca="1" si="160"/>
        <v/>
      </c>
      <c r="AE153" s="35" t="str">
        <f>IFERROR(VLOOKUP(H153,'Hilfswerte Energiepreise'!$B$4:$F$17,5,FALSE),"")</f>
        <v/>
      </c>
      <c r="AF153" s="35" t="str">
        <f t="shared" ca="1" si="161"/>
        <v/>
      </c>
      <c r="AG153" s="35" t="str">
        <f t="shared" ca="1" si="162"/>
        <v/>
      </c>
      <c r="AH153" s="42" t="str">
        <f>IF('EINGABE Gebäude'!N159="","",'EINGABE Gebäude'!N159)</f>
        <v/>
      </c>
      <c r="AI153" s="42" t="str">
        <f>IF('EINGABE Gebäude'!O159="","",'EINGABE Gebäude'!O159)</f>
        <v/>
      </c>
      <c r="AJ153" t="str">
        <f t="shared" si="189"/>
        <v/>
      </c>
      <c r="AK153" t="str">
        <f>IF('EINGABE Gebäude'!P159="","",'EINGABE Gebäude'!P159)</f>
        <v/>
      </c>
      <c r="AL153" s="37" t="str">
        <f t="shared" si="163"/>
        <v/>
      </c>
      <c r="AM153" s="120" t="str">
        <f t="shared" si="164"/>
        <v/>
      </c>
      <c r="AN153" s="62" t="str">
        <f t="shared" si="165"/>
        <v/>
      </c>
      <c r="AO153" s="62" t="e">
        <f t="shared" si="166"/>
        <v>#N/A</v>
      </c>
      <c r="AP153" s="62" t="str">
        <f>IF(D153="","",VLOOKUP(D153,'Hilfswerte Benchmark'!$A$4:$H$58,6,0))</f>
        <v/>
      </c>
      <c r="AQ153" s="62" t="str">
        <f>IF(D153="","",VLOOKUP(D153,'Hilfswerte Benchmark'!$A$4:$H$58,7,0))</f>
        <v/>
      </c>
      <c r="AR153" s="62" t="str">
        <f t="shared" si="167"/>
        <v/>
      </c>
      <c r="AS153" s="62" t="str">
        <f t="shared" si="168"/>
        <v/>
      </c>
      <c r="AT153" t="str">
        <f>IF('EINGABE Gebäude'!Q159="","",'EINGABE Gebäude'!Q159)</f>
        <v/>
      </c>
      <c r="AU153" t="str">
        <f t="shared" si="169"/>
        <v/>
      </c>
      <c r="AV153" s="120" t="str">
        <f t="shared" si="170"/>
        <v/>
      </c>
      <c r="AW153" s="35" t="str">
        <f t="shared" si="190"/>
        <v/>
      </c>
      <c r="AX153" s="62" t="str">
        <f t="shared" si="191"/>
        <v/>
      </c>
      <c r="AY153" s="52" t="str">
        <f t="shared" si="171"/>
        <v/>
      </c>
      <c r="AZ153" s="62">
        <f>'Hilfswerte Energiepreise'!$C$4</f>
        <v>29.29</v>
      </c>
      <c r="BA153" s="62">
        <f>'Hilfswerte Energiepreise'!$D$4</f>
        <v>24.42</v>
      </c>
      <c r="BB153" s="62">
        <f>'Hilfswerte Energiepreise'!$E$4</f>
        <v>17.170000000000002</v>
      </c>
      <c r="BC153" t="str">
        <f t="shared" si="172"/>
        <v/>
      </c>
      <c r="BD153" t="str">
        <f t="shared" si="173"/>
        <v/>
      </c>
      <c r="BE153" s="37">
        <f>'Hilfswerte Energiepreise'!$F$4</f>
        <v>560</v>
      </c>
      <c r="BF153" t="str">
        <f t="shared" si="174"/>
        <v/>
      </c>
      <c r="BG153" s="42" t="str">
        <f>IF('EINGABE Gebäude'!S159="","",'EINGABE Gebäude'!S159)</f>
        <v/>
      </c>
      <c r="BH153" s="42" t="str">
        <f>IF('EINGABE Gebäude'!T159="","",'EINGABE Gebäude'!T159)</f>
        <v/>
      </c>
      <c r="BI153" s="37" t="str">
        <f t="shared" si="192"/>
        <v/>
      </c>
      <c r="BJ153" t="str">
        <f>IF('EINGABE Gebäude'!U159="","",'EINGABE Gebäude'!U159)</f>
        <v/>
      </c>
      <c r="BK153" s="37" t="str">
        <f t="shared" si="175"/>
        <v/>
      </c>
      <c r="BL153" s="120" t="str">
        <f t="shared" si="176"/>
        <v/>
      </c>
      <c r="BM153" s="62" t="str">
        <f t="shared" si="177"/>
        <v/>
      </c>
      <c r="BN153" s="62" t="e">
        <f t="shared" si="178"/>
        <v>#N/A</v>
      </c>
      <c r="BO153" s="62" t="str">
        <f>IF(D153="","",VLOOKUP(D153,'Hilfswerte Benchmark'!$A$4:$H$58,7,0))</f>
        <v/>
      </c>
      <c r="BP153" s="62" t="str">
        <f>IF(D153="","",VLOOKUP(D153,'Hilfswerte Benchmark'!$A$4:$H$58,8,0))</f>
        <v/>
      </c>
      <c r="BQ153" s="62" t="str">
        <f t="shared" si="179"/>
        <v/>
      </c>
      <c r="BR153" s="62" t="str">
        <f t="shared" si="180"/>
        <v/>
      </c>
      <c r="BS153" s="72" t="str">
        <f>IF('EINGABE Gebäude'!V159="","",'EINGABE Gebäude'!V159)</f>
        <v/>
      </c>
      <c r="BT153" s="52" t="str">
        <f t="shared" si="193"/>
        <v/>
      </c>
      <c r="BU153" s="52" t="str">
        <f t="shared" si="181"/>
        <v/>
      </c>
      <c r="BV153" s="120" t="str">
        <f t="shared" si="182"/>
        <v/>
      </c>
      <c r="BW153" s="35" t="str">
        <f t="shared" si="194"/>
        <v/>
      </c>
      <c r="BX153" s="62">
        <f>'Hilfswerte Energiepreise'!$C$20</f>
        <v>7.72</v>
      </c>
      <c r="BY153" s="62">
        <f>'Hilfswerte Energiepreise'!$D$20</f>
        <v>5.6</v>
      </c>
      <c r="BZ153" s="62">
        <f>'Hilfswerte Energiepreise'!$E$20</f>
        <v>3.61</v>
      </c>
      <c r="CA153" t="str">
        <f t="shared" si="183"/>
        <v/>
      </c>
      <c r="CB153" t="str">
        <f t="shared" si="184"/>
        <v/>
      </c>
      <c r="CC153" s="35"/>
    </row>
    <row r="154" spans="1:81" x14ac:dyDescent="0.2">
      <c r="A154" s="72">
        <v>150</v>
      </c>
      <c r="B154" s="47" t="str">
        <f>IF('EINGABE Gebäude'!C160 = "", "", 'EINGABE Gebäude'!C160)</f>
        <v/>
      </c>
      <c r="C154" s="47" t="str">
        <f>IF(OR('EINGABE Gebäude'!D160 = "",'EINGABE Gebäude'!D160 = 0), "",'EINGABE Gebäude'!D160)</f>
        <v/>
      </c>
      <c r="D154" t="str">
        <f>IF(OR('EINGABE Gebäude'!E160 = "",'EINGABE Gebäude'!E160 = 0), "",'EINGABE Gebäude'!E160 )</f>
        <v/>
      </c>
      <c r="E154" t="str">
        <f>IF('EINGABE Gebäude'!F160 = "", "",'EINGABE Gebäude'!F160)</f>
        <v/>
      </c>
      <c r="F154" s="34" t="str">
        <f>IF('EINGABE Gebäude'!H160= "", "",'EINGABE Gebäude'!H160)</f>
        <v/>
      </c>
      <c r="G154" s="34" t="str">
        <f>IF('EINGABE Gebäude'!I160 = "","",'EINGABE Gebäude'!I160)</f>
        <v/>
      </c>
      <c r="H154" s="34" t="str">
        <f>IF('EINGABE Gebäude'!J160="","",'EINGABE Gebäude'!J160)</f>
        <v/>
      </c>
      <c r="I154" s="35" t="str">
        <f t="shared" si="185"/>
        <v/>
      </c>
      <c r="J154" s="35" t="str">
        <f t="shared" si="186"/>
        <v/>
      </c>
      <c r="K154" s="35" t="str">
        <f t="shared" si="187"/>
        <v/>
      </c>
      <c r="L154" s="35" t="str">
        <f ca="1">IF(OR(I154="",K154=""),"",SUM(OFFSET('Hilfswerte Witterung'!$B$5,I154,K154,J154-I154)))</f>
        <v/>
      </c>
      <c r="M154" t="str">
        <f>IF('EINGABE Gebäude'!K160="","",'EINGABE Gebäude'!K160)</f>
        <v/>
      </c>
      <c r="N154" t="str">
        <f ca="1">IFERROR(IF(OR(L154=0, M154="",E154=""),"",(('Hilfswerte Witterung'!$I$1/L154)*M154)),"")</f>
        <v/>
      </c>
      <c r="O154" t="str">
        <f t="shared" ca="1" si="154"/>
        <v/>
      </c>
      <c r="P154" s="62" t="str">
        <f ca="1">IFERROR(IF(OR(L154=0, M154="",E154=""),"",(('Hilfswerte Witterung'!$I$1/L154)*M154)/E154),"")</f>
        <v/>
      </c>
      <c r="Q154" s="62" t="e">
        <f t="shared" ca="1" si="155"/>
        <v>#N/A</v>
      </c>
      <c r="R154" s="52" t="str">
        <f>IF(D154="","",VLOOKUP(D154,'Hilfswerte Benchmark'!$A$4:$H$59,3,0))</f>
        <v/>
      </c>
      <c r="S154" s="52" t="str">
        <f>IF(D154="","",VLOOKUP(D154,'Hilfswerte Benchmark'!$A$4:$H$59,4,0))</f>
        <v/>
      </c>
      <c r="T154" s="52" t="str">
        <f t="shared" si="156"/>
        <v/>
      </c>
      <c r="U154" s="44" t="str">
        <f t="shared" ca="1" si="157"/>
        <v/>
      </c>
      <c r="V154" t="str">
        <f>IF('EINGABE Gebäude'!L160="","",'EINGABE Gebäude'!L160)</f>
        <v/>
      </c>
      <c r="W154" s="62" t="str">
        <f t="shared" si="188"/>
        <v/>
      </c>
      <c r="X154" s="62" t="str">
        <f>IF(H154="","",VLOOKUP(H154,'Hilfswerte Energiepreise'!$B$4:$F$17,2,FALSE))</f>
        <v/>
      </c>
      <c r="Y154" s="62" t="str">
        <f>IF(H154="","",VLOOKUP(H154,'Hilfswerte Energiepreise'!$B$4:$F$17,3,FALSE))</f>
        <v/>
      </c>
      <c r="Z154" s="62" t="str">
        <f>IF(H154="","",VLOOKUP(H154,'Hilfswerte Energiepreise'!$B$4:$F$17,4,FALSE))</f>
        <v/>
      </c>
      <c r="AA154" t="str">
        <f t="shared" si="158"/>
        <v/>
      </c>
      <c r="AB154" t="str">
        <f t="shared" si="159"/>
        <v/>
      </c>
      <c r="AC154" s="35" t="str">
        <f ca="1">IFERROR(IF(OR(C154="",C154=0,L154=0,L154="",V154="",V154=0),"",(HLOOKUP(C154,'Hilfswerte Witterung'!$C$4:$AQ$5,2,FALSE)/L154)*V154),"")</f>
        <v/>
      </c>
      <c r="AD154" s="35" t="str">
        <f t="shared" ca="1" si="160"/>
        <v/>
      </c>
      <c r="AE154" s="35" t="str">
        <f>IFERROR(VLOOKUP(H154,'Hilfswerte Energiepreise'!$B$4:$F$17,5,FALSE),"")</f>
        <v/>
      </c>
      <c r="AF154" s="35" t="str">
        <f t="shared" ca="1" si="161"/>
        <v/>
      </c>
      <c r="AG154" s="35" t="str">
        <f t="shared" ca="1" si="162"/>
        <v/>
      </c>
      <c r="AH154" s="42" t="str">
        <f>IF('EINGABE Gebäude'!N160="","",'EINGABE Gebäude'!N160)</f>
        <v/>
      </c>
      <c r="AI154" s="42" t="str">
        <f>IF('EINGABE Gebäude'!O160="","",'EINGABE Gebäude'!O160)</f>
        <v/>
      </c>
      <c r="AJ154" t="str">
        <f t="shared" si="189"/>
        <v/>
      </c>
      <c r="AK154" t="str">
        <f>IF('EINGABE Gebäude'!P160="","",'EINGABE Gebäude'!P160)</f>
        <v/>
      </c>
      <c r="AL154" s="37" t="str">
        <f t="shared" si="163"/>
        <v/>
      </c>
      <c r="AM154" s="120" t="str">
        <f t="shared" si="164"/>
        <v/>
      </c>
      <c r="AN154" s="62" t="str">
        <f t="shared" si="165"/>
        <v/>
      </c>
      <c r="AO154" s="62" t="e">
        <f t="shared" si="166"/>
        <v>#N/A</v>
      </c>
      <c r="AP154" s="62" t="str">
        <f>IF(D154="","",VLOOKUP(D154,'Hilfswerte Benchmark'!$A$4:$H$58,6,0))</f>
        <v/>
      </c>
      <c r="AQ154" s="62" t="str">
        <f>IF(D154="","",VLOOKUP(D154,'Hilfswerte Benchmark'!$A$4:$H$58,7,0))</f>
        <v/>
      </c>
      <c r="AR154" s="62" t="str">
        <f t="shared" si="167"/>
        <v/>
      </c>
      <c r="AS154" s="62" t="str">
        <f t="shared" si="168"/>
        <v/>
      </c>
      <c r="AT154" t="str">
        <f>IF('EINGABE Gebäude'!Q160="","",'EINGABE Gebäude'!Q160)</f>
        <v/>
      </c>
      <c r="AU154" t="str">
        <f t="shared" si="169"/>
        <v/>
      </c>
      <c r="AV154" s="120" t="str">
        <f t="shared" si="170"/>
        <v/>
      </c>
      <c r="AW154" s="35" t="str">
        <f t="shared" si="190"/>
        <v/>
      </c>
      <c r="AX154" s="62" t="str">
        <f t="shared" si="191"/>
        <v/>
      </c>
      <c r="AY154" s="52" t="str">
        <f t="shared" si="171"/>
        <v/>
      </c>
      <c r="AZ154" s="62">
        <f>'Hilfswerte Energiepreise'!$C$4</f>
        <v>29.29</v>
      </c>
      <c r="BA154" s="62">
        <f>'Hilfswerte Energiepreise'!$D$4</f>
        <v>24.42</v>
      </c>
      <c r="BB154" s="62">
        <f>'Hilfswerte Energiepreise'!$E$4</f>
        <v>17.170000000000002</v>
      </c>
      <c r="BC154" t="str">
        <f t="shared" si="172"/>
        <v/>
      </c>
      <c r="BD154" t="str">
        <f t="shared" si="173"/>
        <v/>
      </c>
      <c r="BE154" s="37">
        <f>'Hilfswerte Energiepreise'!$F$4</f>
        <v>560</v>
      </c>
      <c r="BF154" t="str">
        <f t="shared" si="174"/>
        <v/>
      </c>
      <c r="BG154" s="42" t="str">
        <f>IF('EINGABE Gebäude'!S160="","",'EINGABE Gebäude'!S160)</f>
        <v/>
      </c>
      <c r="BH154" s="42" t="str">
        <f>IF('EINGABE Gebäude'!T160="","",'EINGABE Gebäude'!T160)</f>
        <v/>
      </c>
      <c r="BI154" s="37" t="str">
        <f t="shared" si="192"/>
        <v/>
      </c>
      <c r="BJ154" t="str">
        <f>IF('EINGABE Gebäude'!U160="","",'EINGABE Gebäude'!U160)</f>
        <v/>
      </c>
      <c r="BK154" s="37" t="str">
        <f t="shared" si="175"/>
        <v/>
      </c>
      <c r="BL154" s="120" t="str">
        <f t="shared" si="176"/>
        <v/>
      </c>
      <c r="BM154" s="62" t="str">
        <f t="shared" si="177"/>
        <v/>
      </c>
      <c r="BN154" s="62" t="e">
        <f t="shared" si="178"/>
        <v>#N/A</v>
      </c>
      <c r="BO154" s="62" t="str">
        <f>IF(D154="","",VLOOKUP(D154,'Hilfswerte Benchmark'!$A$4:$H$58,7,0))</f>
        <v/>
      </c>
      <c r="BP154" s="62" t="str">
        <f>IF(D154="","",VLOOKUP(D154,'Hilfswerte Benchmark'!$A$4:$H$58,8,0))</f>
        <v/>
      </c>
      <c r="BQ154" s="62" t="str">
        <f t="shared" si="179"/>
        <v/>
      </c>
      <c r="BR154" s="62" t="str">
        <f t="shared" si="180"/>
        <v/>
      </c>
      <c r="BS154" s="72" t="str">
        <f>IF('EINGABE Gebäude'!V160="","",'EINGABE Gebäude'!V160)</f>
        <v/>
      </c>
      <c r="BT154" s="52" t="str">
        <f t="shared" si="193"/>
        <v/>
      </c>
      <c r="BU154" s="52" t="str">
        <f t="shared" si="181"/>
        <v/>
      </c>
      <c r="BV154" s="120" t="str">
        <f t="shared" si="182"/>
        <v/>
      </c>
      <c r="BW154" s="35" t="str">
        <f t="shared" si="194"/>
        <v/>
      </c>
      <c r="BX154" s="62">
        <f>'Hilfswerte Energiepreise'!$C$20</f>
        <v>7.72</v>
      </c>
      <c r="BY154" s="62">
        <f>'Hilfswerte Energiepreise'!$D$20</f>
        <v>5.6</v>
      </c>
      <c r="BZ154" s="62">
        <f>'Hilfswerte Energiepreise'!$E$20</f>
        <v>3.61</v>
      </c>
      <c r="CA154" t="str">
        <f t="shared" si="183"/>
        <v/>
      </c>
      <c r="CB154" t="str">
        <f t="shared" si="184"/>
        <v/>
      </c>
      <c r="CC154" s="35"/>
    </row>
    <row r="156" spans="1:81" x14ac:dyDescent="0.2">
      <c r="A156" s="72"/>
    </row>
  </sheetData>
  <mergeCells count="6">
    <mergeCell ref="DH3:DP3"/>
    <mergeCell ref="A3:E3"/>
    <mergeCell ref="CF3:CI3"/>
    <mergeCell ref="CE5:CE18"/>
    <mergeCell ref="CN3:CV3"/>
    <mergeCell ref="CX3:DF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C1" workbookViewId="0">
      <selection activeCell="G22" sqref="G22"/>
    </sheetView>
  </sheetViews>
  <sheetFormatPr baseColWidth="10" defaultRowHeight="12.75" x14ac:dyDescent="0.2"/>
  <cols>
    <col min="1" max="1" width="40.125" bestFit="1" customWidth="1"/>
    <col min="2" max="2" width="40.125" customWidth="1"/>
    <col min="3" max="3" width="52.125" bestFit="1" customWidth="1"/>
    <col min="4" max="4" width="18.875" bestFit="1" customWidth="1"/>
    <col min="7" max="7" width="19.625" customWidth="1"/>
  </cols>
  <sheetData>
    <row r="1" spans="1:8" x14ac:dyDescent="0.2">
      <c r="A1" s="27" t="s">
        <v>269</v>
      </c>
      <c r="B1" s="27" t="s">
        <v>285</v>
      </c>
      <c r="C1" s="27" t="s">
        <v>270</v>
      </c>
      <c r="D1" s="27" t="s">
        <v>286</v>
      </c>
      <c r="G1" s="27" t="s">
        <v>299</v>
      </c>
    </row>
    <row r="2" spans="1:8" x14ac:dyDescent="0.2">
      <c r="A2" t="s">
        <v>271</v>
      </c>
      <c r="B2">
        <v>2</v>
      </c>
      <c r="C2" t="s">
        <v>280</v>
      </c>
      <c r="D2">
        <v>0</v>
      </c>
      <c r="G2" t="s">
        <v>303</v>
      </c>
      <c r="H2">
        <v>25</v>
      </c>
    </row>
    <row r="3" spans="1:8" x14ac:dyDescent="0.2">
      <c r="A3" t="s">
        <v>273</v>
      </c>
      <c r="B3">
        <v>-2</v>
      </c>
      <c r="C3" t="s">
        <v>281</v>
      </c>
      <c r="D3">
        <v>1</v>
      </c>
      <c r="G3" t="s">
        <v>300</v>
      </c>
      <c r="H3">
        <v>50</v>
      </c>
    </row>
    <row r="4" spans="1:8" x14ac:dyDescent="0.2">
      <c r="A4" t="s">
        <v>274</v>
      </c>
      <c r="B4">
        <v>1</v>
      </c>
      <c r="C4" t="s">
        <v>282</v>
      </c>
      <c r="D4">
        <v>1</v>
      </c>
      <c r="G4" t="s">
        <v>302</v>
      </c>
      <c r="H4">
        <v>100</v>
      </c>
    </row>
    <row r="5" spans="1:8" x14ac:dyDescent="0.2">
      <c r="A5" t="s">
        <v>275</v>
      </c>
      <c r="B5">
        <v>1</v>
      </c>
      <c r="C5" t="s">
        <v>272</v>
      </c>
      <c r="D5">
        <v>1</v>
      </c>
      <c r="G5" t="s">
        <v>304</v>
      </c>
      <c r="H5">
        <v>150</v>
      </c>
    </row>
    <row r="6" spans="1:8" x14ac:dyDescent="0.2">
      <c r="A6" t="s">
        <v>277</v>
      </c>
      <c r="B6">
        <v>1</v>
      </c>
      <c r="C6" t="s">
        <v>279</v>
      </c>
      <c r="D6">
        <v>2</v>
      </c>
      <c r="G6" t="s">
        <v>305</v>
      </c>
      <c r="H6">
        <v>200</v>
      </c>
    </row>
    <row r="7" spans="1:8" x14ac:dyDescent="0.2">
      <c r="A7" t="s">
        <v>278</v>
      </c>
      <c r="B7">
        <v>1</v>
      </c>
    </row>
    <row r="8" spans="1:8" x14ac:dyDescent="0.2">
      <c r="A8" t="s">
        <v>276</v>
      </c>
      <c r="B8">
        <v>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6</vt:i4>
      </vt:variant>
    </vt:vector>
  </HeadingPairs>
  <TitlesOfParts>
    <vt:vector size="19" baseType="lpstr">
      <vt:lpstr>EINGABE Gebäude</vt:lpstr>
      <vt:lpstr>EINGABE Straßenbeleuchtung</vt:lpstr>
      <vt:lpstr>AUSWERTUNG Übersicht</vt:lpstr>
      <vt:lpstr>AUSWERTUNG Gebäude</vt:lpstr>
      <vt:lpstr>AUSWERTUNG Straßenbeleuchtung</vt:lpstr>
      <vt:lpstr>Karte Wetterstationen</vt:lpstr>
      <vt:lpstr>Notizen</vt:lpstr>
      <vt:lpstr>Berechnung Gebäude</vt:lpstr>
      <vt:lpstr>Hilftabelle</vt:lpstr>
      <vt:lpstr>Berechnung Straßenbeleuchtung</vt:lpstr>
      <vt:lpstr>Hilfswerte Witterung</vt:lpstr>
      <vt:lpstr>Hilfswerte Benchmark</vt:lpstr>
      <vt:lpstr>Hilfswerte Energiepreise</vt:lpstr>
      <vt:lpstr>Auswahl_Beleuchtungsart</vt:lpstr>
      <vt:lpstr>Auswahl_Steuerungsart</vt:lpstr>
      <vt:lpstr>Auswahlliste_CO2Preise</vt:lpstr>
      <vt:lpstr>Liste_Medien</vt:lpstr>
      <vt:lpstr>Liste_Medien_Strabel</vt:lpstr>
      <vt:lpstr>Nutzungsarten</vt:lpstr>
    </vt:vector>
  </TitlesOfParts>
  <Company>SAB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a001115</dc:creator>
  <cp:lastModifiedBy>Hillebrand-Kandzia, Gregor</cp:lastModifiedBy>
  <cp:lastPrinted>2022-05-25T07:48:27Z</cp:lastPrinted>
  <dcterms:created xsi:type="dcterms:W3CDTF">2015-08-28T12:23:59Z</dcterms:created>
  <dcterms:modified xsi:type="dcterms:W3CDTF">2022-09-23T12:24:35Z</dcterms:modified>
</cp:coreProperties>
</file>